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E1A754C0-031B-4A2F-9BF8-A32E5DD83D85}" xr6:coauthVersionLast="45" xr6:coauthVersionMax="45" xr10:uidLastSave="{00000000-0000-0000-0000-000000000000}"/>
  <bookViews>
    <workbookView xWindow="-28920" yWindow="-120" windowWidth="29040" windowHeight="1584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s="1"/>
  <c r="U36" i="10" s="1"/>
  <c r="U37" i="10" s="1"/>
  <c r="C38" i="10"/>
  <c r="AM34" i="10"/>
  <c r="AM35" i="10" s="1"/>
  <c r="AM36" i="10" s="1"/>
  <c r="AM37" i="10" s="1"/>
  <c r="BE34" i="10" l="1"/>
  <c r="BE35" i="10" s="1"/>
  <c r="BE36" i="10" s="1"/>
  <c r="BE37" i="10" s="1"/>
  <c r="BW34" i="10" l="1"/>
  <c r="BW35" i="10" s="1"/>
  <c r="BW36" i="10" s="1"/>
  <c r="BW37" i="10" s="1"/>
  <c r="CO34" i="10" s="1"/>
  <c r="CO35" i="10" s="1"/>
  <c r="CO36" i="10" s="1"/>
  <c r="CO37" i="10" s="1"/>
  <c r="CO38" i="10" s="1"/>
  <c r="CO39" i="10" s="1"/>
  <c r="CO40" i="10" s="1"/>
  <c r="CO41" i="10" s="1"/>
</calcChain>
</file>

<file path=xl/sharedStrings.xml><?xml version="1.0" encoding="utf-8"?>
<sst xmlns="http://schemas.openxmlformats.org/spreadsheetml/2006/main" count="1146" uniqueCount="636">
  <si>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</si>
  <si>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</si>
  <si>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</si>
  <si>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</si>
  <si>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</si>
  <si>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</si>
  <si>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</si>
  <si>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</si>
  <si>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</si>
  <si>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</si>
  <si>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</si>
  <si>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</si>
  <si>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</si>
  <si>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</si>
  <si>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</si>
  <si>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</si>
  <si>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</si>
  <si>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</si>
  <si>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</si>
  <si>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</si>
  <si>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</si>
  <si>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</si>
  <si>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</si>
  <si>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</si>
  <si>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</si>
  <si>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</si>
  <si>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</si>
  <si>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</si>
  <si>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</si>
  <si>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</si>
  <si>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</si>
  <si>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</si>
  <si>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</si>
  <si>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</si>
  <si>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</si>
  <si>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</si>
  <si>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</si>
  <si>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</si>
  <si>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</si>
  <si>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</si>
  <si>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</si>
  <si>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</si>
  <si>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</si>
  <si>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</si>
  <si>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</si>
  <si>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</si>
  <si>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</si>
  <si>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</si>
  <si>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</si>
  <si>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</si>
  <si>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</si>
  <si>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</si>
  <si>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</si>
  <si>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</si>
  <si>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</si>
  <si>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</si>
  <si>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</si>
  <si>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</si>
  <si>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</si>
  <si>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</si>
  <si>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</si>
  <si>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</si>
  <si>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</si>
  <si>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</si>
  <si>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</si>
  <si>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</si>
  <si>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</si>
  <si>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</si>
  <si>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</si>
  <si>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</si>
  <si>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</si>
  <si>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</si>
  <si>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</si>
  <si>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</si>
  <si>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</si>
  <si>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</si>
  <si>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</si>
  <si>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</si>
  <si>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</si>
  <si>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</si>
  <si>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</si>
  <si>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</si>
  <si>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</si>
  <si>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</si>
  <si>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</si>
  <si>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</si>
  <si>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</si>
  <si>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</si>
  <si>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</si>
  <si>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</si>
  <si>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</si>
  <si>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</si>
  <si>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</si>
  <si>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</si>
  <si>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</si>
  <si>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</si>
  <si>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</si>
  <si>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</si>
  <si>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</si>
  <si>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</si>
  <si>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</si>
  <si>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</si>
  <si>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</si>
  <si>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</si>
  <si>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</si>
  <si>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</si>
  <si>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</si>
  <si>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</si>
  <si>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</si>
  <si>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</si>
  <si>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</si>
  <si>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</si>
  <si>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</si>
  <si>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</si>
  <si>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</si>
  <si>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</si>
  <si>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</si>
  <si>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</si>
  <si>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</si>
  <si>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</si>
  <si>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</si>
  <si>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</si>
  <si>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</si>
  <si>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</si>
  <si>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</si>
  <si>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</si>
  <si>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</si>
  <si>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</si>
  <si>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</si>
  <si>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</si>
  <si>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</si>
  <si>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</si>
  <si>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</si>
  <si>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</si>
  <si>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</si>
  <si>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</si>
  <si>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</si>
  <si>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</si>
  <si>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</si>
  <si>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</si>
  <si>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</si>
  <si>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</si>
  <si>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</si>
  <si>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</si>
  <si>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</si>
  <si>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</si>
  <si>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</si>
  <si>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</si>
  <si>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</si>
  <si>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</si>
  <si>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</si>
  <si>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</si>
  <si>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</si>
  <si>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</si>
  <si>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</si>
  <si>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</si>
  <si>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</si>
  <si>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</si>
  <si>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</si>
  <si>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</si>
  <si>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</si>
  <si>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</si>
  <si>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</si>
  <si>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</si>
  <si>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</si>
  <si>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</si>
  <si>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</si>
  <si>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</si>
  <si>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</si>
  <si>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</si>
  <si>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</si>
  <si>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</si>
  <si>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</si>
  <si>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</si>
  <si>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</si>
  <si>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</si>
  <si>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</si>
  <si>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</si>
  <si>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</si>
  <si>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</si>
  <si>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</si>
  <si>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</si>
  <si>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</si>
  <si>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</si>
  <si>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</si>
  <si>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</si>
  <si>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</si>
  <si>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</si>
  <si>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</si>
  <si>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</si>
  <si>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</si>
  <si>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</si>
  <si>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</si>
  <si>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</si>
  <si>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</si>
  <si>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</si>
  <si>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</si>
  <si>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</si>
  <si>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</si>
  <si>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</si>
  <si>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</si>
  <si>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</si>
  <si>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</si>
  <si>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</si>
  <si>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</si>
  <si>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</si>
  <si>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</si>
  <si>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</si>
  <si>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</si>
  <si>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</si>
  <si>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</si>
  <si>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</si>
  <si>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</si>
  <si>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</si>
  <si>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</si>
  <si>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佐賀県唐津市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</si>
  <si>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</si>
  <si>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</si>
  <si>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</si>
  <si>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</si>
  <si>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</si>
  <si>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</si>
  <si>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</si>
  <si>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</si>
  <si>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</si>
  <si>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</si>
  <si>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</si>
  <si>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</si>
  <si>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</si>
  <si>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</si>
  <si>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</si>
  <si>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</si>
  <si>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</si>
  <si>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</si>
  <si>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</si>
  <si>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</si>
  <si>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</si>
  <si>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</si>
  <si>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</si>
  <si>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</si>
  <si>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</si>
  <si>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</si>
  <si>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</si>
  <si>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</si>
  <si>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</si>
  <si>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</si>
  <si>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</si>
  <si>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</si>
  <si>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</si>
  <si>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</si>
  <si>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</si>
  <si>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</si>
  <si>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</si>
  <si>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</si>
  <si>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</si>
  <si>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</si>
  <si>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</si>
  <si>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</si>
  <si>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</si>
  <si>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</si>
  <si>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</si>
  <si>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</si>
  <si>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</si>
  <si>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</si>
  <si>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</si>
  <si>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</si>
  <si>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</si>
  <si>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</si>
  <si>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</si>
  <si>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</si>
  <si>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</si>
  <si>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</si>
  <si>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</si>
  <si>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</si>
  <si>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</si>
  <si>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</si>
  <si>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</si>
  <si>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</si>
  <si>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</si>
  <si>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</si>
  <si>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</si>
  <si>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</si>
  <si>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</si>
  <si>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</si>
  <si>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</si>
  <si>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</si>
  <si>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</si>
  <si>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</si>
  <si>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</si>
  <si>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</si>
  <si>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</si>
  <si>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</si>
  <si>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</si>
  <si>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</si>
  <si>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</si>
  <si>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</si>
  <si>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</si>
  <si>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</si>
  <si>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</si>
  <si>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</si>
  <si>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</si>
  <si>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</si>
  <si>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</si>
  <si>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</si>
  <si>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</si>
  <si>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</si>
  <si>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</si>
  <si>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</si>
  <si>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</si>
  <si>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</si>
  <si>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</si>
  <si>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</si>
  <si>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</si>
  <si>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</si>
  <si>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</si>
  <si>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</si>
  <si>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</si>
  <si>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</si>
  <si>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</si>
  <si>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</si>
  <si>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</si>
  <si>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</si>
  <si>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</si>
  <si>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</si>
  <si>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</si>
  <si>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</si>
  <si>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</si>
  <si>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</si>
  <si>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</si>
  <si>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</si>
  <si>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</si>
  <si>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</si>
  <si>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</si>
  <si>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</si>
  <si>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</si>
  <si>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</si>
  <si>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</si>
  <si>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</si>
  <si>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</si>
  <si>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</si>
  <si>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</si>
  <si>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</si>
  <si>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</si>
  <si>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</si>
  <si>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</si>
  <si>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</si>
  <si>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</si>
  <si>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</si>
  <si>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</si>
  <si>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</si>
  <si>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</si>
  <si>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</si>
  <si>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</si>
  <si>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</si>
  <si>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</si>
  <si>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</si>
  <si>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</si>
  <si>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</si>
  <si>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</si>
  <si>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</si>
  <si>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</si>
  <si>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</si>
  <si>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</si>
  <si>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</si>
  <si>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</si>
  <si>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</si>
  <si>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</si>
  <si>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</si>
  <si>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佐賀県唐津市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</si>
  <si>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</si>
  <si>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</si>
  <si>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</si>
  <si>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</si>
  <si>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</si>
  <si>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</si>
  <si>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</si>
  <si>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</si>
  <si>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</si>
  <si>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</si>
  <si>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</si>
  <si>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</si>
  <si>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</si>
  <si>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</si>
  <si>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</si>
  <si>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</si>
  <si>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</si>
  <si>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</si>
  <si>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</si>
  <si>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</si>
  <si>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</si>
  <si>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t>
    <phoneticPr fontId="5"/>
  </si>
  <si>
    <t>有線テレビ事業特別会計</t>
    <phoneticPr fontId="5"/>
  </si>
  <si>
    <t>介護保険特別会計（うち普通会計分）</t>
    <phoneticPr fontId="5"/>
  </si>
  <si>
    <t>-</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</si>
  <si>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</si>
  <si>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</si>
  <si>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</si>
  <si>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</si>
  <si>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</si>
  <si>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</si>
  <si>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</si>
  <si>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</si>
  <si>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</si>
  <si>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</si>
  <si>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</si>
  <si>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</si>
  <si>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</si>
  <si>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</si>
  <si>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</si>
  <si>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</si>
  <si>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</si>
  <si>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</si>
  <si>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</si>
  <si>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</si>
  <si>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</si>
  <si>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法適用企業</t>
    <phoneticPr fontId="5"/>
  </si>
  <si>
    <t>市民病院きたはた事業会計</t>
    <phoneticPr fontId="5"/>
  </si>
  <si>
    <t>モーターボート競走事業会計</t>
    <phoneticPr fontId="5"/>
  </si>
  <si>
    <t>法適用企業</t>
    <phoneticPr fontId="5"/>
  </si>
  <si>
    <t>下水道特別会計</t>
    <phoneticPr fontId="5"/>
  </si>
  <si>
    <t>法非適用企業</t>
    <phoneticPr fontId="5"/>
  </si>
  <si>
    <t>集落排水特別会計</t>
    <phoneticPr fontId="5"/>
  </si>
  <si>
    <t>法非適用企業</t>
    <phoneticPr fontId="5"/>
  </si>
  <si>
    <t>浄化槽整備特別会計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</si>
  <si>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</si>
  <si>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</si>
  <si>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</si>
  <si>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</si>
  <si>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</si>
  <si>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</si>
  <si>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</si>
  <si>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</si>
  <si>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</si>
  <si>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</si>
  <si>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</si>
  <si>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</si>
  <si>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</si>
  <si>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</si>
  <si>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</si>
  <si>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</si>
  <si>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</si>
  <si>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</si>
  <si>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</si>
  <si>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</si>
  <si>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</si>
  <si>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</si>
  <si>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</si>
  <si>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</si>
  <si>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</si>
  <si>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</si>
  <si>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</si>
  <si>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</si>
  <si>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</si>
  <si>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</si>
  <si>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</si>
  <si>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</si>
  <si>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</si>
  <si>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</si>
  <si>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</si>
  <si>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</si>
  <si>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</si>
  <si>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</si>
  <si>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</si>
  <si>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</si>
  <si>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</si>
  <si>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</si>
  <si>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</si>
  <si>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</si>
  <si>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</si>
  <si>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</si>
  <si>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</si>
  <si>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</si>
  <si>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</si>
  <si>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</si>
  <si>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</si>
  <si>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</si>
  <si>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</si>
  <si>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</si>
  <si>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</si>
  <si>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</si>
  <si>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</si>
  <si>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</si>
  <si>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</si>
  <si>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</si>
  <si>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</si>
  <si>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</si>
  <si>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</si>
  <si>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</si>
  <si>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</si>
  <si>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</si>
  <si>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</si>
  <si>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</si>
  <si>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</si>
  <si>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浄化槽整備特別会計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</si>
  <si>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</si>
  <si>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</si>
  <si>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</si>
  <si>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</si>
  <si>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</si>
  <si>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</si>
  <si>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</si>
  <si>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</si>
  <si>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</si>
  <si>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</si>
  <si>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</si>
  <si>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</si>
  <si>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</si>
  <si>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</si>
  <si>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</si>
  <si>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</si>
  <si>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</si>
  <si>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</si>
  <si>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</si>
  <si>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</si>
  <si>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</si>
  <si>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</si>
  <si>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</si>
  <si>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</si>
  <si>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</si>
  <si>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</si>
  <si>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</si>
  <si>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</si>
  <si>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</si>
  <si>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</si>
  <si>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</si>
  <si>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</si>
  <si>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</si>
  <si>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</si>
  <si>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</si>
  <si>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</si>
  <si>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</si>
  <si>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</si>
  <si>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</si>
  <si>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</si>
  <si>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</si>
  <si>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</si>
  <si>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</si>
  <si>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</si>
  <si>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</si>
  <si>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</si>
  <si>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</si>
  <si>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</si>
  <si>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</si>
  <si>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</si>
  <si>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</si>
  <si>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</si>
  <si>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</si>
  <si>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</si>
  <si>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</si>
  <si>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</si>
  <si>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</si>
  <si>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</si>
  <si>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</si>
  <si>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</si>
  <si>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</si>
  <si>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</si>
  <si>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</si>
  <si>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</si>
  <si>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</si>
  <si>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</si>
  <si>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</si>
  <si>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</si>
  <si>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</si>
  <si>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</si>
  <si>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</si>
  <si>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</si>
  <si>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</si>
  <si>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</si>
  <si>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</si>
  <si>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</si>
  <si>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</si>
  <si>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</si>
  <si>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</si>
  <si>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</si>
  <si>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</si>
  <si>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</si>
  <si>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</si>
  <si>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</si>
  <si>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</si>
  <si>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</si>
  <si>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3.53</t>
  </si>
  <si>
    <t>▲ 3.16</t>
  </si>
  <si>
    <t>▲ 4.74</t>
  </si>
  <si>
    <t>▲ 2.82</t>
  </si>
  <si>
    <t>モーターボート競走事業会計</t>
  </si>
  <si>
    <t>水道事業会計</t>
  </si>
  <si>
    <t>一般会計</t>
  </si>
  <si>
    <t>国民健康保険特別会計</t>
  </si>
  <si>
    <t>▲ 2.15</t>
  </si>
  <si>
    <t>▲ 0.36</t>
  </si>
  <si>
    <t>市民病院きたはた事業会計</t>
  </si>
  <si>
    <t>介護保険特別会計（普通会計除く）</t>
  </si>
  <si>
    <t>工業用水道事業会計</t>
  </si>
  <si>
    <t>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</si>
  <si>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</si>
  <si>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</si>
  <si>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</si>
  <si>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</si>
  <si>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</si>
  <si>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</si>
  <si>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</si>
  <si>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</si>
  <si>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</si>
  <si>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</si>
  <si>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佐賀市町総合事務組合（一般会計）</t>
  </si>
  <si>
    <t>佐賀市町総合事務組合（特別会計）</t>
    <rPh sb="11" eb="13">
      <t>トクベツ</t>
    </rPh>
    <phoneticPr fontId="2"/>
  </si>
  <si>
    <t>唐津市土地開発公社</t>
  </si>
  <si>
    <t>唐津市文化事業団</t>
  </si>
  <si>
    <t>肥前風力エネルギー開発</t>
  </si>
  <si>
    <t>桃山天下市</t>
  </si>
  <si>
    <t>鳴神の庄</t>
  </si>
  <si>
    <t>鳴神温泉</t>
  </si>
  <si>
    <t>キコリななやま</t>
  </si>
  <si>
    <t>唐津市体育協会</t>
  </si>
  <si>
    <t>響創のまちづくり基金</t>
  </si>
  <si>
    <t>ふるさと寄附金基金</t>
  </si>
  <si>
    <t>有線テレビ運営基金</t>
  </si>
  <si>
    <t>福祉基金</t>
  </si>
  <si>
    <t>公共施設整備基金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</si>
  <si>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</si>
  <si>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</si>
  <si>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</si>
  <si>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</si>
  <si>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</si>
  <si>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</si>
  <si>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</si>
  <si>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</si>
  <si>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</si>
  <si>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</si>
  <si>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</si>
  <si>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</si>
  <si>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</si>
  <si>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</si>
  <si>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</si>
  <si>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</si>
  <si>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類似団体と比較して高い水準にあるが、近年は低下傾向にあった。しかし、R1年度の将来負担比率は、地方債現在高等に係る基準財政需要額算入見込額等が減少したことなどにより前年度よりも悪化した。近年、将来負担比率が低下していた主な要因としては、市町村合併前に各市町村で発行された地方債の償還終了、唐津市定員適正化計画に基づく退職者の不補充などによる職員数の縮減による退職手当負担見込額の減少などが挙げられるが、今後は合併特例債を活用した大型事業の実施により、将来負担比率、実質公債費比率ともに増加に転じることが予測されるため、これまで以上に公債費の適正化に取組んでいく必要がある。</t>
    <rPh sb="52" eb="54">
      <t>ネンド</t>
    </rPh>
    <rPh sb="55" eb="57">
      <t>ショウライ</t>
    </rPh>
    <rPh sb="57" eb="59">
      <t>フタン</t>
    </rPh>
    <rPh sb="59" eb="61">
      <t>ヒリツ</t>
    </rPh>
    <rPh sb="63" eb="65">
      <t>チホウ</t>
    </rPh>
    <rPh sb="65" eb="66">
      <t>サイ</t>
    </rPh>
    <rPh sb="66" eb="69">
      <t>ゲンザイダカ</t>
    </rPh>
    <rPh sb="69" eb="70">
      <t>トウ</t>
    </rPh>
    <rPh sb="71" eb="72">
      <t>カカ</t>
    </rPh>
    <rPh sb="73" eb="75">
      <t>キジュン</t>
    </rPh>
    <rPh sb="75" eb="77">
      <t>ザイセイ</t>
    </rPh>
    <rPh sb="77" eb="80">
      <t>ジュヨウガク</t>
    </rPh>
    <rPh sb="80" eb="82">
      <t>サンニュウ</t>
    </rPh>
    <rPh sb="82" eb="85">
      <t>ミコミガク</t>
    </rPh>
    <rPh sb="85" eb="86">
      <t>トウ</t>
    </rPh>
    <rPh sb="87" eb="89">
      <t>ゲンショウ</t>
    </rPh>
    <rPh sb="98" eb="101">
      <t>ゼンネンド</t>
    </rPh>
    <rPh sb="104" eb="106">
      <t>アッカ</t>
    </rPh>
    <rPh sb="109" eb="111">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</si>
</sst>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BC2A-4F7B-AA34-39F44AC2C5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106741</c:v>
                </c:pt>
                <c:pt idx="1">
                  <c:v>127258</c:v>
                </c:pt>
                <c:pt idx="2">
                  <c:v>73931</c:v>
                </c:pt>
                <c:pt idx="3">
                  <c:v>101081</c:v>
                </c:pt>
                <c:pt idx="4">
                  <c:v>77688</c:v>
                </c:pt>
              </c:numCache>
            </c:numRef>
          </c:val>
          <c:smooth val="0"/>
          <c:extLst>
            <c:ext xmlns:c16="http://schemas.microsoft.com/office/drawing/2014/chart" uri="{C3380CC4-5D6E-409C-BE32-E72D297353CC}">
              <c16:uniqueId val="{00000001-BC2A-4F7B-AA34-39F44AC2C5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3.01</c:v>
                </c:pt>
                <c:pt idx="1">
                  <c:v>3.27</c:v>
                </c:pt>
                <c:pt idx="2">
                  <c:v>3.18</c:v>
                </c:pt>
                <c:pt idx="3">
                  <c:v>1.71</c:v>
                </c:pt>
                <c:pt idx="4">
                  <c:v>2.77</c:v>
                </c:pt>
              </c:numCache>
            </c:numRef>
          </c:val>
          <c:extLst>
            <c:ext xmlns:c16="http://schemas.microsoft.com/office/drawing/2014/chart" uri="{C3380CC4-5D6E-409C-BE32-E72D297353CC}">
              <c16:uniqueId val="{00000000-B5B4-4513-A8DA-DA718EDA47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c:v>
                </c:pt>
                <c:pt idx="1">
                  <c:v>8.42</c:v>
                </c:pt>
                <c:pt idx="2">
                  <c:v>7.22</c:v>
                </c:pt>
                <c:pt idx="3">
                  <c:v>5.99</c:v>
                </c:pt>
                <c:pt idx="4">
                  <c:v>3.11</c:v>
                </c:pt>
              </c:numCache>
            </c:numRef>
          </c:val>
          <c:extLst>
            <c:ext xmlns:c16="http://schemas.microsoft.com/office/drawing/2014/chart" uri="{C3380CC4-5D6E-409C-BE32-E72D297353CC}">
              <c16:uniqueId val="{00000001-B5B4-4513-A8DA-DA718EDA47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-3.53</c:v>
                </c:pt>
                <c:pt idx="2">
                  <c:v>-3.16</c:v>
                </c:pt>
                <c:pt idx="3">
                  <c:v>-4.74</c:v>
                </c:pt>
                <c:pt idx="4">
                  <c:v>-2.82</c:v>
                </c:pt>
              </c:numCache>
            </c:numRef>
          </c:val>
          <c:smooth val="0"/>
          <c:extLst>
            <c:ext xmlns:c16="http://schemas.microsoft.com/office/drawing/2014/chart" uri="{C3380CC4-5D6E-409C-BE32-E72D297353CC}">
              <c16:uniqueId val="{00000002-B5B4-4513-A8DA-DA718EDA47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1.59</c:v>
                </c:pt>
                <c:pt idx="2">
                  <c:v>#N/A</c:v>
                </c:pt>
                <c:pt idx="3">
                  <c:v>1.62</c:v>
                </c:pt>
                <c:pt idx="4">
                  <c:v>#N/A</c:v>
                </c:pt>
                <c:pt idx="5">
                  <c:v>1.07</c:v>
                </c:pt>
                <c:pt idx="6">
                  <c:v>#N/A</c:v>
                </c:pt>
                <c:pt idx="7">
                  <c:v>0.13</c:v>
                </c:pt>
                <c:pt idx="8">
                  <c:v>#N/A</c:v>
                </c:pt>
                <c:pt idx="9">
                  <c:v>0.34</c:v>
                </c:pt>
              </c:numCache>
            </c:numRef>
          </c:val>
          <c:extLst>
            <c:ext xmlns:c16="http://schemas.microsoft.com/office/drawing/2014/chart" uri="{C3380CC4-5D6E-409C-BE32-E72D297353CC}">
              <c16:uniqueId val="{00000000-CBD9-4554-B081-AEFCE05D1B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9-4554-B081-AEFCE05D1B07}"/>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2-CBD9-4554-B081-AEFCE05D1B0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0.19</c:v>
                </c:pt>
                <c:pt idx="4">
                  <c:v>#N/A</c:v>
                </c:pt>
                <c:pt idx="5">
                  <c:v>0.23</c:v>
                </c:pt>
                <c:pt idx="6">
                  <c:v>#N/A</c:v>
                </c:pt>
                <c:pt idx="7">
                  <c:v>0.3</c:v>
                </c:pt>
                <c:pt idx="8">
                  <c:v>#N/A</c:v>
                </c:pt>
                <c:pt idx="9">
                  <c:v>0.32</c:v>
                </c:pt>
              </c:numCache>
            </c:numRef>
          </c:val>
          <c:extLst>
            <c:ext xmlns:c16="http://schemas.microsoft.com/office/drawing/2014/chart" uri="{C3380CC4-5D6E-409C-BE32-E72D297353CC}">
              <c16:uniqueId val="{00000003-CBD9-4554-B081-AEFCE05D1B07}"/>
            </c:ext>
          </c:extLst>
        </c:ser>
        <c:ser>
          <c:idx val="4"/>
          <c:order val="4"/>
          <c:tx>
            <c:strRef>
              <c:f>データシート!$A$31</c:f>
              <c:strCache>
                <c:ptCount val="1"/>
                <c:pt idx="0">
                  <c:v>介護保険特別会計（普通会計除く）</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#N/A</c:v>
                </c:pt>
                <c:pt idx="3">
                  <c:v>0.35</c:v>
                </c:pt>
                <c:pt idx="4">
                  <c:v>#N/A</c:v>
                </c:pt>
                <c:pt idx="5">
                  <c:v>0.85</c:v>
                </c:pt>
                <c:pt idx="6">
                  <c:v>#N/A</c:v>
                </c:pt>
                <c:pt idx="7">
                  <c:v>0.99</c:v>
                </c:pt>
                <c:pt idx="8">
                  <c:v>#N/A</c:v>
                </c:pt>
                <c:pt idx="9">
                  <c:v>0.62</c:v>
                </c:pt>
              </c:numCache>
            </c:numRef>
          </c:val>
          <c:extLst>
            <c:ext xmlns:c16="http://schemas.microsoft.com/office/drawing/2014/chart" uri="{C3380CC4-5D6E-409C-BE32-E72D297353CC}">
              <c16:uniqueId val="{00000004-CBD9-4554-B081-AEFCE05D1B07}"/>
            </c:ext>
          </c:extLst>
        </c:ser>
        <c:ser>
          <c:idx val="5"/>
          <c:order val="5"/>
          <c:tx>
            <c:strRef>
              <c:f>データシート!$A$32</c:f>
              <c:strCache>
                <c:ptCount val="1"/>
                <c:pt idx="0">
                  <c:v>市民病院きたはた事業会計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1.45</c:v>
                </c:pt>
                <c:pt idx="2">
                  <c:v>#N/A</c:v>
                </c:pt>
                <c:pt idx="3">
                  <c:v>1.45</c:v>
                </c:pt>
                <c:pt idx="4">
                  <c:v>#N/A</c:v>
                </c:pt>
                <c:pt idx="5">
                  <c:v>1.44</c:v>
                </c:pt>
                <c:pt idx="6">
                  <c:v>#N/A</c:v>
                </c:pt>
                <c:pt idx="7">
                  <c:v>1.59</c:v>
                </c:pt>
                <c:pt idx="8">
                  <c:v>#N/A</c:v>
                </c:pt>
                <c:pt idx="9">
                  <c:v>0.65</c:v>
                </c:pt>
              </c:numCache>
            </c:numRef>
          </c:val>
          <c:extLst>
            <c:ext xmlns:c16="http://schemas.microsoft.com/office/drawing/2014/chart" uri="{C3380CC4-5D6E-409C-BE32-E72D297353CC}">
              <c16:uniqueId val="{00000005-CBD9-4554-B081-AEFCE05D1B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2.15</c:v>
                </c:pt>
                <c:pt idx="1">
                  <c:v>#N/A</c:v>
                </c:pt>
                <c:pt idx="2">
                  <c:v>0.36</c:v>
                </c:pt>
                <c:pt idx="3">
                  <c:v>#N/A</c:v>
                </c:pt>
                <c:pt idx="4">
                  <c:v>#N/A</c:v>
                </c:pt>
                <c:pt idx="5">
                  <c:v>0.56000000000000005</c:v>
                </c:pt>
                <c:pt idx="6">
                  <c:v>#N/A</c:v>
                </c:pt>
                <c:pt idx="7">
                  <c:v>0.8</c:v>
                </c:pt>
                <c:pt idx="8">
                  <c:v>#N/A</c:v>
                </c:pt>
                <c:pt idx="9">
                  <c:v>1.59</c:v>
                </c:pt>
              </c:numCache>
            </c:numRef>
          </c:val>
          <c:extLst>
            <c:ext xmlns:c16="http://schemas.microsoft.com/office/drawing/2014/chart" uri="{C3380CC4-5D6E-409C-BE32-E72D297353CC}">
              <c16:uniqueId val="{00000006-CBD9-4554-B081-AEFCE05D1B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2.85</c:v>
                </c:pt>
                <c:pt idx="2">
                  <c:v>#N/A</c:v>
                </c:pt>
                <c:pt idx="3">
                  <c:v>3.13</c:v>
                </c:pt>
                <c:pt idx="4">
                  <c:v>#N/A</c:v>
                </c:pt>
                <c:pt idx="5">
                  <c:v>3.07</c:v>
                </c:pt>
                <c:pt idx="6">
                  <c:v>#N/A</c:v>
                </c:pt>
                <c:pt idx="7">
                  <c:v>1.62</c:v>
                </c:pt>
                <c:pt idx="8">
                  <c:v>#N/A</c:v>
                </c:pt>
                <c:pt idx="9">
                  <c:v>2.66</c:v>
                </c:pt>
              </c:numCache>
            </c:numRef>
          </c:val>
          <c:extLst>
            <c:ext xmlns:c16="http://schemas.microsoft.com/office/drawing/2014/chart" uri="{C3380CC4-5D6E-409C-BE32-E72D297353CC}">
              <c16:uniqueId val="{00000007-CBD9-4554-B081-AEFCE05D1B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4.38</c:v>
                </c:pt>
                <c:pt idx="2">
                  <c:v>#N/A</c:v>
                </c:pt>
                <c:pt idx="3">
                  <c:v>4.6900000000000004</c:v>
                </c:pt>
                <c:pt idx="4">
                  <c:v>#N/A</c:v>
                </c:pt>
                <c:pt idx="5">
                  <c:v>4.3099999999999996</c:v>
                </c:pt>
                <c:pt idx="6">
                  <c:v>#N/A</c:v>
                </c:pt>
                <c:pt idx="7">
                  <c:v>5.05</c:v>
                </c:pt>
                <c:pt idx="8">
                  <c:v>#N/A</c:v>
                </c:pt>
                <c:pt idx="9">
                  <c:v>5.89</c:v>
                </c:pt>
              </c:numCache>
            </c:numRef>
          </c:val>
          <c:extLst>
            <c:ext xmlns:c16="http://schemas.microsoft.com/office/drawing/2014/chart" uri="{C3380CC4-5D6E-409C-BE32-E72D297353CC}">
              <c16:uniqueId val="{00000008-CBD9-4554-B081-AEFCE05D1B0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10.47</c:v>
                </c:pt>
                <c:pt idx="2">
                  <c:v>#N/A</c:v>
                </c:pt>
                <c:pt idx="3">
                  <c:v>13.26</c:v>
                </c:pt>
                <c:pt idx="4">
                  <c:v>#N/A</c:v>
                </c:pt>
                <c:pt idx="5">
                  <c:v>12.42</c:v>
                </c:pt>
                <c:pt idx="6">
                  <c:v>#N/A</c:v>
                </c:pt>
                <c:pt idx="7">
                  <c:v>15.63</c:v>
                </c:pt>
                <c:pt idx="8">
                  <c:v>#N/A</c:v>
                </c:pt>
                <c:pt idx="9">
                  <c:v>19.079999999999998</c:v>
                </c:pt>
              </c:numCache>
            </c:numRef>
          </c:val>
          <c:extLst>
            <c:ext xmlns:c16="http://schemas.microsoft.com/office/drawing/2014/chart" uri="{C3380CC4-5D6E-409C-BE32-E72D297353CC}">
              <c16:uniqueId val="{00000009-CBD9-4554-B081-AEFCE05D1B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7333</c:v>
                </c:pt>
                <c:pt idx="5">
                  <c:v>7401</c:v>
                </c:pt>
                <c:pt idx="8">
                  <c:v>7522</c:v>
                </c:pt>
                <c:pt idx="11">
                  <c:v>7291</c:v>
                </c:pt>
                <c:pt idx="14">
                  <c:v>7123</c:v>
                </c:pt>
              </c:numCache>
            </c:numRef>
          </c:val>
          <c:extLst>
            <c:ext xmlns:c16="http://schemas.microsoft.com/office/drawing/2014/chart" uri="{C3380CC4-5D6E-409C-BE32-E72D297353CC}">
              <c16:uniqueId val="{00000000-FACB-4D68-A60B-499D55537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3</c:v>
                </c:pt>
                <c:pt idx="6">
                  <c:v>1</c:v>
                </c:pt>
                <c:pt idx="9">
                  <c:v>0</c:v>
                </c:pt>
                <c:pt idx="12">
                  <c:v>0</c:v>
                </c:pt>
              </c:numCache>
            </c:numRef>
          </c:val>
          <c:extLst>
            <c:ext xmlns:c16="http://schemas.microsoft.com/office/drawing/2014/chart" uri="{C3380CC4-5D6E-409C-BE32-E72D297353CC}">
              <c16:uniqueId val="{00000001-FACB-4D68-A60B-499D55537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390</c:v>
                </c:pt>
                <c:pt idx="3">
                  <c:v>262</c:v>
                </c:pt>
                <c:pt idx="6">
                  <c:v>176</c:v>
                </c:pt>
                <c:pt idx="9">
                  <c:v>139</c:v>
                </c:pt>
                <c:pt idx="12">
                  <c:v>83</c:v>
                </c:pt>
              </c:numCache>
            </c:numRef>
          </c:val>
          <c:extLst>
            <c:ext xmlns:c16="http://schemas.microsoft.com/office/drawing/2014/chart" uri="{C3380CC4-5D6E-409C-BE32-E72D297353CC}">
              <c16:uniqueId val="{00000002-FACB-4D68-A60B-499D55537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CB-4D68-A60B-499D55537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2550</c:v>
                </c:pt>
                <c:pt idx="3">
                  <c:v>2707</c:v>
                </c:pt>
                <c:pt idx="6">
                  <c:v>2681</c:v>
                </c:pt>
                <c:pt idx="9">
                  <c:v>2606</c:v>
                </c:pt>
                <c:pt idx="12">
                  <c:v>2305</c:v>
                </c:pt>
              </c:numCache>
            </c:numRef>
          </c:val>
          <c:extLst>
            <c:ext xmlns:c16="http://schemas.microsoft.com/office/drawing/2014/chart" uri="{C3380CC4-5D6E-409C-BE32-E72D297353CC}">
              <c16:uniqueId val="{00000004-FACB-4D68-A60B-499D55537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B-4D68-A60B-499D55537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CB-4D68-A60B-499D55537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8540</c:v>
                </c:pt>
                <c:pt idx="3">
                  <c:v>8304</c:v>
                </c:pt>
                <c:pt idx="6">
                  <c:v>8306</c:v>
                </c:pt>
                <c:pt idx="9">
                  <c:v>8016</c:v>
                </c:pt>
                <c:pt idx="12">
                  <c:v>7801</c:v>
                </c:pt>
              </c:numCache>
            </c:numRef>
          </c:val>
          <c:extLst>
            <c:ext xmlns:c16="http://schemas.microsoft.com/office/drawing/2014/chart" uri="{C3380CC4-5D6E-409C-BE32-E72D297353CC}">
              <c16:uniqueId val="{00000007-FACB-4D68-A60B-499D55537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4147</c:v>
                </c:pt>
                <c:pt idx="2">
                  <c:v>#N/A</c:v>
                </c:pt>
                <c:pt idx="3">
                  <c:v>#N/A</c:v>
                </c:pt>
                <c:pt idx="4">
                  <c:v>3875</c:v>
                </c:pt>
                <c:pt idx="5">
                  <c:v>#N/A</c:v>
                </c:pt>
                <c:pt idx="6">
                  <c:v>#N/A</c:v>
                </c:pt>
                <c:pt idx="7">
                  <c:v>3642</c:v>
                </c:pt>
                <c:pt idx="8">
                  <c:v>#N/A</c:v>
                </c:pt>
                <c:pt idx="9">
                  <c:v>#N/A</c:v>
                </c:pt>
                <c:pt idx="10">
                  <c:v>3470</c:v>
                </c:pt>
                <c:pt idx="11">
                  <c:v>#N/A</c:v>
                </c:pt>
                <c:pt idx="12">
                  <c:v>#N/A</c:v>
                </c:pt>
                <c:pt idx="13">
                  <c:v>3066</c:v>
                </c:pt>
                <c:pt idx="14">
                  <c:v>#N/A</c:v>
                </c:pt>
              </c:numCache>
            </c:numRef>
          </c:val>
          <c:smooth val="0"/>
          <c:extLst>
            <c:ext xmlns:c16="http://schemas.microsoft.com/office/drawing/2014/chart" uri="{C3380CC4-5D6E-409C-BE32-E72D297353CC}">
              <c16:uniqueId val="{00000008-FACB-4D68-A60B-499D55537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77012</c:v>
                </c:pt>
                <c:pt idx="5">
                  <c:v>79391</c:v>
                </c:pt>
                <c:pt idx="8">
                  <c:v>82201</c:v>
                </c:pt>
                <c:pt idx="11">
                  <c:v>82173</c:v>
                </c:pt>
                <c:pt idx="14">
                  <c:v>80151</c:v>
                </c:pt>
              </c:numCache>
            </c:numRef>
          </c:val>
          <c:extLst>
            <c:ext xmlns:c16="http://schemas.microsoft.com/office/drawing/2014/chart" uri="{C3380CC4-5D6E-409C-BE32-E72D297353CC}">
              <c16:uniqueId val="{00000000-9475-4C4A-B508-52CD1F9FA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2607</c:v>
                </c:pt>
                <c:pt idx="5">
                  <c:v>2689</c:v>
                </c:pt>
                <c:pt idx="8">
                  <c:v>2836</c:v>
                </c:pt>
                <c:pt idx="11">
                  <c:v>3146</c:v>
                </c:pt>
                <c:pt idx="14">
                  <c:v>3193</c:v>
                </c:pt>
              </c:numCache>
            </c:numRef>
          </c:val>
          <c:extLst>
            <c:ext xmlns:c16="http://schemas.microsoft.com/office/drawing/2014/chart" uri="{C3380CC4-5D6E-409C-BE32-E72D297353CC}">
              <c16:uniqueId val="{00000001-9475-4C4A-B508-52CD1F9FA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11640</c:v>
                </c:pt>
                <c:pt idx="5">
                  <c:v>11039</c:v>
                </c:pt>
                <c:pt idx="8">
                  <c:v>11075</c:v>
                </c:pt>
                <c:pt idx="11">
                  <c:v>11863</c:v>
                </c:pt>
                <c:pt idx="14">
                  <c:v>10901</c:v>
                </c:pt>
              </c:numCache>
            </c:numRef>
          </c:val>
          <c:extLst>
            <c:ext xmlns:c16="http://schemas.microsoft.com/office/drawing/2014/chart" uri="{C3380CC4-5D6E-409C-BE32-E72D297353CC}">
              <c16:uniqueId val="{00000002-9475-4C4A-B508-52CD1F9FA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5-4C4A-B508-52CD1F9FA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5-4C4A-B508-52CD1F9FA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3415</c:v>
                </c:pt>
                <c:pt idx="3">
                  <c:v>1502</c:v>
                </c:pt>
                <c:pt idx="6">
                  <c:v>1336</c:v>
                </c:pt>
                <c:pt idx="9">
                  <c:v>1223</c:v>
                </c:pt>
                <c:pt idx="12">
                  <c:v>1140</c:v>
                </c:pt>
              </c:numCache>
            </c:numRef>
          </c:val>
          <c:extLst>
            <c:ext xmlns:c16="http://schemas.microsoft.com/office/drawing/2014/chart" uri="{C3380CC4-5D6E-409C-BE32-E72D297353CC}">
              <c16:uniqueId val="{00000005-9475-4C4A-B508-52CD1F9FA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9732</c:v>
                </c:pt>
                <c:pt idx="3">
                  <c:v>9322</c:v>
                </c:pt>
                <c:pt idx="6">
                  <c:v>9197</c:v>
                </c:pt>
                <c:pt idx="9">
                  <c:v>8845</c:v>
                </c:pt>
                <c:pt idx="12">
                  <c:v>8731</c:v>
                </c:pt>
              </c:numCache>
            </c:numRef>
          </c:val>
          <c:extLst>
            <c:ext xmlns:c16="http://schemas.microsoft.com/office/drawing/2014/chart" uri="{C3380CC4-5D6E-409C-BE32-E72D297353CC}">
              <c16:uniqueId val="{00000006-9475-4C4A-B508-52CD1F9FA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75-4C4A-B508-52CD1F9FA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29574</c:v>
                </c:pt>
                <c:pt idx="3">
                  <c:v>29561</c:v>
                </c:pt>
                <c:pt idx="6">
                  <c:v>29556</c:v>
                </c:pt>
                <c:pt idx="9">
                  <c:v>29059</c:v>
                </c:pt>
                <c:pt idx="12">
                  <c:v>29750</c:v>
                </c:pt>
              </c:numCache>
            </c:numRef>
          </c:val>
          <c:extLst>
            <c:ext xmlns:c16="http://schemas.microsoft.com/office/drawing/2014/chart" uri="{C3380CC4-5D6E-409C-BE32-E72D297353CC}">
              <c16:uniqueId val="{00000008-9475-4C4A-B508-52CD1F9FA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5364</c:v>
                </c:pt>
                <c:pt idx="3">
                  <c:v>5144</c:v>
                </c:pt>
                <c:pt idx="6">
                  <c:v>2585</c:v>
                </c:pt>
                <c:pt idx="9">
                  <c:v>2537</c:v>
                </c:pt>
                <c:pt idx="12">
                  <c:v>1315</c:v>
                </c:pt>
              </c:numCache>
            </c:numRef>
          </c:val>
          <c:extLst>
            <c:ext xmlns:c16="http://schemas.microsoft.com/office/drawing/2014/chart" uri="{C3380CC4-5D6E-409C-BE32-E72D297353CC}">
              <c16:uniqueId val="{00000009-9475-4C4A-B508-52CD1F9FA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80619</c:v>
                </c:pt>
                <c:pt idx="3">
                  <c:v>85104</c:v>
                </c:pt>
                <c:pt idx="6">
                  <c:v>84283</c:v>
                </c:pt>
                <c:pt idx="9">
                  <c:v>85090</c:v>
                </c:pt>
                <c:pt idx="12">
                  <c:v>84585</c:v>
                </c:pt>
              </c:numCache>
            </c:numRef>
          </c:val>
          <c:extLst>
            <c:ext xmlns:c16="http://schemas.microsoft.com/office/drawing/2014/chart" uri="{C3380CC4-5D6E-409C-BE32-E72D297353CC}">
              <c16:uniqueId val="{0000000A-9475-4C4A-B508-52CD1F9FA5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37444</c:v>
                </c:pt>
                <c:pt idx="2">
                  <c:v>#N/A</c:v>
                </c:pt>
                <c:pt idx="3">
                  <c:v>#N/A</c:v>
                </c:pt>
                <c:pt idx="4">
                  <c:v>37514</c:v>
                </c:pt>
                <c:pt idx="5">
                  <c:v>#N/A</c:v>
                </c:pt>
                <c:pt idx="6">
                  <c:v>#N/A</c:v>
                </c:pt>
                <c:pt idx="7">
                  <c:v>30844</c:v>
                </c:pt>
                <c:pt idx="8">
                  <c:v>#N/A</c:v>
                </c:pt>
                <c:pt idx="9">
                  <c:v>#N/A</c:v>
                </c:pt>
                <c:pt idx="10">
                  <c:v>29572</c:v>
                </c:pt>
                <c:pt idx="11">
                  <c:v>#N/A</c:v>
                </c:pt>
                <c:pt idx="12">
                  <c:v>#N/A</c:v>
                </c:pt>
                <c:pt idx="13">
                  <c:v>31275</c:v>
                </c:pt>
                <c:pt idx="14">
                  <c:v>#N/A</c:v>
                </c:pt>
              </c:numCache>
            </c:numRef>
          </c:val>
          <c:smooth val="0"/>
          <c:extLst>
            <c:ext xmlns:c16="http://schemas.microsoft.com/office/drawing/2014/chart" uri="{C3380CC4-5D6E-409C-BE32-E72D297353CC}">
              <c16:uniqueId val="{0000000B-9475-4C4A-B508-52CD1F9FA5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2546</c:v>
                </c:pt>
                <c:pt idx="1">
                  <c:v>2055</c:v>
                </c:pt>
                <c:pt idx="2">
                  <c:v>1050</c:v>
                </c:pt>
              </c:numCache>
            </c:numRef>
          </c:val>
          <c:extLst>
            <c:ext xmlns:c16="http://schemas.microsoft.com/office/drawing/2014/chart" uri="{C3380CC4-5D6E-409C-BE32-E72D297353CC}">
              <c16:uniqueId val="{00000000-372B-4F92-9B90-B9BF352F7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518</c:v>
                </c:pt>
                <c:pt idx="1">
                  <c:v>513</c:v>
                </c:pt>
                <c:pt idx="2">
                  <c:v>469</c:v>
                </c:pt>
              </c:numCache>
            </c:numRef>
          </c:val>
          <c:extLst>
            <c:ext xmlns:c16="http://schemas.microsoft.com/office/drawing/2014/chart" uri="{C3380CC4-5D6E-409C-BE32-E72D297353CC}">
              <c16:uniqueId val="{00000001-372B-4F92-9B90-B9BF352F7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11010</c:v>
                </c:pt>
                <c:pt idx="1">
                  <c:v>11709</c:v>
                </c:pt>
                <c:pt idx="2">
                  <c:v>11254</c:v>
                </c:pt>
              </c:numCache>
            </c:numRef>
          </c:val>
          <c:extLst>
            <c:ext xmlns:c16="http://schemas.microsoft.com/office/drawing/2014/chart" uri="{C3380CC4-5D6E-409C-BE32-E72D297353CC}">
              <c16:uniqueId val="{00000002-372B-4F92-9B90-B9BF352F7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51316209068595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{4FFDD7EB-C9F6-406D-A059-961F796AA610}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A9-45B3-9DC9-4994EAA9C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{9B399BE9-EC8B-4E34-928C-C46A83CDF48C}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A9-45B3-9DC9-4994EAA9C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{7941E866-EA7C-4FD3-BD23-7569109C58DD}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A9-45B3-9DC9-4994EAA9C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{76EBA818-6459-4179-8CE7-9EEE6521843B}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A9-45B3-9DC9-4994EAA9C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{F3122377-1A87-41AA-883C-5DB9492FF8B1}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A9-45B3-9DC9-4994EAA9C05D}"/>
                </c:ext>
              </c:extLst>
            </c:dLbl>
            <c:dLbl>
              <c:idx val="8"/>
              <c:layout>
                <c:manualLayout>
                  <c:x val="-3.213908473007601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{B462141A-B25B-4E6B-BCF1-AACAA4275FAD}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A9-45B3-9DC9-4994EAA9C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{B5C0CB4E-DB02-4D48-8A2B-E6A7BDB45CBA}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A9-45B3-9DC9-4994EAA9C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{6BF9B445-379E-4366-A275-62AD4507AB5C}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A9-45B3-9DC9-4994EAA9C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{F335E2E8-3878-43F5-A318-F2683C92DEA1}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A9-45B3-9DC9-4994EAA9C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72.8</c:v>
                </c:pt>
                <c:pt idx="16">
                  <c:v>74</c:v>
                </c:pt>
                <c:pt idx="24">
                  <c:v>74.900000000000006</c:v>
                </c:pt>
                <c:pt idx="32">
                  <c:v>76.2</c:v>
                </c:pt>
              </c:numCache>
            </c:numRef>
          </c:xVal>
          <c:yVal>
            <c:numRef>
              <c:f>公会計指標分析・財政指標組合せ分析表!$BP$51:$DC$51</c:f>
              <c:numCache>
                <c:formatCode>#,##0.0;"▲ "#,##0.0</c:formatCode>
                <c:ptCount val="40"/>
                <c:pt idx="0">
                  <c:v>128.19999999999999</c:v>
                </c:pt>
                <c:pt idx="8">
                  <c:v>130.80000000000001</c:v>
                </c:pt>
                <c:pt idx="16">
                  <c:v>109.9</c:v>
                </c:pt>
                <c:pt idx="24">
                  <c:v>108.1</c:v>
                </c:pt>
                <c:pt idx="32">
                  <c:v>115.8</c:v>
                </c:pt>
              </c:numCache>
            </c:numRef>
          </c:yVal>
          <c:smooth val="0"/>
          <c:extLst>
            <c:ext xmlns:c16="http://schemas.microsoft.com/office/drawing/2014/chart" uri="{C3380CC4-5D6E-409C-BE32-E72D297353CC}">
              <c16:uniqueId val="{00000009-C3A9-45B3-9DC9-4994EAA9C0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{41D0D901-E73E-47E5-9338-2843FB1A5806}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A9-45B3-9DC9-4994EAA9C0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{8AB20281-D6D0-43D4-9B76-15CC087CD079}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A9-45B3-9DC9-4994EAA9C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{3AA7A50B-10D7-40B0-94DC-327172E1AFB7}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A9-45B3-9DC9-4994EAA9C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{39A22C16-55E7-449B-882F-379A1E982535}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A9-45B3-9DC9-4994EAA9C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{CB0516D4-C967-4E2B-977F-FC193A50DE72}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A9-45B3-9DC9-4994EAA9C0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{96EC4621-80A0-474E-A7B8-D03BFA65F225}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A9-45B3-9DC9-4994EAA9C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{CD888CBE-893E-442F-A902-F6DF2FE49A21}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A9-45B3-9DC9-4994EAA9C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{DCAE4D22-12AA-4333-A842-AD5CEF10BFBA}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A9-45B3-9DC9-4994EAA9C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{0B1F3B09-328F-49EA-8A69-DB6C8400A325}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A9-45B3-9DC9-4994EAA9C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C3A9-45B3-9DC9-4994EAA9C05D}"/>
            </c:ext>
          </c:extLst>
        </c:ser>
        <c:dLbls>
          <c:showLegendKey val="0"/>
          <c:showVal val="1"/>
          <c:showCatName val="0"/>
          <c:showSerName val="0"/>
          <c:showPercent val="0"/>
          <c:showBubbleSize val="0"/>
        </c:dLbls>
        <c:axId val="46179840"/>
        <c:axId val="46181760"/>
      </c:scatterChart>
      <c:valAx>
        <c:axId val="46179840"/>
        <c:scaling>
          <c:orientation val="minMax"/>
          <c:max val="7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{2A11C175-0033-4EC8-8176-1A58E7D81454}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81F-4706-ADC1-A45B09D9B0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{9C33A481-EF5F-4808-8351-A3AD04F581A1}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1F-4706-ADC1-A45B09D9B0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{63482594-4968-4E97-B249-42FA8D71A1B3}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1F-4706-ADC1-A45B09D9B0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{D9CEDBCF-4935-4CA8-B2E7-B84347C57AA1}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1F-4706-ADC1-A45B09D9B0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{1A40AD34-F951-4C14-980F-A6333C795197}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1F-4706-ADC1-A45B09D9B0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{D773EBDA-B7B2-4E77-B336-F830C1A7BFCD}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81F-4706-ADC1-A45B09D9B0B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{035B55A0-EA9F-4E16-9F39-AB89CAD65909}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81F-4706-ADC1-A45B09D9B0B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{86548987-1D1B-498C-A424-D496919833C9}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81F-4706-ADC1-A45B09D9B0B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{4E62D70C-5DAB-420A-B8F3-814769D7DEB1}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81F-4706-ADC1-A45B09D9B0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14.1</c:v>
                </c:pt>
                <c:pt idx="16">
                  <c:v>13.5</c:v>
                </c:pt>
                <c:pt idx="24">
                  <c:v>13</c:v>
                </c:pt>
                <c:pt idx="32">
                  <c:v>12.3</c:v>
                </c:pt>
              </c:numCache>
            </c:numRef>
          </c:xVal>
          <c:yVal>
            <c:numRef>
              <c:f>公会計指標分析・財政指標組合せ分析表!$BP$73:$DC$73</c:f>
              <c:numCache>
                <c:formatCode>#,##0.0;"▲ "#,##0.0</c:formatCode>
                <c:ptCount val="40"/>
                <c:pt idx="0">
                  <c:v>128.19999999999999</c:v>
                </c:pt>
                <c:pt idx="8">
                  <c:v>130.80000000000001</c:v>
                </c:pt>
                <c:pt idx="16">
                  <c:v>109.9</c:v>
                </c:pt>
                <c:pt idx="24">
                  <c:v>108.1</c:v>
                </c:pt>
                <c:pt idx="32">
                  <c:v>115.8</c:v>
                </c:pt>
              </c:numCache>
            </c:numRef>
          </c:yVal>
          <c:smooth val="0"/>
          <c:extLst>
            <c:ext xmlns:c16="http://schemas.microsoft.com/office/drawing/2014/chart" uri="{C3380CC4-5D6E-409C-BE32-E72D297353CC}">
              <c16:uniqueId val="{00000009-F81F-4706-ADC1-A45B09D9B0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{0FEB56F3-164C-4817-BB3F-A63528DF3761}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81F-4706-ADC1-A45B09D9B0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{958C6AB4-FBD7-489C-BDB3-12059A156A19}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1F-4706-ADC1-A45B09D9B0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{E9B0B78D-18DE-452D-8573-6E49D9DC9F9E}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1F-4706-ADC1-A45B09D9B0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{77492712-896E-4542-BD08-75A3FBDC89DA}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1F-4706-ADC1-A45B09D9B0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{8ACB1626-73DA-4E2B-9C2A-7D73CE1E687B}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1F-4706-ADC1-A45B09D9B0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{C883D484-F067-48BF-AB1A-6D707E35F343}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81F-4706-ADC1-A45B09D9B0B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{97B902D7-5373-49FA-96AB-950C8059B9E1}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81F-4706-ADC1-A45B09D9B0BB}"/>
                </c:ext>
              </c:extLst>
            </c:dLbl>
            <c:dLbl>
              <c:idx val="24"/>
              <c:layout>
                <c:manualLayout>
                  <c:x val="-2.7384133859895823E-2"/>
                  <c:y val="-5.07218952988101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{0CA52734-A68C-444B-88FF-183D7749E75D}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81F-4706-ADC1-A45B09D9B0BB}"/>
                </c:ext>
              </c:extLst>
            </c:dLbl>
            <c:dLbl>
              <c:idx val="32"/>
              <c:layout>
                <c:manualLayout>
                  <c:x val="-3.5884200484290425E-2"/>
                  <c:y val="-7.4111398876777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{3BF7DF34-7832-4496-BBED-3025DA01D0AF}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81F-4706-ADC1-A45B09D9B0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F81F-4706-ADC1-A45B09D9B0BB}"/>
            </c:ext>
          </c:extLst>
        </c:ser>
        <c:dLbls>
          <c:showLegendKey val="0"/>
          <c:showVal val="1"/>
          <c:showCatName val="0"/>
          <c:showSerName val="0"/>
          <c:showPercent val="0"/>
          <c:showBubbleSize val="0"/>
        </c:dLbls>
        <c:axId val="84219776"/>
        <c:axId val="84234240"/>
      </c:scatterChart>
      <c:valAx>
        <c:axId val="84219776"/>
        <c:scaling>
          <c:orientation val="minMax"/>
          <c:max val="15.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の横ばいで推移し、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年度も同様に</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退職手当の増による人件費の増加等により歳出全体としては増加した。歳入においては、地方消費税交付金の減少に加え、合併特例期間終了に伴う縮減の影響で地方交付税が減少したため、経常収支比率が悪化した。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％以下」への改善を目指す。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295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71120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162137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319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26264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職員給はほぼ横ばいであったが、退職者数の増に伴う退職手当の増により人件費は増加した。一方で、ふるさと寄附金返礼品に係る経費が減少し、物件費全体としては減少した。結果として、人口の減少はあったものの、人口１人当たり人件費・物件費等決算額としては減少した。</a:t>
          </a:r>
        </a:p>
        <a:p>
          <a:r>
            <a:rPr kumimoji="1" lang="ja-JP" altLang="en-US" sz="1150">
              <a:latin typeface="ＭＳ Ｐゴシック" panose="020B0600070205080204" pitchFamily="50" charset="-128"/>
              <a:ea typeface="ＭＳ Ｐゴシック" panose="020B0600070205080204" pitchFamily="50" charset="-128"/>
            </a:rPr>
            <a:t>類似団体と比較し職員数や公共施設数が多いため、類似団体内順位では最下位とな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9835</xdr:rowOff>
    </xdr:from>
    <xdr:to>
      <xdr:col>23</xdr:col>
      <xdr:colOff>133350</xdr:colOff>
      <xdr:row>89</xdr:row>
      <xdr:rowOff>89964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5268885"/>
          <a:ext cx="8382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69160</xdr:rowOff>
    </xdr:from>
    <xdr:to>
      <xdr:col>19</xdr:col>
      <xdr:colOff>133350</xdr:colOff>
      <xdr:row>89</xdr:row>
      <xdr:rowOff>89964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32821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151923</xdr:rowOff>
    </xdr:from>
    <xdr:to>
      <xdr:col>15</xdr:col>
      <xdr:colOff>82550</xdr:colOff>
      <xdr:row>89</xdr:row>
      <xdr:rowOff>69160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5068073"/>
          <a:ext cx="889000" cy="2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60182</xdr:rowOff>
    </xdr:from>
    <xdr:to>
      <xdr:col>11</xdr:col>
      <xdr:colOff>31750</xdr:colOff>
      <xdr:row>87</xdr:row>
      <xdr:rowOff>151923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804882"/>
          <a:ext cx="889000" cy="2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130485</xdr:rowOff>
    </xdr:from>
    <xdr:to>
      <xdr:col>23</xdr:col>
      <xdr:colOff>184150</xdr:colOff>
      <xdr:row>89</xdr:row>
      <xdr:rowOff>60635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2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26362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11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39164</xdr:rowOff>
    </xdr:from>
    <xdr:to>
      <xdr:col>19</xdr:col>
      <xdr:colOff>184150</xdr:colOff>
      <xdr:row>89</xdr:row>
      <xdr:rowOff>140764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2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125541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38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18360</xdr:rowOff>
    </xdr:from>
    <xdr:to>
      <xdr:col>15</xdr:col>
      <xdr:colOff>133350</xdr:colOff>
      <xdr:row>89</xdr:row>
      <xdr:rowOff>119960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2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104737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3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101123</xdr:rowOff>
    </xdr:from>
    <xdr:to>
      <xdr:col>11</xdr:col>
      <xdr:colOff>82550</xdr:colOff>
      <xdr:row>88</xdr:row>
      <xdr:rowOff>31273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0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16050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1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9382</xdr:rowOff>
    </xdr:from>
    <xdr:to>
      <xdr:col>7</xdr:col>
      <xdr:colOff>31750</xdr:colOff>
      <xdr:row>86</xdr:row>
      <xdr:rowOff>110982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7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95759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8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横ばいであり、全国市平均、類似団体との比較においては、依然平均を下回っている状況である。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51859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162984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人上回る</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人となっている。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年度と比較すると、類似団体が</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人の増加に対し、</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人の増加となっている。また、Ｈ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年度と比較し職員数は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人増加しており、人口減の影響もあり人口千人当たり職員数は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人の増加となった。</a:t>
          </a:r>
        </a:p>
        <a:p>
          <a:r>
            <a:rPr kumimoji="1" lang="ja-JP" altLang="en-US" sz="1300">
              <a:latin typeface="ＭＳ Ｐゴシック" panose="020B0600070205080204" pitchFamily="50" charset="-128"/>
              <a:ea typeface="ＭＳ Ｐゴシック" panose="020B0600070205080204" pitchFamily="50" charset="-128"/>
            </a:rPr>
            <a:t>今後も、唐津市定員管理計画に基づき、適正な定員管理に努める。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113574</xdr:rowOff>
    </xdr:from>
    <xdr:to>
      <xdr:col>81</xdr:col>
      <xdr:colOff>44450</xdr:colOff>
      <xdr:row>67</xdr:row>
      <xdr:rowOff>17962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2927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75656</xdr:rowOff>
    </xdr:from>
    <xdr:to>
      <xdr:col>77</xdr:col>
      <xdr:colOff>44450</xdr:colOff>
      <xdr:row>66</xdr:row>
      <xdr:rowOff>113574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39135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54973</xdr:rowOff>
    </xdr:from>
    <xdr:to>
      <xdr:col>72</xdr:col>
      <xdr:colOff>203200</xdr:colOff>
      <xdr:row>66</xdr:row>
      <xdr:rowOff>75656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3706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171269</xdr:rowOff>
    </xdr:from>
    <xdr:to>
      <xdr:col>68</xdr:col>
      <xdr:colOff>152400</xdr:colOff>
      <xdr:row>66</xdr:row>
      <xdr:rowOff>54973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31551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138612</xdr:rowOff>
    </xdr:from>
    <xdr:to>
      <xdr:col>81</xdr:col>
      <xdr:colOff>95250</xdr:colOff>
      <xdr:row>67</xdr:row>
      <xdr:rowOff>68762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34489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5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62774</xdr:rowOff>
    </xdr:from>
    <xdr:to>
      <xdr:col>77</xdr:col>
      <xdr:colOff>95250</xdr:colOff>
      <xdr:row>66</xdr:row>
      <xdr:rowOff>164374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149151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24856</xdr:rowOff>
    </xdr:from>
    <xdr:to>
      <xdr:col>73</xdr:col>
      <xdr:colOff>44450</xdr:colOff>
      <xdr:row>66</xdr:row>
      <xdr:rowOff>126456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111233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4173</xdr:rowOff>
    </xdr:from>
    <xdr:to>
      <xdr:col>68</xdr:col>
      <xdr:colOff>203200</xdr:colOff>
      <xdr:row>66</xdr:row>
      <xdr:rowOff>105773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90550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120469</xdr:rowOff>
    </xdr:from>
    <xdr:to>
      <xdr:col>64</xdr:col>
      <xdr:colOff>152400</xdr:colOff>
      <xdr:row>66</xdr:row>
      <xdr:rowOff>50619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35396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年度は、過去の地方債につき一部償還終了を迎えたことなどにより比率は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％改善した。しかしながら、類似団体との比較では、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比率である。今後と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6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65617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113877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30904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年度は、地方債現在高等に係る基準財政需要額算入見込額の減少などにより、比率は悪化した。また、類似団体平均と比較すると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126335</xdr:rowOff>
    </xdr:from>
    <xdr:to>
      <xdr:col>81</xdr:col>
      <xdr:colOff>44450</xdr:colOff>
      <xdr:row>21</xdr:row>
      <xdr:rowOff>43361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55533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126335</xdr:rowOff>
    </xdr:from>
    <xdr:to>
      <xdr:col>77</xdr:col>
      <xdr:colOff>44450</xdr:colOff>
      <xdr:row>20</xdr:row>
      <xdr:rowOff>147018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5553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147018</xdr:rowOff>
    </xdr:from>
    <xdr:to>
      <xdr:col>72</xdr:col>
      <xdr:colOff>203200</xdr:colOff>
      <xdr:row>22</xdr:row>
      <xdr:rowOff>44269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576018"/>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14393</xdr:rowOff>
    </xdr:from>
    <xdr:to>
      <xdr:col>68</xdr:col>
      <xdr:colOff>152400</xdr:colOff>
      <xdr:row>22</xdr:row>
      <xdr:rowOff>44269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78629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164011</xdr:rowOff>
    </xdr:from>
    <xdr:to>
      <xdr:col>81</xdr:col>
      <xdr:colOff>95250</xdr:colOff>
      <xdr:row>21</xdr:row>
      <xdr:rowOff>94161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136088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5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75535</xdr:rowOff>
    </xdr:from>
    <xdr:to>
      <xdr:col>77</xdr:col>
      <xdr:colOff>95250</xdr:colOff>
      <xdr:row>21</xdr:row>
      <xdr:rowOff>5685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161912</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59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96218</xdr:rowOff>
    </xdr:from>
    <xdr:to>
      <xdr:col>73</xdr:col>
      <xdr:colOff>44450</xdr:colOff>
      <xdr:row>21</xdr:row>
      <xdr:rowOff>26368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6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164919</xdr:rowOff>
    </xdr:from>
    <xdr:to>
      <xdr:col>68</xdr:col>
      <xdr:colOff>203200</xdr:colOff>
      <xdr:row>22</xdr:row>
      <xdr:rowOff>95069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79846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135043</xdr:rowOff>
    </xdr:from>
    <xdr:to>
      <xdr:col>64</xdr:col>
      <xdr:colOff>152400</xdr:colOff>
      <xdr:row>22</xdr:row>
      <xdr:rowOff>65193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49970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118835</xdr:rowOff>
    </xdr:from>
    <xdr:to>
      <xdr:col>24</xdr:col>
      <xdr:colOff>25400</xdr:colOff>
      <xdr:row>42</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148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37193</xdr:rowOff>
    </xdr:from>
    <xdr:to>
      <xdr:col>19</xdr:col>
      <xdr:colOff>187325</xdr:colOff>
      <xdr:row>41</xdr:row>
      <xdr:rowOff>118835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66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37193</xdr:rowOff>
    </xdr:from>
    <xdr:to>
      <xdr:col>15</xdr:col>
      <xdr:colOff>98425</xdr:colOff>
      <xdr:row>41</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6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85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10885</xdr:rowOff>
    </xdr:from>
    <xdr:to>
      <xdr:col>24</xdr:col>
      <xdr:colOff>76200</xdr:colOff>
      <xdr:row>42</xdr:row>
      <xdr:rowOff>112485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90912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68035</xdr:rowOff>
    </xdr:from>
    <xdr:to>
      <xdr:col>20</xdr:col>
      <xdr:colOff>38100</xdr:colOff>
      <xdr:row>41</xdr:row>
      <xdr:rowOff>169635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154412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8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157843</xdr:rowOff>
    </xdr:from>
    <xdr:to>
      <xdr:col>15</xdr:col>
      <xdr:colOff>149225</xdr:colOff>
      <xdr:row>41</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72770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51707</xdr:rowOff>
    </xdr:from>
    <xdr:to>
      <xdr:col>11</xdr:col>
      <xdr:colOff>60325</xdr:colOff>
      <xdr:row>41</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ふるさと寄附金返礼品に係る</a:t>
          </a:r>
          <a:r>
            <a:rPr kumimoji="1" lang="ja-JP" altLang="en-US" sz="1300">
              <a:latin typeface="ＭＳ Ｐゴシック" panose="020B0600070205080204" pitchFamily="50" charset="-128"/>
              <a:ea typeface="ＭＳ Ｐゴシック" panose="020B0600070205080204" pitchFamily="50" charset="-128"/>
            </a:rPr>
            <a:t>委託料などの減少の影響で、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2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135164</xdr:rowOff>
    </xdr:from>
    <xdr:to>
      <xdr:col>69</xdr:col>
      <xdr:colOff>92075</xdr:colOff>
      <xdr:row>16</xdr:row>
      <xdr:rowOff>78014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06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10886</xdr:rowOff>
    </xdr:from>
    <xdr:to>
      <xdr:col>78</xdr:col>
      <xdr:colOff>120650</xdr:colOff>
      <xdr:row>16</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122663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2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年度の扶助費に係る経常収支比率は、教育・保育施設給付費などの増加で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％となった。類似団体と比較して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ポイント下回ってはいるが、今後は子育て分野、高齢者福祉、障がい者福祉等各分野で増加が見込まれることから、適正な執行などにより、経費削減に努める。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154432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030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17272</xdr:rowOff>
    </xdr:from>
    <xdr:to>
      <xdr:col>19</xdr:col>
      <xdr:colOff>187325</xdr:colOff>
      <xdr:row>54</xdr:row>
      <xdr:rowOff>44704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75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17272</xdr:rowOff>
    </xdr:from>
    <xdr:to>
      <xdr:col>15</xdr:col>
      <xdr:colOff>98425</xdr:colOff>
      <xdr:row>54</xdr:row>
      <xdr:rowOff>17272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7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54</xdr:row>
      <xdr:rowOff>17272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0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137922</xdr:rowOff>
    </xdr:from>
    <xdr:to>
      <xdr:col>15</xdr:col>
      <xdr:colOff>149225</xdr:colOff>
      <xdr:row>54</xdr:row>
      <xdr:rowOff>68072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78249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137922</xdr:rowOff>
    </xdr:from>
    <xdr:to>
      <xdr:col>11</xdr:col>
      <xdr:colOff>60325</xdr:colOff>
      <xdr:row>54</xdr:row>
      <xdr:rowOff>68072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78249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83058</xdr:rowOff>
    </xdr:from>
    <xdr:to>
      <xdr:col>6</xdr:col>
      <xdr:colOff>171450</xdr:colOff>
      <xdr:row>54</xdr:row>
      <xdr:rowOff>13208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23385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86178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57</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53522</xdr:rowOff>
    </xdr:from>
    <xdr:to>
      <xdr:col>73</xdr:col>
      <xdr:colOff>180975</xdr:colOff>
      <xdr:row>57</xdr:row>
      <xdr:rowOff>53522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53522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2722</xdr:rowOff>
    </xdr:from>
    <xdr:to>
      <xdr:col>69</xdr:col>
      <xdr:colOff>142875</xdr:colOff>
      <xdr:row>57</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114499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％上がり、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132443</xdr:rowOff>
    </xdr:from>
    <xdr:to>
      <xdr:col>82</xdr:col>
      <xdr:colOff>107950</xdr:colOff>
      <xdr:row>32</xdr:row>
      <xdr:rowOff>143328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618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32</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59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110672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99786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586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81643</xdr:rowOff>
    </xdr:from>
    <xdr:to>
      <xdr:col>78</xdr:col>
      <xdr:colOff>120650</xdr:colOff>
      <xdr:row>33</xdr:row>
      <xdr:rowOff>11793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21970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33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81</xdr:row>
      <xdr:rowOff>26307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84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26307</xdr:rowOff>
    </xdr:from>
    <xdr:to>
      <xdr:col>19</xdr:col>
      <xdr:colOff>187325</xdr:colOff>
      <xdr:row>81</xdr:row>
      <xdr:rowOff>37193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91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37193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4536</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161670</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70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157843</xdr:rowOff>
    </xdr:from>
    <xdr:to>
      <xdr:col>15</xdr:col>
      <xdr:colOff>149225</xdr:colOff>
      <xdr:row>81</xdr:row>
      <xdr:rowOff>87993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72770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ている。この要因については、各項目に記載したとおりであるが、扶助費や補助費の増加、地方交付税の減少が主な要因である。また、類似団体と比較して数値が低いということは、言い換えれば公債費の占める割合が高いということであり、今後は、事業の選択と集中により公債費の発行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49276</xdr:rowOff>
    </xdr:from>
    <xdr:to>
      <xdr:col>82</xdr:col>
      <xdr:colOff>107950</xdr:colOff>
      <xdr:row>80</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3079476"/>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135653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8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49276</xdr:rowOff>
    </xdr:from>
    <xdr:to>
      <xdr:col>82</xdr:col>
      <xdr:colOff>196850</xdr:colOff>
      <xdr:row>76</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07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010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152146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124714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131063</xdr:rowOff>
    </xdr:from>
    <xdr:to>
      <xdr:col>74</xdr:col>
      <xdr:colOff>31750</xdr:colOff>
      <xdr:row>77</xdr:row>
      <xdr:rowOff>61213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115570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112776</xdr:rowOff>
    </xdr:from>
    <xdr:to>
      <xdr:col>69</xdr:col>
      <xdr:colOff>142875</xdr:colOff>
      <xdr:row>77</xdr:row>
      <xdr:rowOff>42926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83075</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41743</xdr:rowOff>
    </xdr:from>
    <xdr:to>
      <xdr:col>29</xdr:col>
      <xdr:colOff>127000</xdr:colOff>
      <xdr:row>14</xdr:row>
      <xdr:rowOff>66432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89668"/>
          <a:ext cx="6477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66432</xdr:rowOff>
    </xdr:from>
    <xdr:to>
      <xdr:col>26</xdr:col>
      <xdr:colOff>50800</xdr:colOff>
      <xdr:row>14</xdr:row>
      <xdr:rowOff>117540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14357"/>
          <a:ext cx="6985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117540</xdr:rowOff>
    </xdr:from>
    <xdr:to>
      <xdr:col>22</xdr:col>
      <xdr:colOff>114300</xdr:colOff>
      <xdr:row>14</xdr:row>
      <xdr:rowOff>160191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65465"/>
          <a:ext cx="6985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160191</xdr:rowOff>
    </xdr:from>
    <xdr:to>
      <xdr:col>18</xdr:col>
      <xdr:colOff>177800</xdr:colOff>
      <xdr:row>15</xdr:row>
      <xdr:rowOff>9380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08116"/>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162393</xdr:rowOff>
    </xdr:from>
    <xdr:to>
      <xdr:col>29</xdr:col>
      <xdr:colOff>177800</xdr:colOff>
      <xdr:row>14</xdr:row>
      <xdr:rowOff>92543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3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7470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15632</xdr:rowOff>
    </xdr:from>
    <xdr:to>
      <xdr:col>26</xdr:col>
      <xdr:colOff>101600</xdr:colOff>
      <xdr:row>14</xdr:row>
      <xdr:rowOff>117232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127409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3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66740</xdr:rowOff>
    </xdr:from>
    <xdr:to>
      <xdr:col>22</xdr:col>
      <xdr:colOff>165100</xdr:colOff>
      <xdr:row>14</xdr:row>
      <xdr:rowOff>168340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7067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109391</xdr:rowOff>
    </xdr:from>
    <xdr:to>
      <xdr:col>19</xdr:col>
      <xdr:colOff>38100</xdr:colOff>
      <xdr:row>15</xdr:row>
      <xdr:rowOff>39541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49718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130030</xdr:rowOff>
    </xdr:from>
    <xdr:to>
      <xdr:col>15</xdr:col>
      <xdr:colOff>101600</xdr:colOff>
      <xdr:row>15</xdr:row>
      <xdr:rowOff>60180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70357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210096</xdr:rowOff>
    </xdr:from>
    <xdr:to>
      <xdr:col>29</xdr:col>
      <xdr:colOff>127000</xdr:colOff>
      <xdr:row>34</xdr:row>
      <xdr:rowOff>325768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477546"/>
          <a:ext cx="6477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168301</xdr:rowOff>
    </xdr:from>
    <xdr:to>
      <xdr:col>26</xdr:col>
      <xdr:colOff>50800</xdr:colOff>
      <xdr:row>34</xdr:row>
      <xdr:rowOff>210096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435751"/>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107759</xdr:rowOff>
    </xdr:from>
    <xdr:to>
      <xdr:col>22</xdr:col>
      <xdr:colOff>114300</xdr:colOff>
      <xdr:row>34</xdr:row>
      <xdr:rowOff>168301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375209"/>
          <a:ext cx="698500" cy="6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37732</xdr:rowOff>
    </xdr:from>
    <xdr:to>
      <xdr:col>18</xdr:col>
      <xdr:colOff>177800</xdr:colOff>
      <xdr:row>34</xdr:row>
      <xdr:rowOff>107759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305182"/>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274968</xdr:rowOff>
    </xdr:from>
    <xdr:to>
      <xdr:col>29</xdr:col>
      <xdr:colOff>177800</xdr:colOff>
      <xdr:row>35</xdr:row>
      <xdr:rowOff>33668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4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120045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159296</xdr:rowOff>
    </xdr:from>
    <xdr:to>
      <xdr:col>26</xdr:col>
      <xdr:colOff>101600</xdr:colOff>
      <xdr:row>34</xdr:row>
      <xdr:rowOff>260896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42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271073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9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117501</xdr:rowOff>
    </xdr:from>
    <xdr:to>
      <xdr:col>22</xdr:col>
      <xdr:colOff>165100</xdr:colOff>
      <xdr:row>34</xdr:row>
      <xdr:rowOff>219101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8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229278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56959</xdr:rowOff>
    </xdr:from>
    <xdr:to>
      <xdr:col>19</xdr:col>
      <xdr:colOff>38100</xdr:colOff>
      <xdr:row>34</xdr:row>
      <xdr:rowOff>158559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168736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329832</xdr:rowOff>
    </xdr:from>
    <xdr:to>
      <xdr:col>15</xdr:col>
      <xdr:colOff>101600</xdr:colOff>
      <xdr:row>34</xdr:row>
      <xdr:rowOff>88532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25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98709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116742</xdr:rowOff>
    </xdr:from>
    <xdr:to>
      <xdr:col>24</xdr:col>
      <xdr:colOff>63500</xdr:colOff>
      <xdr:row>31</xdr:row>
      <xdr:rowOff>10541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60242"/>
          <a:ext cx="8382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10541</xdr:rowOff>
    </xdr:from>
    <xdr:to>
      <xdr:col>19</xdr:col>
      <xdr:colOff>177800</xdr:colOff>
      <xdr:row>31</xdr:row>
      <xdr:rowOff>15113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254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164421</xdr:rowOff>
    </xdr:from>
    <xdr:to>
      <xdr:col>15</xdr:col>
      <xdr:colOff>50800</xdr:colOff>
      <xdr:row>31</xdr:row>
      <xdr:rowOff>15113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07921"/>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164421</xdr:rowOff>
    </xdr:from>
    <xdr:to>
      <xdr:col>10</xdr:col>
      <xdr:colOff>114300</xdr:colOff>
      <xdr:row>31</xdr:row>
      <xdr:rowOff>60245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07921"/>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65942</xdr:rowOff>
    </xdr:from>
    <xdr:to>
      <xdr:col>24</xdr:col>
      <xdr:colOff>114300</xdr:colOff>
      <xdr:row>30</xdr:row>
      <xdr:rowOff>167542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88819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131191</xdr:rowOff>
    </xdr:from>
    <xdr:to>
      <xdr:col>20</xdr:col>
      <xdr:colOff>38100</xdr:colOff>
      <xdr:row>31</xdr:row>
      <xdr:rowOff>61341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77868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135763</xdr:rowOff>
    </xdr:from>
    <xdr:to>
      <xdr:col>15</xdr:col>
      <xdr:colOff>101600</xdr:colOff>
      <xdr:row>31</xdr:row>
      <xdr:rowOff>65913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82440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0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113621</xdr:rowOff>
    </xdr:from>
    <xdr:to>
      <xdr:col>10</xdr:col>
      <xdr:colOff>165100</xdr:colOff>
      <xdr:row>31</xdr:row>
      <xdr:rowOff>43771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60298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9445</xdr:rowOff>
    </xdr:from>
    <xdr:to>
      <xdr:col>6</xdr:col>
      <xdr:colOff>38100</xdr:colOff>
      <xdr:row>31</xdr:row>
      <xdr:rowOff>111045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127572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142182</xdr:rowOff>
    </xdr:from>
    <xdr:to>
      <xdr:col>24</xdr:col>
      <xdr:colOff>63500</xdr:colOff>
      <xdr:row>50</xdr:row>
      <xdr:rowOff>146754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8543232"/>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133691</xdr:rowOff>
    </xdr:from>
    <xdr:to>
      <xdr:col>19</xdr:col>
      <xdr:colOff>177800</xdr:colOff>
      <xdr:row>49</xdr:row>
      <xdr:rowOff>142182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853474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133691</xdr:rowOff>
    </xdr:from>
    <xdr:to>
      <xdr:col>15</xdr:col>
      <xdr:colOff>50800</xdr:colOff>
      <xdr:row>52</xdr:row>
      <xdr:rowOff>61682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8534741"/>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61682</xdr:rowOff>
    </xdr:from>
    <xdr:to>
      <xdr:col>10</xdr:col>
      <xdr:colOff>114300</xdr:colOff>
      <xdr:row>55</xdr:row>
      <xdr:rowOff>27196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977082"/>
          <a:ext cx="889000" cy="4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95954</xdr:rowOff>
    </xdr:from>
    <xdr:to>
      <xdr:col>24</xdr:col>
      <xdr:colOff>114300</xdr:colOff>
      <xdr:row>51</xdr:row>
      <xdr:rowOff>26104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48981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91382</xdr:rowOff>
    </xdr:from>
    <xdr:to>
      <xdr:col>20</xdr:col>
      <xdr:colOff>38100</xdr:colOff>
      <xdr:row>50</xdr:row>
      <xdr:rowOff>21532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4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38059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2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82891</xdr:rowOff>
    </xdr:from>
    <xdr:to>
      <xdr:col>15</xdr:col>
      <xdr:colOff>101600</xdr:colOff>
      <xdr:row>50</xdr:row>
      <xdr:rowOff>13041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29568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2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10882</xdr:rowOff>
    </xdr:from>
    <xdr:to>
      <xdr:col>10</xdr:col>
      <xdr:colOff>165100</xdr:colOff>
      <xdr:row>52</xdr:row>
      <xdr:rowOff>112482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129009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7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147846</xdr:rowOff>
    </xdr:from>
    <xdr:to>
      <xdr:col>6</xdr:col>
      <xdr:colOff>38100</xdr:colOff>
      <xdr:row>55</xdr:row>
      <xdr:rowOff>77996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94523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59004</xdr:rowOff>
    </xdr:from>
    <xdr:to>
      <xdr:col>24</xdr:col>
      <xdr:colOff>63500</xdr:colOff>
      <xdr:row>77</xdr:row>
      <xdr:rowOff>78436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0654"/>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44374</xdr:rowOff>
    </xdr:from>
    <xdr:to>
      <xdr:col>19</xdr:col>
      <xdr:colOff>177800</xdr:colOff>
      <xdr:row>77</xdr:row>
      <xdr:rowOff>59004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60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44374</xdr:rowOff>
    </xdr:from>
    <xdr:to>
      <xdr:col>15</xdr:col>
      <xdr:colOff>50800</xdr:colOff>
      <xdr:row>77</xdr:row>
      <xdr:rowOff>45974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60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45974</xdr:rowOff>
    </xdr:from>
    <xdr:to>
      <xdr:col>10</xdr:col>
      <xdr:colOff>114300</xdr:colOff>
      <xdr:row>77</xdr:row>
      <xdr:rowOff>47516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7624"/>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27636</xdr:rowOff>
    </xdr:from>
    <xdr:to>
      <xdr:col>24</xdr:col>
      <xdr:colOff>114300</xdr:colOff>
      <xdr:row>77</xdr:row>
      <xdr:rowOff>129236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8204</xdr:rowOff>
    </xdr:from>
    <xdr:to>
      <xdr:col>20</xdr:col>
      <xdr:colOff>38100</xdr:colOff>
      <xdr:row>77</xdr:row>
      <xdr:rowOff>109804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100931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165024</xdr:rowOff>
    </xdr:from>
    <xdr:to>
      <xdr:col>15</xdr:col>
      <xdr:colOff>101600</xdr:colOff>
      <xdr:row>77</xdr:row>
      <xdr:rowOff>95174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86301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166624</xdr:rowOff>
    </xdr:from>
    <xdr:to>
      <xdr:col>10</xdr:col>
      <xdr:colOff>165100</xdr:colOff>
      <xdr:row>77</xdr:row>
      <xdr:rowOff>96774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87901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168166</xdr:rowOff>
    </xdr:from>
    <xdr:to>
      <xdr:col>6</xdr:col>
      <xdr:colOff>38100</xdr:colOff>
      <xdr:row>77</xdr:row>
      <xdr:rowOff>98316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89443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74854</xdr:rowOff>
    </xdr:from>
    <xdr:to>
      <xdr:col>24</xdr:col>
      <xdr:colOff>63500</xdr:colOff>
      <xdr:row>97</xdr:row>
      <xdr:rowOff>433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34054"/>
          <a:ext cx="838200" cy="9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xdr:rowOff>
    </xdr:from>
    <xdr:to>
      <xdr:col>19</xdr:col>
      <xdr:colOff>177800</xdr:colOff>
      <xdr:row>97</xdr:row>
      <xdr:rowOff>29617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31083"/>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163258</xdr:rowOff>
    </xdr:from>
    <xdr:to>
      <xdr:col>15</xdr:col>
      <xdr:colOff>50800</xdr:colOff>
      <xdr:row>97</xdr:row>
      <xdr:rowOff>29617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22458"/>
          <a:ext cx="8890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163258</xdr:rowOff>
    </xdr:from>
    <xdr:to>
      <xdr:col>10</xdr:col>
      <xdr:colOff>114300</xdr:colOff>
      <xdr:row>97</xdr:row>
      <xdr:rowOff>110770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245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24054</xdr:rowOff>
    </xdr:from>
    <xdr:to>
      <xdr:col>24</xdr:col>
      <xdr:colOff>114300</xdr:colOff>
      <xdr:row>96</xdr:row>
      <xdr:rowOff>125654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46931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121083</xdr:rowOff>
    </xdr:from>
    <xdr:to>
      <xdr:col>20</xdr:col>
      <xdr:colOff>38100</xdr:colOff>
      <xdr:row>97</xdr:row>
      <xdr:rowOff>51233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67760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5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150267</xdr:rowOff>
    </xdr:from>
    <xdr:to>
      <xdr:col>15</xdr:col>
      <xdr:colOff>101600</xdr:colOff>
      <xdr:row>97</xdr:row>
      <xdr:rowOff>80417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96944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112458</xdr:rowOff>
    </xdr:from>
    <xdr:to>
      <xdr:col>10</xdr:col>
      <xdr:colOff>165100</xdr:colOff>
      <xdr:row>97</xdr:row>
      <xdr:rowOff>42608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59135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59970</xdr:rowOff>
    </xdr:from>
    <xdr:to>
      <xdr:col>6</xdr:col>
      <xdr:colOff>38100</xdr:colOff>
      <xdr:row>97</xdr:row>
      <xdr:rowOff>161570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6647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1492</xdr:rowOff>
    </xdr:from>
    <xdr:to>
      <xdr:col>55</xdr:col>
      <xdr:colOff>0</xdr:colOff>
      <xdr:row>38</xdr:row>
      <xdr:rowOff>30962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16592"/>
          <a:ext cx="8382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164179</xdr:rowOff>
    </xdr:from>
    <xdr:to>
      <xdr:col>50</xdr:col>
      <xdr:colOff>114300</xdr:colOff>
      <xdr:row>38</xdr:row>
      <xdr:rowOff>30962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07829"/>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164179</xdr:rowOff>
    </xdr:from>
    <xdr:to>
      <xdr:col>45</xdr:col>
      <xdr:colOff>177800</xdr:colOff>
      <xdr:row>38</xdr:row>
      <xdr:rowOff>41383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07829"/>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153207</xdr:rowOff>
    </xdr:from>
    <xdr:to>
      <xdr:col>41</xdr:col>
      <xdr:colOff>50800</xdr:colOff>
      <xdr:row>38</xdr:row>
      <xdr:rowOff>41383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9685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122142</xdr:rowOff>
    </xdr:from>
    <xdr:to>
      <xdr:col>55</xdr:col>
      <xdr:colOff>50800</xdr:colOff>
      <xdr:row>38</xdr:row>
      <xdr:rowOff>52292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100569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151612</xdr:rowOff>
    </xdr:from>
    <xdr:to>
      <xdr:col>50</xdr:col>
      <xdr:colOff>165100</xdr:colOff>
      <xdr:row>38</xdr:row>
      <xdr:rowOff>81762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72889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113379</xdr:rowOff>
    </xdr:from>
    <xdr:to>
      <xdr:col>46</xdr:col>
      <xdr:colOff>38100</xdr:colOff>
      <xdr:row>38</xdr:row>
      <xdr:rowOff>43529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34656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162033</xdr:rowOff>
    </xdr:from>
    <xdr:to>
      <xdr:col>41</xdr:col>
      <xdr:colOff>101600</xdr:colOff>
      <xdr:row>38</xdr:row>
      <xdr:rowOff>92183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83310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102407</xdr:rowOff>
    </xdr:from>
    <xdr:to>
      <xdr:col>36</xdr:col>
      <xdr:colOff>165100</xdr:colOff>
      <xdr:row>38</xdr:row>
      <xdr:rowOff>32556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6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23683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85126</xdr:rowOff>
    </xdr:from>
    <xdr:to>
      <xdr:col>55</xdr:col>
      <xdr:colOff>0</xdr:colOff>
      <xdr:row>54</xdr:row>
      <xdr:rowOff>98735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000526"/>
          <a:ext cx="838200" cy="3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85126</xdr:rowOff>
    </xdr:from>
    <xdr:to>
      <xdr:col>50</xdr:col>
      <xdr:colOff>114300</xdr:colOff>
      <xdr:row>54</xdr:row>
      <xdr:rowOff>155991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000526"/>
          <a:ext cx="889000" cy="4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29088</xdr:rowOff>
    </xdr:from>
    <xdr:to>
      <xdr:col>45</xdr:col>
      <xdr:colOff>177800</xdr:colOff>
      <xdr:row>54</xdr:row>
      <xdr:rowOff>155991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601588"/>
          <a:ext cx="889000" cy="8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29088</xdr:rowOff>
    </xdr:from>
    <xdr:to>
      <xdr:col>41</xdr:col>
      <xdr:colOff>50800</xdr:colOff>
      <xdr:row>51</xdr:row>
      <xdr:rowOff>170318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601588"/>
          <a:ext cx="889000" cy="3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47935</xdr:rowOff>
    </xdr:from>
    <xdr:to>
      <xdr:col>55</xdr:col>
      <xdr:colOff>50800</xdr:colOff>
      <xdr:row>54</xdr:row>
      <xdr:rowOff>149535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70812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34326</xdr:rowOff>
    </xdr:from>
    <xdr:to>
      <xdr:col>50</xdr:col>
      <xdr:colOff>165100</xdr:colOff>
      <xdr:row>52</xdr:row>
      <xdr:rowOff>135926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9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152453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72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105191</xdr:rowOff>
    </xdr:from>
    <xdr:to>
      <xdr:col>46</xdr:col>
      <xdr:colOff>38100</xdr:colOff>
      <xdr:row>55</xdr:row>
      <xdr:rowOff>35341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51868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149738</xdr:rowOff>
    </xdr:from>
    <xdr:to>
      <xdr:col>41</xdr:col>
      <xdr:colOff>101600</xdr:colOff>
      <xdr:row>50</xdr:row>
      <xdr:rowOff>79888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85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96415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32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119518</xdr:rowOff>
    </xdr:from>
    <xdr:to>
      <xdr:col>36</xdr:col>
      <xdr:colOff>165100</xdr:colOff>
      <xdr:row>52</xdr:row>
      <xdr:rowOff>49668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8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66195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6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97180</xdr:rowOff>
    </xdr:from>
    <xdr:to>
      <xdr:col>55</xdr:col>
      <xdr:colOff>0</xdr:colOff>
      <xdr:row>76</xdr:row>
      <xdr:rowOff>97180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9559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97180</xdr:rowOff>
    </xdr:from>
    <xdr:to>
      <xdr:col>50</xdr:col>
      <xdr:colOff>114300</xdr:colOff>
      <xdr:row>75</xdr:row>
      <xdr:rowOff>154254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955930"/>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133680</xdr:rowOff>
    </xdr:from>
    <xdr:to>
      <xdr:col>45</xdr:col>
      <xdr:colOff>177800</xdr:colOff>
      <xdr:row>75</xdr:row>
      <xdr:rowOff>154254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1963730"/>
          <a:ext cx="889000" cy="10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133680</xdr:rowOff>
    </xdr:from>
    <xdr:to>
      <xdr:col>41</xdr:col>
      <xdr:colOff>50800</xdr:colOff>
      <xdr:row>72</xdr:row>
      <xdr:rowOff>78511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1963730"/>
          <a:ext cx="8890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46380</xdr:rowOff>
    </xdr:from>
    <xdr:to>
      <xdr:col>55</xdr:col>
      <xdr:colOff>50800</xdr:colOff>
      <xdr:row>76</xdr:row>
      <xdr:rowOff>147980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24807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46380</xdr:rowOff>
    </xdr:from>
    <xdr:to>
      <xdr:col>50</xdr:col>
      <xdr:colOff>165100</xdr:colOff>
      <xdr:row>75</xdr:row>
      <xdr:rowOff>147980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164507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6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103454</xdr:rowOff>
    </xdr:from>
    <xdr:to>
      <xdr:col>46</xdr:col>
      <xdr:colOff>38100</xdr:colOff>
      <xdr:row>76</xdr:row>
      <xdr:rowOff>33604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24731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82880</xdr:rowOff>
    </xdr:from>
    <xdr:to>
      <xdr:col>41</xdr:col>
      <xdr:colOff>101600</xdr:colOff>
      <xdr:row>70</xdr:row>
      <xdr:rowOff>13030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1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29557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27711</xdr:rowOff>
    </xdr:from>
    <xdr:to>
      <xdr:col>36</xdr:col>
      <xdr:colOff>165100</xdr:colOff>
      <xdr:row>72</xdr:row>
      <xdr:rowOff>129311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145838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137055</xdr:rowOff>
    </xdr:from>
    <xdr:to>
      <xdr:col>55</xdr:col>
      <xdr:colOff>0</xdr:colOff>
      <xdr:row>94</xdr:row>
      <xdr:rowOff>70630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081905"/>
          <a:ext cx="8382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137055</xdr:rowOff>
    </xdr:from>
    <xdr:to>
      <xdr:col>50</xdr:col>
      <xdr:colOff>114300</xdr:colOff>
      <xdr:row>94</xdr:row>
      <xdr:rowOff>139063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081905"/>
          <a:ext cx="889000" cy="1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73275</xdr:rowOff>
    </xdr:from>
    <xdr:to>
      <xdr:col>45</xdr:col>
      <xdr:colOff>177800</xdr:colOff>
      <xdr:row>94</xdr:row>
      <xdr:rowOff>139063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89575"/>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73275</xdr:rowOff>
    </xdr:from>
    <xdr:to>
      <xdr:col>41</xdr:col>
      <xdr:colOff>50800</xdr:colOff>
      <xdr:row>95</xdr:row>
      <xdr:rowOff>3977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89575"/>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19830</xdr:rowOff>
    </xdr:from>
    <xdr:to>
      <xdr:col>55</xdr:col>
      <xdr:colOff>50800</xdr:colOff>
      <xdr:row>94</xdr:row>
      <xdr:rowOff>121430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42707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86255</xdr:rowOff>
    </xdr:from>
    <xdr:to>
      <xdr:col>50</xdr:col>
      <xdr:colOff>165100</xdr:colOff>
      <xdr:row>94</xdr:row>
      <xdr:rowOff>16405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0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32932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88263</xdr:rowOff>
    </xdr:from>
    <xdr:to>
      <xdr:col>46</xdr:col>
      <xdr:colOff>38100</xdr:colOff>
      <xdr:row>95</xdr:row>
      <xdr:rowOff>18413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34940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22475</xdr:rowOff>
    </xdr:from>
    <xdr:to>
      <xdr:col>41</xdr:col>
      <xdr:colOff>101600</xdr:colOff>
      <xdr:row>94</xdr:row>
      <xdr:rowOff>124075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140602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124627</xdr:rowOff>
    </xdr:from>
    <xdr:to>
      <xdr:col>36</xdr:col>
      <xdr:colOff>165100</xdr:colOff>
      <xdr:row>95</xdr:row>
      <xdr:rowOff>54777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71304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10587</xdr:rowOff>
    </xdr:from>
    <xdr:to>
      <xdr:col>85</xdr:col>
      <xdr:colOff>127000</xdr:colOff>
      <xdr:row>37</xdr:row>
      <xdr:rowOff>73909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182787"/>
          <a:ext cx="8382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73909</xdr:rowOff>
    </xdr:from>
    <xdr:to>
      <xdr:col>81</xdr:col>
      <xdr:colOff>50800</xdr:colOff>
      <xdr:row>38</xdr:row>
      <xdr:rowOff>89819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17559"/>
          <a:ext cx="889000" cy="18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37790</xdr:rowOff>
    </xdr:from>
    <xdr:to>
      <xdr:col>76</xdr:col>
      <xdr:colOff>114300</xdr:colOff>
      <xdr:row>38</xdr:row>
      <xdr:rowOff>89819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52890"/>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37790</xdr:rowOff>
    </xdr:from>
    <xdr:to>
      <xdr:col>71</xdr:col>
      <xdr:colOff>177800</xdr:colOff>
      <xdr:row>38</xdr:row>
      <xdr:rowOff>52740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5289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131237</xdr:rowOff>
    </xdr:from>
    <xdr:to>
      <xdr:col>85</xdr:col>
      <xdr:colOff>177800</xdr:colOff>
      <xdr:row>36</xdr:row>
      <xdr:rowOff>61387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3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154114</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9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23109</xdr:rowOff>
    </xdr:from>
    <xdr:to>
      <xdr:col>81</xdr:col>
      <xdr:colOff>101600</xdr:colOff>
      <xdr:row>37</xdr:row>
      <xdr:rowOff>124709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141236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14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39019</xdr:rowOff>
    </xdr:from>
    <xdr:to>
      <xdr:col>76</xdr:col>
      <xdr:colOff>165100</xdr:colOff>
      <xdr:row>38</xdr:row>
      <xdr:rowOff>140619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131746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4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158440</xdr:rowOff>
    </xdr:from>
    <xdr:to>
      <xdr:col>72</xdr:col>
      <xdr:colOff>38100</xdr:colOff>
      <xdr:row>38</xdr:row>
      <xdr:rowOff>88590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79717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5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1940</xdr:rowOff>
    </xdr:from>
    <xdr:to>
      <xdr:col>67</xdr:col>
      <xdr:colOff>101600</xdr:colOff>
      <xdr:row>38</xdr:row>
      <xdr:rowOff>103540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120068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29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30296</xdr:rowOff>
    </xdr:from>
    <xdr:to>
      <xdr:col>85</xdr:col>
      <xdr:colOff>127000</xdr:colOff>
      <xdr:row>74</xdr:row>
      <xdr:rowOff>57252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17596"/>
          <a:ext cx="8382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1073</xdr:rowOff>
    </xdr:from>
    <xdr:to>
      <xdr:col>81</xdr:col>
      <xdr:colOff>50800</xdr:colOff>
      <xdr:row>74</xdr:row>
      <xdr:rowOff>30296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688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1073</xdr:rowOff>
    </xdr:from>
    <xdr:to>
      <xdr:col>76</xdr:col>
      <xdr:colOff>114300</xdr:colOff>
      <xdr:row>74</xdr:row>
      <xdr:rowOff>14637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68837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164027</xdr:rowOff>
    </xdr:from>
    <xdr:to>
      <xdr:col>71</xdr:col>
      <xdr:colOff>177800</xdr:colOff>
      <xdr:row>74</xdr:row>
      <xdr:rowOff>14637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79877"/>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6452</xdr:rowOff>
    </xdr:from>
    <xdr:to>
      <xdr:col>85</xdr:col>
      <xdr:colOff>177800</xdr:colOff>
      <xdr:row>74</xdr:row>
      <xdr:rowOff>108052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29329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150946</xdr:rowOff>
    </xdr:from>
    <xdr:to>
      <xdr:col>81</xdr:col>
      <xdr:colOff>101600</xdr:colOff>
      <xdr:row>74</xdr:row>
      <xdr:rowOff>81096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97623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121723</xdr:rowOff>
    </xdr:from>
    <xdr:to>
      <xdr:col>76</xdr:col>
      <xdr:colOff>165100</xdr:colOff>
      <xdr:row>74</xdr:row>
      <xdr:rowOff>51873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68400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135287</xdr:rowOff>
    </xdr:from>
    <xdr:to>
      <xdr:col>72</xdr:col>
      <xdr:colOff>38100</xdr:colOff>
      <xdr:row>74</xdr:row>
      <xdr:rowOff>65437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81964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113227</xdr:rowOff>
    </xdr:from>
    <xdr:to>
      <xdr:col>67</xdr:col>
      <xdr:colOff>101600</xdr:colOff>
      <xdr:row>74</xdr:row>
      <xdr:rowOff>43377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59904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118059</xdr:rowOff>
    </xdr:from>
    <xdr:to>
      <xdr:col>85</xdr:col>
      <xdr:colOff>127000</xdr:colOff>
      <xdr:row>95</xdr:row>
      <xdr:rowOff>69177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062909"/>
          <a:ext cx="838200" cy="2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118059</xdr:rowOff>
    </xdr:from>
    <xdr:to>
      <xdr:col>81</xdr:col>
      <xdr:colOff>50800</xdr:colOff>
      <xdr:row>95</xdr:row>
      <xdr:rowOff>136385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062909"/>
          <a:ext cx="889000" cy="3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127051</xdr:rowOff>
    </xdr:from>
    <xdr:to>
      <xdr:col>76</xdr:col>
      <xdr:colOff>114300</xdr:colOff>
      <xdr:row>95</xdr:row>
      <xdr:rowOff>136385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243351"/>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127051</xdr:rowOff>
    </xdr:from>
    <xdr:to>
      <xdr:col>71</xdr:col>
      <xdr:colOff>177800</xdr:colOff>
      <xdr:row>97</xdr:row>
      <xdr:rowOff>58395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243351"/>
          <a:ext cx="889000" cy="4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18377</xdr:rowOff>
    </xdr:from>
    <xdr:to>
      <xdr:col>85</xdr:col>
      <xdr:colOff>177800</xdr:colOff>
      <xdr:row>95</xdr:row>
      <xdr:rowOff>119977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41254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1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67259</xdr:rowOff>
    </xdr:from>
    <xdr:to>
      <xdr:col>81</xdr:col>
      <xdr:colOff>101600</xdr:colOff>
      <xdr:row>93</xdr:row>
      <xdr:rowOff>168859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0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7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85585</xdr:rowOff>
    </xdr:from>
    <xdr:to>
      <xdr:col>76</xdr:col>
      <xdr:colOff>165100</xdr:colOff>
      <xdr:row>96</xdr:row>
      <xdr:rowOff>15735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3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1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76251</xdr:rowOff>
    </xdr:from>
    <xdr:to>
      <xdr:col>72</xdr:col>
      <xdr:colOff>38100</xdr:colOff>
      <xdr:row>95</xdr:row>
      <xdr:rowOff>6401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22928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59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7595</xdr:rowOff>
    </xdr:from>
    <xdr:to>
      <xdr:col>67</xdr:col>
      <xdr:colOff>101600</xdr:colOff>
      <xdr:row>97</xdr:row>
      <xdr:rowOff>109195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100322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3429</xdr:rowOff>
    </xdr:from>
    <xdr:to>
      <xdr:col>116</xdr:col>
      <xdr:colOff>63500</xdr:colOff>
      <xdr:row>38</xdr:row>
      <xdr:rowOff>9398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18529"/>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xdr:rowOff>
    </xdr:from>
    <xdr:to>
      <xdr:col>111</xdr:col>
      <xdr:colOff>177800</xdr:colOff>
      <xdr:row>38</xdr:row>
      <xdr:rowOff>20955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52449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138430</xdr:rowOff>
    </xdr:from>
    <xdr:to>
      <xdr:col>107</xdr:col>
      <xdr:colOff>50800</xdr:colOff>
      <xdr:row>38</xdr:row>
      <xdr:rowOff>20955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10630"/>
          <a:ext cx="8890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138430</xdr:rowOff>
    </xdr:from>
    <xdr:to>
      <xdr:col>102</xdr:col>
      <xdr:colOff>114300</xdr:colOff>
      <xdr:row>37</xdr:row>
      <xdr:rowOff>102870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31063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124079</xdr:rowOff>
    </xdr:from>
    <xdr:to>
      <xdr:col>116</xdr:col>
      <xdr:colOff>114300</xdr:colOff>
      <xdr:row>38</xdr:row>
      <xdr:rowOff>54229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146956</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130048</xdr:rowOff>
    </xdr:from>
    <xdr:to>
      <xdr:col>112</xdr:col>
      <xdr:colOff>38100</xdr:colOff>
      <xdr:row>38</xdr:row>
      <xdr:rowOff>60198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76725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141605</xdr:rowOff>
    </xdr:from>
    <xdr:to>
      <xdr:col>107</xdr:col>
      <xdr:colOff>101600</xdr:colOff>
      <xdr:row>38</xdr:row>
      <xdr:rowOff>71755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62882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87630</xdr:rowOff>
    </xdr:from>
    <xdr:to>
      <xdr:col>102</xdr:col>
      <xdr:colOff>165100</xdr:colOff>
      <xdr:row>37</xdr:row>
      <xdr:rowOff>17780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34307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170197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75555</xdr:rowOff>
    </xdr:from>
    <xdr:to>
      <xdr:col>116</xdr:col>
      <xdr:colOff>63500</xdr:colOff>
      <xdr:row>57</xdr:row>
      <xdr:rowOff>77841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4820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77841</xdr:rowOff>
    </xdr:from>
    <xdr:to>
      <xdr:col>111</xdr:col>
      <xdr:colOff>177800</xdr:colOff>
      <xdr:row>57</xdr:row>
      <xdr:rowOff>80173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5049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80173</xdr:rowOff>
    </xdr:from>
    <xdr:to>
      <xdr:col>107</xdr:col>
      <xdr:colOff>50800</xdr:colOff>
      <xdr:row>57</xdr:row>
      <xdr:rowOff>82093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528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82093</xdr:rowOff>
    </xdr:from>
    <xdr:to>
      <xdr:col>102</xdr:col>
      <xdr:colOff>114300</xdr:colOff>
      <xdr:row>57</xdr:row>
      <xdr:rowOff>84196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5474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24755</xdr:rowOff>
    </xdr:from>
    <xdr:to>
      <xdr:col>116</xdr:col>
      <xdr:colOff>114300</xdr:colOff>
      <xdr:row>57</xdr:row>
      <xdr:rowOff>126355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3182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27041</xdr:rowOff>
    </xdr:from>
    <xdr:to>
      <xdr:col>112</xdr:col>
      <xdr:colOff>38100</xdr:colOff>
      <xdr:row>57</xdr:row>
      <xdr:rowOff>128641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119768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29373</xdr:rowOff>
    </xdr:from>
    <xdr:to>
      <xdr:col>107</xdr:col>
      <xdr:colOff>101600</xdr:colOff>
      <xdr:row>57</xdr:row>
      <xdr:rowOff>130973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122100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31293</xdr:rowOff>
    </xdr:from>
    <xdr:to>
      <xdr:col>102</xdr:col>
      <xdr:colOff>165100</xdr:colOff>
      <xdr:row>57</xdr:row>
      <xdr:rowOff>132893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124020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33396</xdr:rowOff>
    </xdr:from>
    <xdr:to>
      <xdr:col>98</xdr:col>
      <xdr:colOff>38100</xdr:colOff>
      <xdr:row>57</xdr:row>
      <xdr:rowOff>134996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126123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171148</xdr:rowOff>
    </xdr:from>
    <xdr:to>
      <xdr:col>116</xdr:col>
      <xdr:colOff>63500</xdr:colOff>
      <xdr:row>71</xdr:row>
      <xdr:rowOff>17628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172648"/>
          <a:ext cx="8382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151489</xdr:rowOff>
    </xdr:from>
    <xdr:to>
      <xdr:col>111</xdr:col>
      <xdr:colOff>177800</xdr:colOff>
      <xdr:row>71</xdr:row>
      <xdr:rowOff>17628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152989"/>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151489</xdr:rowOff>
    </xdr:from>
    <xdr:to>
      <xdr:col>107</xdr:col>
      <xdr:colOff>50800</xdr:colOff>
      <xdr:row>70</xdr:row>
      <xdr:rowOff>158869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152989"/>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118440</xdr:rowOff>
    </xdr:from>
    <xdr:to>
      <xdr:col>102</xdr:col>
      <xdr:colOff>114300</xdr:colOff>
      <xdr:row>70</xdr:row>
      <xdr:rowOff>158869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119940"/>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120348</xdr:rowOff>
    </xdr:from>
    <xdr:to>
      <xdr:col>116</xdr:col>
      <xdr:colOff>114300</xdr:colOff>
      <xdr:row>71</xdr:row>
      <xdr:rowOff>50498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1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73375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138278</xdr:rowOff>
    </xdr:from>
    <xdr:to>
      <xdr:col>112</xdr:col>
      <xdr:colOff>38100</xdr:colOff>
      <xdr:row>71</xdr:row>
      <xdr:rowOff>68428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1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84955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19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100689</xdr:rowOff>
    </xdr:from>
    <xdr:to>
      <xdr:col>107</xdr:col>
      <xdr:colOff>101600</xdr:colOff>
      <xdr:row>71</xdr:row>
      <xdr:rowOff>30839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47366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1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108069</xdr:rowOff>
    </xdr:from>
    <xdr:to>
      <xdr:col>102</xdr:col>
      <xdr:colOff>165100</xdr:colOff>
      <xdr:row>71</xdr:row>
      <xdr:rowOff>38219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54746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67640</xdr:rowOff>
    </xdr:from>
    <xdr:to>
      <xdr:col>98</xdr:col>
      <xdr:colOff>38100</xdr:colOff>
      <xdr:row>70</xdr:row>
      <xdr:rowOff>169240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14317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18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86,703</a:t>
          </a:r>
          <a:r>
            <a:rPr kumimoji="1" lang="ja-JP" altLang="en-US" sz="1000">
              <a:latin typeface="ＭＳ Ｐゴシック" panose="020B0600070205080204" pitchFamily="50" charset="-128"/>
              <a:ea typeface="ＭＳ Ｐゴシック" panose="020B0600070205080204" pitchFamily="50" charset="-128"/>
            </a:rPr>
            <a:t>円となっており、退職手当の増や人口減少の影響により</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と比べ増加した。類似団体平均と比較すると極めて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latin typeface="ＭＳ Ｐゴシック" panose="020B0600070205080204" pitchFamily="50" charset="-128"/>
              <a:ea typeface="ＭＳ Ｐゴシック" panose="020B0600070205080204" pitchFamily="50" charset="-128"/>
            </a:rPr>
            <a:t>・物件費は、住民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85,784</a:t>
          </a:r>
          <a:r>
            <a:rPr kumimoji="1" lang="ja-JP" altLang="en-US" sz="1000">
              <a:latin typeface="ＭＳ Ｐゴシック" panose="020B0600070205080204" pitchFamily="50" charset="-128"/>
              <a:ea typeface="ＭＳ Ｐゴシック" panose="020B0600070205080204" pitchFamily="50" charset="-128"/>
            </a:rPr>
            <a:t>円となっており、ふるさと寄附金返礼品に係る経費が減少し、物件費全体としては減少した。しかし、ふるさと寄附金の返礼品に係る経費は依然として高い水準にあることから、類似団体平均と比較すると最上位となっている。</a:t>
          </a:r>
        </a:p>
        <a:p>
          <a:r>
            <a:rPr kumimoji="1" lang="ja-JP" altLang="en-US" sz="1000">
              <a:latin typeface="ＭＳ Ｐゴシック" panose="020B0600070205080204" pitchFamily="50" charset="-128"/>
              <a:ea typeface="ＭＳ Ｐゴシック" panose="020B0600070205080204" pitchFamily="50" charset="-128"/>
            </a:rPr>
            <a:t>・普通建設事業費は、住民１人当たり</a:t>
          </a:r>
          <a:r>
            <a:rPr kumimoji="1" lang="en-US" altLang="ja-JP" sz="1000">
              <a:latin typeface="ＭＳ Ｐゴシック" panose="020B0600070205080204" pitchFamily="50" charset="-128"/>
              <a:ea typeface="ＭＳ Ｐゴシック" panose="020B0600070205080204" pitchFamily="50" charset="-128"/>
            </a:rPr>
            <a:t>77,688</a:t>
          </a:r>
          <a:r>
            <a:rPr kumimoji="1" lang="ja-JP" altLang="en-US" sz="1000">
              <a:latin typeface="ＭＳ Ｐゴシック" panose="020B0600070205080204" pitchFamily="50" charset="-128"/>
              <a:ea typeface="ＭＳ Ｐゴシック" panose="020B0600070205080204" pitchFamily="50" charset="-128"/>
            </a:rPr>
            <a:t>円となっており、</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と比べ減少した。要因としては、学校施設などの整備費や、第一次産業を支援する補助金などの減少が考えられる。今後とも、公共施設等総合管理計画等に基づき事業の取捨選択を徹底し、行政コストの最適化に努める。</a:t>
          </a:r>
        </a:p>
        <a:p>
          <a:r>
            <a:rPr kumimoji="1" lang="ja-JP" altLang="en-US" sz="1000">
              <a:latin typeface="ＭＳ Ｐゴシック" panose="020B0600070205080204" pitchFamily="50" charset="-128"/>
              <a:ea typeface="ＭＳ Ｐゴシック" panose="020B0600070205080204" pitchFamily="50" charset="-128"/>
            </a:rPr>
            <a:t>・公債費は、住民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64,328</a:t>
          </a:r>
          <a:r>
            <a:rPr kumimoji="1" lang="ja-JP" altLang="en-US" sz="1000">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latin typeface="ＭＳ Ｐゴシック" panose="020B0600070205080204" pitchFamily="50" charset="-128"/>
              <a:ea typeface="ＭＳ Ｐゴシック" panose="020B0600070205080204" pitchFamily="50" charset="-128"/>
            </a:rPr>
            <a:t>・繰出金は、住民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65,037</a:t>
          </a:r>
          <a:r>
            <a:rPr kumimoji="1" lang="ja-JP" altLang="en-US" sz="1000">
              <a:latin typeface="ＭＳ Ｐゴシック" panose="020B0600070205080204" pitchFamily="50" charset="-128"/>
              <a:ea typeface="ＭＳ Ｐゴシック" panose="020B0600070205080204" pitchFamily="50" charset="-128"/>
            </a:rPr>
            <a:t>円となっており、ここ</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年間は</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万円程度で横ばいとなっている。類似団体平均と比較すると最上位であるが、その主な要因としては、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までは法適用していない下水道会計への繰出金が高水準で推移しているためである。今後は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84836</xdr:rowOff>
    </xdr:from>
    <xdr:to>
      <xdr:col>24</xdr:col>
      <xdr:colOff>63500</xdr:colOff>
      <xdr:row>34</xdr:row>
      <xdr:rowOff>115316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413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90170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41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90170</xdr:rowOff>
    </xdr:from>
    <xdr:to>
      <xdr:col>15</xdr:col>
      <xdr:colOff>50800</xdr:colOff>
      <xdr:row>35</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194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76454</xdr:rowOff>
    </xdr:from>
    <xdr:to>
      <xdr:col>10</xdr:col>
      <xdr:colOff>114300</xdr:colOff>
      <xdr:row>35</xdr:row>
      <xdr:rowOff>28448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430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64516</xdr:rowOff>
    </xdr:from>
    <xdr:to>
      <xdr:col>24</xdr:col>
      <xdr:colOff>114300</xdr:colOff>
      <xdr:row>34</xdr:row>
      <xdr:rowOff>166116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39370</xdr:rowOff>
    </xdr:from>
    <xdr:to>
      <xdr:col>15</xdr:col>
      <xdr:colOff>101600</xdr:colOff>
      <xdr:row>34</xdr:row>
      <xdr:rowOff>140970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157497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149098</xdr:rowOff>
    </xdr:from>
    <xdr:to>
      <xdr:col>10</xdr:col>
      <xdr:colOff>165100</xdr:colOff>
      <xdr:row>35</xdr:row>
      <xdr:rowOff>79248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95775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25654</xdr:rowOff>
    </xdr:from>
    <xdr:to>
      <xdr:col>6</xdr:col>
      <xdr:colOff>38100</xdr:colOff>
      <xdr:row>33</xdr:row>
      <xdr:rowOff>127254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143781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107734</xdr:rowOff>
    </xdr:from>
    <xdr:to>
      <xdr:col>24</xdr:col>
      <xdr:colOff>63500</xdr:colOff>
      <xdr:row>52</xdr:row>
      <xdr:rowOff>69024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680234"/>
          <a:ext cx="838200" cy="3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107734</xdr:rowOff>
    </xdr:from>
    <xdr:to>
      <xdr:col>19</xdr:col>
      <xdr:colOff>177800</xdr:colOff>
      <xdr:row>51</xdr:row>
      <xdr:rowOff>158883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680234"/>
          <a:ext cx="889000" cy="2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108362</xdr:rowOff>
    </xdr:from>
    <xdr:to>
      <xdr:col>15</xdr:col>
      <xdr:colOff>50800</xdr:colOff>
      <xdr:row>51</xdr:row>
      <xdr:rowOff>158883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523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108362</xdr:rowOff>
    </xdr:from>
    <xdr:to>
      <xdr:col>10</xdr:col>
      <xdr:colOff>114300</xdr:colOff>
      <xdr:row>55</xdr:row>
      <xdr:rowOff>28963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52312"/>
          <a:ext cx="889000" cy="6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18224</xdr:rowOff>
    </xdr:from>
    <xdr:to>
      <xdr:col>24</xdr:col>
      <xdr:colOff>114300</xdr:colOff>
      <xdr:row>52</xdr:row>
      <xdr:rowOff>119824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41101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56934</xdr:rowOff>
    </xdr:from>
    <xdr:to>
      <xdr:col>20</xdr:col>
      <xdr:colOff>38100</xdr:colOff>
      <xdr:row>50</xdr:row>
      <xdr:rowOff>158534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6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3611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40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108083</xdr:rowOff>
    </xdr:from>
    <xdr:to>
      <xdr:col>15</xdr:col>
      <xdr:colOff>101600</xdr:colOff>
      <xdr:row>52</xdr:row>
      <xdr:rowOff>38233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54760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6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57562</xdr:rowOff>
    </xdr:from>
    <xdr:to>
      <xdr:col>10</xdr:col>
      <xdr:colOff>165100</xdr:colOff>
      <xdr:row>51</xdr:row>
      <xdr:rowOff>159162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4239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5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149613</xdr:rowOff>
    </xdr:from>
    <xdr:to>
      <xdr:col>6</xdr:col>
      <xdr:colOff>38100</xdr:colOff>
      <xdr:row>55</xdr:row>
      <xdr:rowOff>79763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96290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135640</xdr:rowOff>
    </xdr:from>
    <xdr:to>
      <xdr:col>24</xdr:col>
      <xdr:colOff>63500</xdr:colOff>
      <xdr:row>75</xdr:row>
      <xdr:rowOff>35926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22940"/>
          <a:ext cx="8382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35926</xdr:rowOff>
    </xdr:from>
    <xdr:to>
      <xdr:col>19</xdr:col>
      <xdr:colOff>177800</xdr:colOff>
      <xdr:row>75</xdr:row>
      <xdr:rowOff>96593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94676"/>
          <a:ext cx="889000" cy="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34424</xdr:rowOff>
    </xdr:from>
    <xdr:to>
      <xdr:col>15</xdr:col>
      <xdr:colOff>50800</xdr:colOff>
      <xdr:row>75</xdr:row>
      <xdr:rowOff>96593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893174"/>
          <a:ext cx="8890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34424</xdr:rowOff>
    </xdr:from>
    <xdr:to>
      <xdr:col>10</xdr:col>
      <xdr:colOff>114300</xdr:colOff>
      <xdr:row>75</xdr:row>
      <xdr:rowOff>121172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93174"/>
          <a:ext cx="8890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84840</xdr:rowOff>
    </xdr:from>
    <xdr:to>
      <xdr:col>24</xdr:col>
      <xdr:colOff>114300</xdr:colOff>
      <xdr:row>75</xdr:row>
      <xdr:rowOff>14990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107717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2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156576</xdr:rowOff>
    </xdr:from>
    <xdr:to>
      <xdr:col>20</xdr:col>
      <xdr:colOff>38100</xdr:colOff>
      <xdr:row>75</xdr:row>
      <xdr:rowOff>86726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103253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45793</xdr:rowOff>
    </xdr:from>
    <xdr:to>
      <xdr:col>15</xdr:col>
      <xdr:colOff>101600</xdr:colOff>
      <xdr:row>75</xdr:row>
      <xdr:rowOff>147393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163920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7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155074</xdr:rowOff>
    </xdr:from>
    <xdr:to>
      <xdr:col>10</xdr:col>
      <xdr:colOff>165100</xdr:colOff>
      <xdr:row>75</xdr:row>
      <xdr:rowOff>85224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101751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70372</xdr:rowOff>
    </xdr:from>
    <xdr:to>
      <xdr:col>6</xdr:col>
      <xdr:colOff>38100</xdr:colOff>
      <xdr:row>76</xdr:row>
      <xdr:rowOff>522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129318</xdr:rowOff>
    </xdr:from>
    <xdr:to>
      <xdr:col>24</xdr:col>
      <xdr:colOff>63500</xdr:colOff>
      <xdr:row>97</xdr:row>
      <xdr:rowOff>31781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88518"/>
          <a:ext cx="8382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129318</xdr:rowOff>
    </xdr:from>
    <xdr:to>
      <xdr:col>19</xdr:col>
      <xdr:colOff>177800</xdr:colOff>
      <xdr:row>97</xdr:row>
      <xdr:rowOff>89979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88518"/>
          <a:ext cx="8890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83065</xdr:rowOff>
    </xdr:from>
    <xdr:to>
      <xdr:col>15</xdr:col>
      <xdr:colOff>50800</xdr:colOff>
      <xdr:row>97</xdr:row>
      <xdr:rowOff>89979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370815"/>
          <a:ext cx="889000" cy="34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83065</xdr:rowOff>
    </xdr:from>
    <xdr:to>
      <xdr:col>10</xdr:col>
      <xdr:colOff>114300</xdr:colOff>
      <xdr:row>96</xdr:row>
      <xdr:rowOff>120174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70815"/>
          <a:ext cx="8890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152431</xdr:rowOff>
    </xdr:from>
    <xdr:to>
      <xdr:col>24</xdr:col>
      <xdr:colOff>114300</xdr:colOff>
      <xdr:row>97</xdr:row>
      <xdr:rowOff>82581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130858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78518</xdr:rowOff>
    </xdr:from>
    <xdr:to>
      <xdr:col>20</xdr:col>
      <xdr:colOff>38100</xdr:colOff>
      <xdr:row>97</xdr:row>
      <xdr:rowOff>8668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25195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39179</xdr:rowOff>
    </xdr:from>
    <xdr:to>
      <xdr:col>15</xdr:col>
      <xdr:colOff>101600</xdr:colOff>
      <xdr:row>97</xdr:row>
      <xdr:rowOff>140779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32265</xdr:rowOff>
    </xdr:from>
    <xdr:to>
      <xdr:col>10</xdr:col>
      <xdr:colOff>165100</xdr:colOff>
      <xdr:row>95</xdr:row>
      <xdr:rowOff>133865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150392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69374</xdr:rowOff>
    </xdr:from>
    <xdr:to>
      <xdr:col>6</xdr:col>
      <xdr:colOff>38100</xdr:colOff>
      <xdr:row>96</xdr:row>
      <xdr:rowOff>170974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157226</xdr:rowOff>
    </xdr:from>
    <xdr:to>
      <xdr:col>55</xdr:col>
      <xdr:colOff>0</xdr:colOff>
      <xdr:row>38</xdr:row>
      <xdr:rowOff>157734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23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157734</xdr:rowOff>
    </xdr:from>
    <xdr:to>
      <xdr:col>50</xdr:col>
      <xdr:colOff>114300</xdr:colOff>
      <xdr:row>38</xdr:row>
      <xdr:rowOff>158369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28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156083</xdr:rowOff>
    </xdr:from>
    <xdr:to>
      <xdr:col>45</xdr:col>
      <xdr:colOff>177800</xdr:colOff>
      <xdr:row>38</xdr:row>
      <xdr:rowOff>158369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7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156083</xdr:rowOff>
    </xdr:from>
    <xdr:to>
      <xdr:col>41</xdr:col>
      <xdr:colOff>50800</xdr:colOff>
      <xdr:row>38</xdr:row>
      <xdr:rowOff>159639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118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106426</xdr:rowOff>
    </xdr:from>
    <xdr:to>
      <xdr:col>55</xdr:col>
      <xdr:colOff>50800</xdr:colOff>
      <xdr:row>39</xdr:row>
      <xdr:rowOff>36576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21353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106934</xdr:rowOff>
    </xdr:from>
    <xdr:to>
      <xdr:col>50</xdr:col>
      <xdr:colOff>165100</xdr:colOff>
      <xdr:row>39</xdr:row>
      <xdr:rowOff>37084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28211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107569</xdr:rowOff>
    </xdr:from>
    <xdr:to>
      <xdr:col>46</xdr:col>
      <xdr:colOff>38100</xdr:colOff>
      <xdr:row>39</xdr:row>
      <xdr:rowOff>37719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28846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105283</xdr:rowOff>
    </xdr:from>
    <xdr:to>
      <xdr:col>41</xdr:col>
      <xdr:colOff>101600</xdr:colOff>
      <xdr:row>39</xdr:row>
      <xdr:rowOff>35433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26560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108839</xdr:rowOff>
    </xdr:from>
    <xdr:to>
      <xdr:col>36</xdr:col>
      <xdr:colOff>165100</xdr:colOff>
      <xdr:row>39</xdr:row>
      <xdr:rowOff>38989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30116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141643</xdr:rowOff>
    </xdr:from>
    <xdr:to>
      <xdr:col>55</xdr:col>
      <xdr:colOff>0</xdr:colOff>
      <xdr:row>54</xdr:row>
      <xdr:rowOff>130304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28493"/>
          <a:ext cx="8382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141643</xdr:rowOff>
    </xdr:from>
    <xdr:to>
      <xdr:col>50</xdr:col>
      <xdr:colOff>114300</xdr:colOff>
      <xdr:row>54</xdr:row>
      <xdr:rowOff>101684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28493"/>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33013</xdr:rowOff>
    </xdr:from>
    <xdr:to>
      <xdr:col>45</xdr:col>
      <xdr:colOff>177800</xdr:colOff>
      <xdr:row>54</xdr:row>
      <xdr:rowOff>101684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91313"/>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151290</xdr:rowOff>
    </xdr:from>
    <xdr:to>
      <xdr:col>41</xdr:col>
      <xdr:colOff>50800</xdr:colOff>
      <xdr:row>54</xdr:row>
      <xdr:rowOff>33013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38140"/>
          <a:ext cx="8890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79504</xdr:rowOff>
    </xdr:from>
    <xdr:to>
      <xdr:col>55</xdr:col>
      <xdr:colOff>50800</xdr:colOff>
      <xdr:row>55</xdr:row>
      <xdr:rowOff>9654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102381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90843</xdr:rowOff>
    </xdr:from>
    <xdr:to>
      <xdr:col>50</xdr:col>
      <xdr:colOff>165100</xdr:colOff>
      <xdr:row>54</xdr:row>
      <xdr:rowOff>20993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37520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50884</xdr:rowOff>
    </xdr:from>
    <xdr:to>
      <xdr:col>46</xdr:col>
      <xdr:colOff>38100</xdr:colOff>
      <xdr:row>54</xdr:row>
      <xdr:rowOff>152484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169011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153663</xdr:rowOff>
    </xdr:from>
    <xdr:to>
      <xdr:col>41</xdr:col>
      <xdr:colOff>101600</xdr:colOff>
      <xdr:row>54</xdr:row>
      <xdr:rowOff>83813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100340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100490</xdr:rowOff>
    </xdr:from>
    <xdr:to>
      <xdr:col>36</xdr:col>
      <xdr:colOff>165100</xdr:colOff>
      <xdr:row>54</xdr:row>
      <xdr:rowOff>30640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47167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58417</xdr:rowOff>
    </xdr:from>
    <xdr:to>
      <xdr:col>55</xdr:col>
      <xdr:colOff>0</xdr:colOff>
      <xdr:row>76</xdr:row>
      <xdr:rowOff>63739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88617"/>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151718</xdr:rowOff>
    </xdr:from>
    <xdr:to>
      <xdr:col>50</xdr:col>
      <xdr:colOff>114300</xdr:colOff>
      <xdr:row>76</xdr:row>
      <xdr:rowOff>58417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839018"/>
          <a:ext cx="889000" cy="2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151718</xdr:rowOff>
    </xdr:from>
    <xdr:to>
      <xdr:col>45</xdr:col>
      <xdr:colOff>177800</xdr:colOff>
      <xdr:row>75</xdr:row>
      <xdr:rowOff>42414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839018"/>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42414</xdr:rowOff>
    </xdr:from>
    <xdr:to>
      <xdr:col>41</xdr:col>
      <xdr:colOff>50800</xdr:colOff>
      <xdr:row>75</xdr:row>
      <xdr:rowOff>98291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01164"/>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12939</xdr:rowOff>
    </xdr:from>
    <xdr:to>
      <xdr:col>55</xdr:col>
      <xdr:colOff>50800</xdr:colOff>
      <xdr:row>76</xdr:row>
      <xdr:rowOff>114539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35817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7617</xdr:rowOff>
    </xdr:from>
    <xdr:to>
      <xdr:col>50</xdr:col>
      <xdr:colOff>165100</xdr:colOff>
      <xdr:row>76</xdr:row>
      <xdr:rowOff>109217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125744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100918</xdr:rowOff>
    </xdr:from>
    <xdr:to>
      <xdr:col>46</xdr:col>
      <xdr:colOff>38100</xdr:colOff>
      <xdr:row>75</xdr:row>
      <xdr:rowOff>31068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47595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163064</xdr:rowOff>
    </xdr:from>
    <xdr:to>
      <xdr:col>41</xdr:col>
      <xdr:colOff>101600</xdr:colOff>
      <xdr:row>75</xdr:row>
      <xdr:rowOff>93214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8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109741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2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47491</xdr:rowOff>
    </xdr:from>
    <xdr:to>
      <xdr:col>36</xdr:col>
      <xdr:colOff>165100</xdr:colOff>
      <xdr:row>75</xdr:row>
      <xdr:rowOff>149092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06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165618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6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70069</xdr:rowOff>
    </xdr:from>
    <xdr:to>
      <xdr:col>55</xdr:col>
      <xdr:colOff>0</xdr:colOff>
      <xdr:row>95</xdr:row>
      <xdr:rowOff>132820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57819"/>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70069</xdr:rowOff>
    </xdr:from>
    <xdr:to>
      <xdr:col>50</xdr:col>
      <xdr:colOff>114300</xdr:colOff>
      <xdr:row>95</xdr:row>
      <xdr:rowOff>73406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5781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73406</xdr:rowOff>
    </xdr:from>
    <xdr:to>
      <xdr:col>45</xdr:col>
      <xdr:colOff>177800</xdr:colOff>
      <xdr:row>95</xdr:row>
      <xdr:rowOff>99352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6115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99352</xdr:rowOff>
    </xdr:from>
    <xdr:to>
      <xdr:col>41</xdr:col>
      <xdr:colOff>50800</xdr:colOff>
      <xdr:row>95</xdr:row>
      <xdr:rowOff>154011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87102"/>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82020</xdr:rowOff>
    </xdr:from>
    <xdr:to>
      <xdr:col>55</xdr:col>
      <xdr:colOff>50800</xdr:colOff>
      <xdr:row>96</xdr:row>
      <xdr:rowOff>12170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19269</xdr:rowOff>
    </xdr:from>
    <xdr:to>
      <xdr:col>50</xdr:col>
      <xdr:colOff>165100</xdr:colOff>
      <xdr:row>95</xdr:row>
      <xdr:rowOff>120869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111996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22606</xdr:rowOff>
    </xdr:from>
    <xdr:to>
      <xdr:col>46</xdr:col>
      <xdr:colOff>38100</xdr:colOff>
      <xdr:row>95</xdr:row>
      <xdr:rowOff>124206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115333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48552</xdr:rowOff>
    </xdr:from>
    <xdr:to>
      <xdr:col>41</xdr:col>
      <xdr:colOff>101600</xdr:colOff>
      <xdr:row>95</xdr:row>
      <xdr:rowOff>150152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141279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103211</xdr:rowOff>
    </xdr:from>
    <xdr:to>
      <xdr:col>36</xdr:col>
      <xdr:colOff>165100</xdr:colOff>
      <xdr:row>96</xdr:row>
      <xdr:rowOff>33361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49888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128899</xdr:rowOff>
    </xdr:from>
    <xdr:to>
      <xdr:col>85</xdr:col>
      <xdr:colOff>126364</xdr:colOff>
      <xdr:row>38</xdr:row>
      <xdr:rowOff>138271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86749"/>
          <a:ext cx="1269" cy="8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142098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138271</xdr:rowOff>
    </xdr:from>
    <xdr:to>
      <xdr:col>86</xdr:col>
      <xdr:colOff>25400</xdr:colOff>
      <xdr:row>38</xdr:row>
      <xdr:rowOff>138271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75576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128899</xdr:rowOff>
    </xdr:from>
    <xdr:to>
      <xdr:col>86</xdr:col>
      <xdr:colOff>25400</xdr:colOff>
      <xdr:row>33</xdr:row>
      <xdr:rowOff>128899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8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128899</xdr:rowOff>
    </xdr:from>
    <xdr:to>
      <xdr:col>85</xdr:col>
      <xdr:colOff>127000</xdr:colOff>
      <xdr:row>33</xdr:row>
      <xdr:rowOff>130899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78674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134620</xdr:rowOff>
    </xdr:from>
    <xdr:to>
      <xdr:col>85</xdr:col>
      <xdr:colOff>177800</xdr:colOff>
      <xdr:row>36</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130899</xdr:rowOff>
    </xdr:from>
    <xdr:to>
      <xdr:col>81</xdr:col>
      <xdr:colOff>50800</xdr:colOff>
      <xdr:row>35</xdr:row>
      <xdr:rowOff>127698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788749"/>
          <a:ext cx="889000" cy="3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131706</xdr:rowOff>
    </xdr:from>
    <xdr:to>
      <xdr:col>81</xdr:col>
      <xdr:colOff>101600</xdr:colOff>
      <xdr:row>36</xdr:row>
      <xdr:rowOff>61856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3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52983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7226</xdr:rowOff>
    </xdr:from>
    <xdr:to>
      <xdr:col>76</xdr:col>
      <xdr:colOff>114300</xdr:colOff>
      <xdr:row>35</xdr:row>
      <xdr:rowOff>127698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836526"/>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8033</xdr:rowOff>
    </xdr:from>
    <xdr:to>
      <xdr:col>76</xdr:col>
      <xdr:colOff>165100</xdr:colOff>
      <xdr:row>36</xdr:row>
      <xdr:rowOff>109633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100760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126784</xdr:rowOff>
    </xdr:from>
    <xdr:to>
      <xdr:col>71</xdr:col>
      <xdr:colOff>177800</xdr:colOff>
      <xdr:row>34</xdr:row>
      <xdr:rowOff>7226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441734"/>
          <a:ext cx="889000" cy="3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168853</xdr:rowOff>
    </xdr:from>
    <xdr:to>
      <xdr:col>72</xdr:col>
      <xdr:colOff>38100</xdr:colOff>
      <xdr:row>36</xdr:row>
      <xdr:rowOff>99003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90130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143821</xdr:rowOff>
    </xdr:from>
    <xdr:to>
      <xdr:col>67</xdr:col>
      <xdr:colOff>101600</xdr:colOff>
      <xdr:row>36</xdr:row>
      <xdr:rowOff>73971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65098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78099</xdr:rowOff>
    </xdr:from>
    <xdr:to>
      <xdr:col>85</xdr:col>
      <xdr:colOff>177800</xdr:colOff>
      <xdr:row>34</xdr:row>
      <xdr:rowOff>8249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31126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80099</xdr:rowOff>
    </xdr:from>
    <xdr:to>
      <xdr:col>81</xdr:col>
      <xdr:colOff>101600</xdr:colOff>
      <xdr:row>34</xdr:row>
      <xdr:rowOff>10249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26776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76898</xdr:rowOff>
    </xdr:from>
    <xdr:to>
      <xdr:col>76</xdr:col>
      <xdr:colOff>165100</xdr:colOff>
      <xdr:row>36</xdr:row>
      <xdr:rowOff>7048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23575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127876</xdr:rowOff>
    </xdr:from>
    <xdr:to>
      <xdr:col>72</xdr:col>
      <xdr:colOff>38100</xdr:colOff>
      <xdr:row>34</xdr:row>
      <xdr:rowOff>58026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74553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5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75984</xdr:rowOff>
    </xdr:from>
    <xdr:to>
      <xdr:col>67</xdr:col>
      <xdr:colOff>101600</xdr:colOff>
      <xdr:row>32</xdr:row>
      <xdr:rowOff>6134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3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22661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1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131852</xdr:rowOff>
    </xdr:from>
    <xdr:to>
      <xdr:col>85</xdr:col>
      <xdr:colOff>127000</xdr:colOff>
      <xdr:row>53</xdr:row>
      <xdr:rowOff>166884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18702"/>
          <a:ext cx="8382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131852</xdr:rowOff>
    </xdr:from>
    <xdr:to>
      <xdr:col>81</xdr:col>
      <xdr:colOff>50800</xdr:colOff>
      <xdr:row>54</xdr:row>
      <xdr:rowOff>101124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18702"/>
          <a:ext cx="889000" cy="1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144958</xdr:rowOff>
    </xdr:from>
    <xdr:to>
      <xdr:col>76</xdr:col>
      <xdr:colOff>114300</xdr:colOff>
      <xdr:row>54</xdr:row>
      <xdr:rowOff>101124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060358"/>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144958</xdr:rowOff>
    </xdr:from>
    <xdr:to>
      <xdr:col>71</xdr:col>
      <xdr:colOff>177800</xdr:colOff>
      <xdr:row>53</xdr:row>
      <xdr:rowOff>164484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060358"/>
          <a:ext cx="889000" cy="19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116084</xdr:rowOff>
    </xdr:from>
    <xdr:to>
      <xdr:col>85</xdr:col>
      <xdr:colOff>177800</xdr:colOff>
      <xdr:row>54</xdr:row>
      <xdr:rowOff>46234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138961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81052</xdr:rowOff>
    </xdr:from>
    <xdr:to>
      <xdr:col>81</xdr:col>
      <xdr:colOff>101600</xdr:colOff>
      <xdr:row>54</xdr:row>
      <xdr:rowOff>11202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27729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9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50324</xdr:rowOff>
    </xdr:from>
    <xdr:to>
      <xdr:col>76</xdr:col>
      <xdr:colOff>165100</xdr:colOff>
      <xdr:row>54</xdr:row>
      <xdr:rowOff>151924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168451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94158</xdr:rowOff>
    </xdr:from>
    <xdr:to>
      <xdr:col>72</xdr:col>
      <xdr:colOff>38100</xdr:colOff>
      <xdr:row>53</xdr:row>
      <xdr:rowOff>24308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0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40835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7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113684</xdr:rowOff>
    </xdr:from>
    <xdr:to>
      <xdr:col>67</xdr:col>
      <xdr:colOff>101600</xdr:colOff>
      <xdr:row>54</xdr:row>
      <xdr:rowOff>43834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60361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10587</xdr:rowOff>
    </xdr:from>
    <xdr:to>
      <xdr:col>85</xdr:col>
      <xdr:colOff>127000</xdr:colOff>
      <xdr:row>77</xdr:row>
      <xdr:rowOff>73909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040787"/>
          <a:ext cx="8382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73909</xdr:rowOff>
    </xdr:from>
    <xdr:to>
      <xdr:col>81</xdr:col>
      <xdr:colOff>50800</xdr:colOff>
      <xdr:row>78</xdr:row>
      <xdr:rowOff>89819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75559"/>
          <a:ext cx="889000" cy="18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37790</xdr:rowOff>
    </xdr:from>
    <xdr:to>
      <xdr:col>76</xdr:col>
      <xdr:colOff>114300</xdr:colOff>
      <xdr:row>78</xdr:row>
      <xdr:rowOff>89819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10890"/>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37790</xdr:rowOff>
    </xdr:from>
    <xdr:to>
      <xdr:col>71</xdr:col>
      <xdr:colOff>177800</xdr:colOff>
      <xdr:row>78</xdr:row>
      <xdr:rowOff>52741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10890"/>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131237</xdr:rowOff>
    </xdr:from>
    <xdr:to>
      <xdr:col>85</xdr:col>
      <xdr:colOff>177800</xdr:colOff>
      <xdr:row>76</xdr:row>
      <xdr:rowOff>61387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9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154114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8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23109</xdr:rowOff>
    </xdr:from>
    <xdr:to>
      <xdr:col>81</xdr:col>
      <xdr:colOff>101600</xdr:colOff>
      <xdr:row>77</xdr:row>
      <xdr:rowOff>124709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141236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99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39019</xdr:rowOff>
    </xdr:from>
    <xdr:to>
      <xdr:col>76</xdr:col>
      <xdr:colOff>165100</xdr:colOff>
      <xdr:row>78</xdr:row>
      <xdr:rowOff>140619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131746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158440</xdr:rowOff>
    </xdr:from>
    <xdr:to>
      <xdr:col>72</xdr:col>
      <xdr:colOff>38100</xdr:colOff>
      <xdr:row>78</xdr:row>
      <xdr:rowOff>88590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79717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1941</xdr:rowOff>
    </xdr:from>
    <xdr:to>
      <xdr:col>67</xdr:col>
      <xdr:colOff>101600</xdr:colOff>
      <xdr:row>78</xdr:row>
      <xdr:rowOff>103541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120068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15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30296</xdr:rowOff>
    </xdr:from>
    <xdr:to>
      <xdr:col>85</xdr:col>
      <xdr:colOff>127000</xdr:colOff>
      <xdr:row>94</xdr:row>
      <xdr:rowOff>57252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46596"/>
          <a:ext cx="8382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1073</xdr:rowOff>
    </xdr:from>
    <xdr:to>
      <xdr:col>81</xdr:col>
      <xdr:colOff>50800</xdr:colOff>
      <xdr:row>94</xdr:row>
      <xdr:rowOff>30296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17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1073</xdr:rowOff>
    </xdr:from>
    <xdr:to>
      <xdr:col>76</xdr:col>
      <xdr:colOff>114300</xdr:colOff>
      <xdr:row>94</xdr:row>
      <xdr:rowOff>14636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1737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164027</xdr:rowOff>
    </xdr:from>
    <xdr:to>
      <xdr:col>71</xdr:col>
      <xdr:colOff>177800</xdr:colOff>
      <xdr:row>94</xdr:row>
      <xdr:rowOff>14636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108877"/>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6452</xdr:rowOff>
    </xdr:from>
    <xdr:to>
      <xdr:col>85</xdr:col>
      <xdr:colOff>177800</xdr:colOff>
      <xdr:row>94</xdr:row>
      <xdr:rowOff>108052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29329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150946</xdr:rowOff>
    </xdr:from>
    <xdr:to>
      <xdr:col>81</xdr:col>
      <xdr:colOff>101600</xdr:colOff>
      <xdr:row>94</xdr:row>
      <xdr:rowOff>81096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121723</xdr:rowOff>
    </xdr:from>
    <xdr:to>
      <xdr:col>76</xdr:col>
      <xdr:colOff>165100</xdr:colOff>
      <xdr:row>94</xdr:row>
      <xdr:rowOff>51873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68400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135286</xdr:rowOff>
    </xdr:from>
    <xdr:to>
      <xdr:col>72</xdr:col>
      <xdr:colOff>38100</xdr:colOff>
      <xdr:row>94</xdr:row>
      <xdr:rowOff>65436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81963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113227</xdr:rowOff>
    </xdr:from>
    <xdr:to>
      <xdr:col>67</xdr:col>
      <xdr:colOff>101600</xdr:colOff>
      <xdr:row>94</xdr:row>
      <xdr:rowOff>43377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59904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14949</xdr:rowOff>
    </xdr:from>
    <xdr:to>
      <xdr:col>116</xdr:col>
      <xdr:colOff>63500</xdr:colOff>
      <xdr:row>38</xdr:row>
      <xdr:rowOff>15603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530049"/>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71246</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86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104430</xdr:rowOff>
    </xdr:from>
    <xdr:to>
      <xdr:col>111</xdr:col>
      <xdr:colOff>177800</xdr:colOff>
      <xdr:row>38</xdr:row>
      <xdr:rowOff>15603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448080"/>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110434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104430</xdr:rowOff>
    </xdr:from>
    <xdr:to>
      <xdr:col>107</xdr:col>
      <xdr:colOff>50800</xdr:colOff>
      <xdr:row>38</xdr:row>
      <xdr:rowOff>20175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448080"/>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106515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134801</xdr:rowOff>
    </xdr:from>
    <xdr:to>
      <xdr:col>102</xdr:col>
      <xdr:colOff>114300</xdr:colOff>
      <xdr:row>38</xdr:row>
      <xdr:rowOff>20175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478451"/>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118925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92146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135600</xdr:rowOff>
    </xdr:from>
    <xdr:to>
      <xdr:col>116</xdr:col>
      <xdr:colOff>114300</xdr:colOff>
      <xdr:row>38</xdr:row>
      <xdr:rowOff>65749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158477</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33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136253</xdr:rowOff>
    </xdr:from>
    <xdr:to>
      <xdr:col>112</xdr:col>
      <xdr:colOff>38100</xdr:colOff>
      <xdr:row>38</xdr:row>
      <xdr:rowOff>66403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82930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53630</xdr:rowOff>
    </xdr:from>
    <xdr:to>
      <xdr:col>107</xdr:col>
      <xdr:colOff>101600</xdr:colOff>
      <xdr:row>37</xdr:row>
      <xdr:rowOff>155230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140825</xdr:rowOff>
    </xdr:from>
    <xdr:to>
      <xdr:col>102</xdr:col>
      <xdr:colOff>165100</xdr:colOff>
      <xdr:row>38</xdr:row>
      <xdr:rowOff>70975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87502</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84001</xdr:rowOff>
    </xdr:from>
    <xdr:to>
      <xdr:col>98</xdr:col>
      <xdr:colOff>38100</xdr:colOff>
      <xdr:row>38</xdr:row>
      <xdr:rowOff>14151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30678</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20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総務</a:t>
          </a:r>
          <a:r>
            <a:rPr kumimoji="1" lang="ja-JP" altLang="ja-JP" sz="1100">
              <a:solidFill>
                <a:schemeClr val="dk1"/>
              </a:solidFill>
              <a:effectLst/>
              <a:latin typeface="+mn-ea"/>
              <a:ea typeface="+mn-ea"/>
              <a:cs typeface="+mn-cs"/>
            </a:rPr>
            <a:t>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81,710</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H30</a:t>
          </a:r>
          <a:r>
            <a:rPr kumimoji="1" lang="ja-JP" altLang="ja-JP" sz="1100">
              <a:solidFill>
                <a:schemeClr val="dk1"/>
              </a:solidFill>
              <a:effectLst/>
              <a:latin typeface="+mn-ea"/>
              <a:ea typeface="+mn-ea"/>
              <a:cs typeface="+mn-cs"/>
            </a:rPr>
            <a:t>年度と比較すると、</a:t>
          </a:r>
          <a:r>
            <a:rPr kumimoji="1" lang="ja-JP" altLang="en-US" sz="1100">
              <a:solidFill>
                <a:schemeClr val="dk1"/>
              </a:solidFill>
              <a:effectLst/>
              <a:latin typeface="+mn-ea"/>
              <a:ea typeface="+mn-ea"/>
              <a:cs typeface="+mn-cs"/>
            </a:rPr>
            <a:t>響創のまちづくり基金積立金</a:t>
          </a:r>
          <a:r>
            <a:rPr kumimoji="1" lang="ja-JP" altLang="ja-JP" sz="1100">
              <a:solidFill>
                <a:schemeClr val="dk1"/>
              </a:solidFill>
              <a:effectLst/>
              <a:latin typeface="+mn-ea"/>
              <a:ea typeface="+mn-ea"/>
              <a:cs typeface="+mn-cs"/>
            </a:rPr>
            <a:t>の減等により減少した。類似団体との</a:t>
          </a:r>
          <a:r>
            <a:rPr kumimoji="1" lang="ja-JP" altLang="en-US" sz="1100">
              <a:solidFill>
                <a:schemeClr val="dk1"/>
              </a:solidFill>
              <a:effectLst/>
              <a:latin typeface="+mn-ea"/>
              <a:ea typeface="+mn-ea"/>
              <a:cs typeface="+mn-cs"/>
            </a:rPr>
            <a:t>比較では高い水準で推移している</a:t>
          </a:r>
          <a:r>
            <a:rPr kumimoji="1" lang="ja-JP" altLang="ja-JP" sz="1100">
              <a:solidFill>
                <a:schemeClr val="dk1"/>
              </a:solidFill>
              <a:effectLst/>
              <a:latin typeface="+mn-ea"/>
              <a:ea typeface="+mn-ea"/>
              <a:cs typeface="+mn-cs"/>
            </a:rPr>
            <a:t>。</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民生</a:t>
          </a:r>
          <a:r>
            <a:rPr kumimoji="1" lang="ja-JP" altLang="ja-JP" sz="1100">
              <a:solidFill>
                <a:schemeClr val="dk1"/>
              </a:solidFill>
              <a:effectLst/>
              <a:latin typeface="+mn-ea"/>
              <a:ea typeface="+mn-ea"/>
              <a:cs typeface="+mn-cs"/>
            </a:rPr>
            <a:t>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195,373</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H30</a:t>
          </a:r>
          <a:r>
            <a:rPr kumimoji="1" lang="ja-JP" altLang="ja-JP" sz="1100">
              <a:solidFill>
                <a:schemeClr val="dk1"/>
              </a:solidFill>
              <a:effectLst/>
              <a:latin typeface="+mn-ea"/>
              <a:ea typeface="+mn-ea"/>
              <a:cs typeface="+mn-cs"/>
            </a:rPr>
            <a:t>年度と比較すると、</a:t>
          </a:r>
          <a:r>
            <a:rPr kumimoji="1" lang="ja-JP" altLang="en-US" sz="1100">
              <a:solidFill>
                <a:schemeClr val="dk1"/>
              </a:solidFill>
              <a:effectLst/>
              <a:latin typeface="+mn-ea"/>
              <a:ea typeface="+mn-ea"/>
              <a:cs typeface="+mn-cs"/>
            </a:rPr>
            <a:t>教育・保育施設給付費</a:t>
          </a:r>
          <a:r>
            <a:rPr kumimoji="1" lang="ja-JP" altLang="ja-JP" sz="1100">
              <a:solidFill>
                <a:schemeClr val="dk1"/>
              </a:solidFill>
              <a:effectLst/>
              <a:latin typeface="+mn-ea"/>
              <a:ea typeface="+mn-ea"/>
              <a:cs typeface="+mn-cs"/>
            </a:rPr>
            <a:t>の増等により増加した。類似団体との比較では高い水準にある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農林水産業費は、住民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30,411</a:t>
          </a:r>
          <a:r>
            <a:rPr kumimoji="1" lang="ja-JP" altLang="en-US" sz="1100">
              <a:latin typeface="+mn-ea"/>
              <a:ea typeface="+mn-ea"/>
            </a:rPr>
            <a:t>円となっており、</a:t>
          </a:r>
          <a:r>
            <a:rPr kumimoji="1" lang="en-US" altLang="ja-JP" sz="1100">
              <a:latin typeface="+mn-ea"/>
              <a:ea typeface="+mn-ea"/>
            </a:rPr>
            <a:t>H30</a:t>
          </a:r>
          <a:r>
            <a:rPr kumimoji="1" lang="ja-JP" altLang="en-US" sz="1100">
              <a:latin typeface="+mn-ea"/>
              <a:ea typeface="+mn-ea"/>
            </a:rPr>
            <a:t>年度と比較すると、かんきつ集出荷貯蔵施設整備事業補助金の減により減少した。類似団体との比較では高い水準となっている。</a:t>
          </a:r>
        </a:p>
        <a:p>
          <a:r>
            <a:rPr kumimoji="1" lang="ja-JP" altLang="en-US" sz="1100">
              <a:latin typeface="+mn-ea"/>
              <a:ea typeface="+mn-ea"/>
            </a:rPr>
            <a:t>教育費は、住民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67,573</a:t>
          </a:r>
          <a:r>
            <a:rPr kumimoji="1" lang="ja-JP" altLang="en-US" sz="1100">
              <a:latin typeface="+mn-ea"/>
              <a:ea typeface="+mn-ea"/>
            </a:rPr>
            <a:t>円となっており、</a:t>
          </a:r>
          <a:r>
            <a:rPr kumimoji="1" lang="en-US" altLang="ja-JP" sz="1100">
              <a:latin typeface="+mn-ea"/>
              <a:ea typeface="+mn-ea"/>
            </a:rPr>
            <a:t>H30</a:t>
          </a:r>
          <a:r>
            <a:rPr kumimoji="1" lang="ja-JP" altLang="en-US" sz="1100">
              <a:latin typeface="+mn-ea"/>
              <a:ea typeface="+mn-ea"/>
            </a:rPr>
            <a:t>年度と比較すると、学校施設の整備費の減等により減少した。類似団体との比較では高い水準となっており、今後も小・中学校の増改築や公民館の改築が控える中、高水準で推移すると考えられる。</a:t>
          </a:r>
        </a:p>
        <a:p>
          <a:r>
            <a:rPr kumimoji="1" lang="ja-JP" altLang="en-US" sz="1100">
              <a:latin typeface="+mn-ea"/>
              <a:ea typeface="+mn-ea"/>
            </a:rPr>
            <a:t>災害復旧費は、住民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10,324</a:t>
          </a:r>
          <a:r>
            <a:rPr kumimoji="1" lang="ja-JP" altLang="en-US" sz="1100">
              <a:latin typeface="+mn-ea"/>
              <a:ea typeface="+mn-ea"/>
            </a:rPr>
            <a:t>円となっており、</a:t>
          </a:r>
          <a:r>
            <a:rPr kumimoji="1" lang="en-US" altLang="ja-JP" sz="1100">
              <a:latin typeface="+mn-ea"/>
              <a:ea typeface="+mn-ea"/>
            </a:rPr>
            <a:t>H30</a:t>
          </a:r>
          <a:r>
            <a:rPr kumimoji="1" lang="ja-JP" altLang="en-US" sz="1100">
              <a:latin typeface="+mn-ea"/>
              <a:ea typeface="+mn-ea"/>
            </a:rPr>
            <a:t>年度と比較すると大幅に増となった。平成</a:t>
          </a:r>
          <a:r>
            <a:rPr kumimoji="1" lang="en-US" altLang="ja-JP" sz="1100">
              <a:latin typeface="+mn-ea"/>
              <a:ea typeface="+mn-ea"/>
            </a:rPr>
            <a:t>30</a:t>
          </a:r>
          <a:r>
            <a:rPr kumimoji="1" lang="ja-JP" altLang="en-US" sz="1100">
              <a:latin typeface="+mn-ea"/>
              <a:ea typeface="+mn-ea"/>
            </a:rPr>
            <a:t>年</a:t>
          </a:r>
          <a:r>
            <a:rPr kumimoji="1" lang="en-US" altLang="ja-JP" sz="1100">
              <a:latin typeface="+mn-ea"/>
              <a:ea typeface="+mn-ea"/>
            </a:rPr>
            <a:t>7</a:t>
          </a:r>
          <a:r>
            <a:rPr kumimoji="1" lang="ja-JP" altLang="en-US" sz="1100">
              <a:latin typeface="+mn-ea"/>
              <a:ea typeface="+mn-ea"/>
            </a:rPr>
            <a:t>月豪雨災害及び令和元年</a:t>
          </a:r>
          <a:r>
            <a:rPr kumimoji="1" lang="en-US" altLang="ja-JP" sz="1100">
              <a:latin typeface="+mn-ea"/>
              <a:ea typeface="+mn-ea"/>
            </a:rPr>
            <a:t>8</a:t>
          </a:r>
          <a:r>
            <a:rPr kumimoji="1" lang="ja-JP" altLang="en-US" sz="1100">
              <a:latin typeface="+mn-ea"/>
              <a:ea typeface="+mn-ea"/>
            </a:rPr>
            <a:t>月豪雨災害等によるもので、類似団体平均を上回っている。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財政調整基金については、財政計画に基づき積立を行ってきたが、</a:t>
          </a:r>
          <a:r>
            <a:rPr kumimoji="1" lang="en-US" altLang="ja-JP" sz="1150">
              <a:latin typeface="ＭＳ ゴシック" pitchFamily="49" charset="-128"/>
              <a:ea typeface="ＭＳ ゴシック" pitchFamily="49" charset="-128"/>
            </a:rPr>
            <a:t>H27</a:t>
          </a:r>
          <a:r>
            <a:rPr kumimoji="1" lang="ja-JP" altLang="en-US" sz="1150">
              <a:latin typeface="ＭＳ ゴシック" pitchFamily="49" charset="-128"/>
              <a:ea typeface="ＭＳ ゴシック" pitchFamily="49" charset="-128"/>
            </a:rPr>
            <a:t>年度以降、合併特例期間の終了に伴う普通交付税の段階的縮減が始まり一般財源が減少した結果、取り崩し額が増加したため、基金残高が減少した。</a:t>
          </a:r>
        </a:p>
        <a:p>
          <a:r>
            <a:rPr kumimoji="1" lang="ja-JP" altLang="en-US" sz="1150">
              <a:latin typeface="ＭＳ ゴシック" pitchFamily="49" charset="-128"/>
              <a:ea typeface="ＭＳ ゴシック" pitchFamily="49" charset="-128"/>
            </a:rPr>
            <a:t>実質収支比率については、</a:t>
          </a:r>
          <a:r>
            <a:rPr kumimoji="1" lang="en-US" altLang="ja-JP" sz="1150">
              <a:latin typeface="ＭＳ ゴシック" pitchFamily="49" charset="-128"/>
              <a:ea typeface="ＭＳ ゴシック" pitchFamily="49" charset="-128"/>
            </a:rPr>
            <a:t>1.06</a:t>
          </a:r>
          <a:r>
            <a:rPr kumimoji="1" lang="ja-JP" altLang="en-US" sz="1150">
              <a:latin typeface="ＭＳ ゴシック" pitchFamily="49" charset="-128"/>
              <a:ea typeface="ＭＳ ゴシック" pitchFamily="49" charset="-128"/>
            </a:rPr>
            <a:t>ポイント増加し、</a:t>
          </a:r>
          <a:r>
            <a:rPr kumimoji="1" lang="en-US" altLang="ja-JP" sz="1150">
              <a:latin typeface="ＭＳ ゴシック" pitchFamily="49" charset="-128"/>
              <a:ea typeface="ＭＳ ゴシック" pitchFamily="49" charset="-128"/>
            </a:rPr>
            <a:t>2.77</a:t>
          </a:r>
          <a:r>
            <a:rPr kumimoji="1" lang="ja-JP" altLang="en-US" sz="1150">
              <a:latin typeface="ＭＳ ゴシック" pitchFamily="49" charset="-128"/>
              <a:ea typeface="ＭＳ ゴシック" pitchFamily="49" charset="-128"/>
            </a:rPr>
            <a:t>％となった。</a:t>
          </a:r>
        </a:p>
        <a:p>
          <a:r>
            <a:rPr kumimoji="1" lang="ja-JP" altLang="en-US" sz="1150">
              <a:latin typeface="ＭＳ ゴシック" pitchFamily="49" charset="-128"/>
              <a:ea typeface="ＭＳ ゴシック" pitchFamily="49" charset="-128"/>
            </a:rPr>
            <a:t>実質単年度収支については、</a:t>
          </a:r>
          <a:r>
            <a:rPr kumimoji="1" lang="en-US" altLang="ja-JP" sz="1150">
              <a:latin typeface="ＭＳ ゴシック" pitchFamily="49" charset="-128"/>
              <a:ea typeface="ＭＳ ゴシック" pitchFamily="49" charset="-128"/>
            </a:rPr>
            <a:t>R1</a:t>
          </a:r>
          <a:r>
            <a:rPr kumimoji="1" lang="ja-JP" altLang="en-US" sz="1150">
              <a:latin typeface="ＭＳ ゴシック" pitchFamily="49" charset="-128"/>
              <a:ea typeface="ＭＳ ゴシック" pitchFamily="49" charset="-128"/>
            </a:rPr>
            <a:t>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財政調整基金取り崩し額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en-US" sz="1150">
              <a:latin typeface="ＭＳ ゴシック" pitchFamily="49" charset="-128"/>
              <a:ea typeface="ＭＳ ゴシック" pitchFamily="49" charset="-128"/>
            </a:rPr>
            <a:t>単年度収支や財政調整基金積立金が増加したため、</a:t>
          </a:r>
          <a:r>
            <a:rPr kumimoji="1" lang="en-US" altLang="ja-JP" sz="1150">
              <a:latin typeface="ＭＳ ゴシック" pitchFamily="49" charset="-128"/>
              <a:ea typeface="ＭＳ ゴシック" pitchFamily="49" charset="-128"/>
            </a:rPr>
            <a:t>1.92</a:t>
          </a:r>
          <a:r>
            <a:rPr kumimoji="1" lang="ja-JP" altLang="en-US" sz="1150">
              <a:latin typeface="ＭＳ ゴシック" pitchFamily="49" charset="-128"/>
              <a:ea typeface="ＭＳ ゴシック" pitchFamily="49" charset="-128"/>
            </a:rPr>
            <a:t>ポイント増加した。</a:t>
          </a:r>
        </a:p>
        <a:p>
          <a:r>
            <a:rPr kumimoji="1" lang="ja-JP" altLang="en-US" sz="1150">
              <a:latin typeface="ＭＳ ゴシック" pitchFamily="49" charset="-128"/>
              <a:ea typeface="ＭＳ ゴシック" pitchFamily="49" charset="-128"/>
            </a:rPr>
            <a:t>今後も、市税ほか歳入を確保するとともに、総合計画に基づく事業の重点化などにより歳出を抑制し、財政の健全化に努める。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年度から黒字に転じたことで全会計黒字となっている。水道事業会計は、平成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の料金改定により営業収益が増加し、黒字額が増加している。また、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実質公債費比率は、年々減少傾向にあり、</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ポイント改善し</a:t>
          </a:r>
          <a:r>
            <a:rPr kumimoji="1" lang="en-US" altLang="ja-JP" sz="1300">
              <a:latin typeface="ＭＳ ゴシック" pitchFamily="49" charset="-128"/>
              <a:ea typeface="ＭＳ ゴシック" pitchFamily="49" charset="-128"/>
            </a:rPr>
            <a:t>12.3</a:t>
          </a:r>
          <a:r>
            <a:rPr kumimoji="1" lang="ja-JP" altLang="en-US" sz="1300">
              <a:latin typeface="ＭＳ ゴシック" pitchFamily="49" charset="-128"/>
              <a:ea typeface="ＭＳ ゴシック" pitchFamily="49" charset="-128"/>
            </a:rPr>
            <a:t>％となっている。分子のうち公債費に準ずる債務負担行為に係る支出が減少したことなどにより、数値は改善した。元利償還金は、一部の起債償還の完済等に伴い減少傾向にある。</a:t>
          </a:r>
        </a:p>
        <a:p>
          <a:r>
            <a:rPr kumimoji="1" lang="ja-JP" altLang="en-US" sz="1300">
              <a:latin typeface="ＭＳ ゴシック" pitchFamily="49" charset="-128"/>
              <a:ea typeface="ＭＳ ゴシック" pitchFamily="49" charset="-128"/>
            </a:rPr>
            <a:t>類似団体と比較すると依然として高い水準であり、今後とも財政計画の数値を目標に公債費の抑制に努めるとともに、公営企業の経営健全化による繰出金の削減を図るなど健全な財政運営に努める。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年度は前年度より比率が</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115.8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地方債現在高等に係る基準財政需要額算入見込額が減少したことなどにより数値が悪化している。類似団体平均と比較すると依然として高い水準で推移しており、今後は、財政計画に基づく地方債の現在高の漸減及び公営企業の経営健全化による繰出金の削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積み立てた一方、財政調整財源として財政調整基金を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百万円積み立てた一方、教育・保育施設給付費や市民協働のまちづくり交付金など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・ふるさと寄附金基金：特別支援教育費や特別保育事業費など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百万円積み立てた一方で、佐志中学校校舎等大規模改造事業費、唐津市野球場整備事業費、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浜崎少学校校舎大規模改造事業費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年度は利子及び歳計剰余金の積立を行ったものの、一定規模の財政需要が続く中、合併特例期間の終了に伴う普通交付税の縮減等の影響で、一般財源が不足し残高は減少した。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平成２７年度で７２．１％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88477</xdr:rowOff>
    </xdr:from>
    <xdr:to>
      <xdr:col>19</xdr:col>
      <xdr:colOff>187325</xdr:colOff>
      <xdr:row>34</xdr:row>
      <xdr:rowOff>18627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139277</xdr:rowOff>
    </xdr:from>
    <xdr:to>
      <xdr:col>23</xdr:col>
      <xdr:colOff>85725</xdr:colOff>
      <xdr:row>34</xdr:row>
      <xdr:rowOff>14605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56865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33</xdr:row>
      <xdr:rowOff>139277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5362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12912</xdr:rowOff>
    </xdr:from>
    <xdr:to>
      <xdr:col>11</xdr:col>
      <xdr:colOff>187325</xdr:colOff>
      <xdr:row>33</xdr:row>
      <xdr:rowOff>114512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63712</xdr:rowOff>
    </xdr:from>
    <xdr:to>
      <xdr:col>15</xdr:col>
      <xdr:colOff>136525</xdr:colOff>
      <xdr:row>33</xdr:row>
      <xdr:rowOff>106892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4930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159173</xdr:rowOff>
    </xdr:from>
    <xdr:to>
      <xdr:col>7</xdr:col>
      <xdr:colOff>187325</xdr:colOff>
      <xdr:row>33</xdr:row>
      <xdr:rowOff>89323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38523</xdr:rowOff>
    </xdr:from>
    <xdr:to>
      <xdr:col>11</xdr:col>
      <xdr:colOff>136525</xdr:colOff>
      <xdr:row>33</xdr:row>
      <xdr:rowOff>63712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46789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9754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105639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80450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市町村合併前に各市町村で発行された地方債の償還終了などにより、将来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負担額は減少傾向にあるものの、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年度の債務償還比率は、充当可能財源等の減少などにより前年度より高くなっている。また、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職員数が多く、人件費が高い水準にあるため、債務償還比率も類似団体と比べると高くなっている。平成２９年策定の唐津市定員管理計画においては、平成３０年４月から令和５年４月まで職員数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３４３人以内を基本とし、引き続き適正な定員管理に取り組むこととしている。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131816</xdr:rowOff>
    </xdr:from>
    <xdr:to>
      <xdr:col>76</xdr:col>
      <xdr:colOff>73025</xdr:colOff>
      <xdr:row>32</xdr:row>
      <xdr:rowOff>61966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62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110243</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61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11631</xdr:rowOff>
    </xdr:from>
    <xdr:to>
      <xdr:col>72</xdr:col>
      <xdr:colOff>123825</xdr:colOff>
      <xdr:row>31</xdr:row>
      <xdr:rowOff>113231</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6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62431</xdr:rowOff>
    </xdr:from>
    <xdr:to>
      <xdr:col>76</xdr:col>
      <xdr:colOff>22225</xdr:colOff>
      <xdr:row>32</xdr:row>
      <xdr:rowOff>11166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6148906"/>
          <a:ext cx="7112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139002</xdr:rowOff>
    </xdr:from>
    <xdr:to>
      <xdr:col>68</xdr:col>
      <xdr:colOff>123825</xdr:colOff>
      <xdr:row>31</xdr:row>
      <xdr:rowOff>69152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18352</xdr:rowOff>
    </xdr:from>
    <xdr:to>
      <xdr:col>72</xdr:col>
      <xdr:colOff>73025</xdr:colOff>
      <xdr:row>31</xdr:row>
      <xdr:rowOff>62431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6104827"/>
          <a:ext cx="762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476</xdr:rowOff>
    </xdr:from>
    <xdr:to>
      <xdr:col>64</xdr:col>
      <xdr:colOff>123825</xdr:colOff>
      <xdr:row>31</xdr:row>
      <xdr:rowOff>102076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18352</xdr:rowOff>
    </xdr:from>
    <xdr:to>
      <xdr:col>68</xdr:col>
      <xdr:colOff>73025</xdr:colOff>
      <xdr:row>31</xdr:row>
      <xdr:rowOff>51276</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6104827"/>
          <a:ext cx="762000" cy="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16838</xdr:rowOff>
    </xdr:from>
    <xdr:to>
      <xdr:col>60</xdr:col>
      <xdr:colOff>123825</xdr:colOff>
      <xdr:row>30</xdr:row>
      <xdr:rowOff>118438</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67638</xdr:rowOff>
    </xdr:from>
    <xdr:to>
      <xdr:col>64</xdr:col>
      <xdr:colOff>73025</xdr:colOff>
      <xdr:row>31</xdr:row>
      <xdr:rowOff>51276</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982663"/>
          <a:ext cx="762000" cy="1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161942</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145210</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3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104358</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61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60279</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61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93203</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617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109565</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60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570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96520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45720</xdr:rowOff>
    </xdr:from>
    <xdr:to>
      <xdr:col>19</xdr:col>
      <xdr:colOff>177800</xdr:colOff>
      <xdr:row>39</xdr:row>
      <xdr:rowOff>70485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32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137795</xdr:rowOff>
    </xdr:from>
    <xdr:to>
      <xdr:col>10</xdr:col>
      <xdr:colOff>165100</xdr:colOff>
      <xdr:row>39</xdr:row>
      <xdr:rowOff>67945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17145</xdr:rowOff>
    </xdr:from>
    <xdr:to>
      <xdr:col>15</xdr:col>
      <xdr:colOff>50800</xdr:colOff>
      <xdr:row>39</xdr:row>
      <xdr:rowOff>45720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03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122555</xdr:rowOff>
    </xdr:from>
    <xdr:to>
      <xdr:col>6</xdr:col>
      <xdr:colOff>38100</xdr:colOff>
      <xdr:row>39</xdr:row>
      <xdr:rowOff>52705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xdr:rowOff>
    </xdr:from>
    <xdr:to>
      <xdr:col>10</xdr:col>
      <xdr:colOff>114300</xdr:colOff>
      <xdr:row>39</xdr:row>
      <xdr:rowOff>17145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88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22276</xdr:rowOff>
    </xdr:from>
    <xdr:to>
      <xdr:col>55</xdr:col>
      <xdr:colOff>50800</xdr:colOff>
      <xdr:row>38</xdr:row>
      <xdr:rowOff>123876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45153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29553</xdr:rowOff>
    </xdr:from>
    <xdr:to>
      <xdr:col>50</xdr:col>
      <xdr:colOff>165100</xdr:colOff>
      <xdr:row>38</xdr:row>
      <xdr:rowOff>131153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73076</xdr:rowOff>
    </xdr:from>
    <xdr:to>
      <xdr:col>55</xdr:col>
      <xdr:colOff>0</xdr:colOff>
      <xdr:row>38</xdr:row>
      <xdr:rowOff>80353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588176"/>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36640</xdr:rowOff>
    </xdr:from>
    <xdr:to>
      <xdr:col>46</xdr:col>
      <xdr:colOff>38100</xdr:colOff>
      <xdr:row>38</xdr:row>
      <xdr:rowOff>138240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80353</xdr:rowOff>
    </xdr:from>
    <xdr:to>
      <xdr:col>50</xdr:col>
      <xdr:colOff>114300</xdr:colOff>
      <xdr:row>38</xdr:row>
      <xdr:rowOff>87440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59545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43269</xdr:rowOff>
    </xdr:from>
    <xdr:to>
      <xdr:col>41</xdr:col>
      <xdr:colOff>101600</xdr:colOff>
      <xdr:row>38</xdr:row>
      <xdr:rowOff>144869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87440</xdr:rowOff>
    </xdr:from>
    <xdr:to>
      <xdr:col>45</xdr:col>
      <xdr:colOff>177800</xdr:colOff>
      <xdr:row>38</xdr:row>
      <xdr:rowOff>94069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025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68872</xdr:rowOff>
    </xdr:from>
    <xdr:to>
      <xdr:col>36</xdr:col>
      <xdr:colOff>165100</xdr:colOff>
      <xdr:row>39</xdr:row>
      <xdr:rowOff>170472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94069</xdr:rowOff>
    </xdr:from>
    <xdr:to>
      <xdr:col>41</xdr:col>
      <xdr:colOff>50800</xdr:colOff>
      <xdr:row>39</xdr:row>
      <xdr:rowOff>119672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0916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129176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147680</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154767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161396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15549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71120</xdr:rowOff>
    </xdr:from>
    <xdr:to>
      <xdr:col>24</xdr:col>
      <xdr:colOff>114300</xdr:colOff>
      <xdr:row>65</xdr:row>
      <xdr:rowOff>1270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157497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95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121920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1075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33020</xdr:rowOff>
    </xdr:from>
    <xdr:to>
      <xdr:col>15</xdr:col>
      <xdr:colOff>101600</xdr:colOff>
      <xdr:row>64</xdr:row>
      <xdr:rowOff>134620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83820</xdr:rowOff>
    </xdr:from>
    <xdr:to>
      <xdr:col>19</xdr:col>
      <xdr:colOff>177800</xdr:colOff>
      <xdr:row>64</xdr:row>
      <xdr:rowOff>102870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1056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10160</xdr:rowOff>
    </xdr:from>
    <xdr:to>
      <xdr:col>10</xdr:col>
      <xdr:colOff>165100</xdr:colOff>
      <xdr:row>64</xdr:row>
      <xdr:rowOff>111760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60960</xdr:rowOff>
    </xdr:from>
    <xdr:to>
      <xdr:col>15</xdr:col>
      <xdr:colOff>50800</xdr:colOff>
      <xdr:row>64</xdr:row>
      <xdr:rowOff>83820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1033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162560</xdr:rowOff>
    </xdr:from>
    <xdr:to>
      <xdr:col>6</xdr:col>
      <xdr:colOff>38100</xdr:colOff>
      <xdr:row>64</xdr:row>
      <xdr:rowOff>92710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41910</xdr:rowOff>
    </xdr:from>
    <xdr:to>
      <xdr:col>10</xdr:col>
      <xdr:colOff>114300</xdr:colOff>
      <xdr:row>64</xdr:row>
      <xdr:rowOff>60960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1014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144797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125747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102887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83837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68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163194</xdr:rowOff>
    </xdr:from>
    <xdr:to>
      <xdr:col>55</xdr:col>
      <xdr:colOff>50800</xdr:colOff>
      <xdr:row>55</xdr:row>
      <xdr:rowOff>93344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9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116221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9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8385</xdr:rowOff>
    </xdr:from>
    <xdr:to>
      <xdr:col>50</xdr:col>
      <xdr:colOff>165100</xdr:colOff>
      <xdr:row>55</xdr:row>
      <xdr:rowOff>109985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9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42544</xdr:rowOff>
    </xdr:from>
    <xdr:to>
      <xdr:col>55</xdr:col>
      <xdr:colOff>0</xdr:colOff>
      <xdr:row>55</xdr:row>
      <xdr:rowOff>59185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9472294"/>
          <a:ext cx="8382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24650</xdr:rowOff>
    </xdr:from>
    <xdr:to>
      <xdr:col>46</xdr:col>
      <xdr:colOff>38100</xdr:colOff>
      <xdr:row>55</xdr:row>
      <xdr:rowOff>126250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59185</xdr:rowOff>
    </xdr:from>
    <xdr:to>
      <xdr:col>50</xdr:col>
      <xdr:colOff>114300</xdr:colOff>
      <xdr:row>55</xdr:row>
      <xdr:rowOff>75450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9488935"/>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40325</xdr:rowOff>
    </xdr:from>
    <xdr:to>
      <xdr:col>41</xdr:col>
      <xdr:colOff>101600</xdr:colOff>
      <xdr:row>55</xdr:row>
      <xdr:rowOff>141925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94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75450</xdr:rowOff>
    </xdr:from>
    <xdr:to>
      <xdr:col>45</xdr:col>
      <xdr:colOff>177800</xdr:colOff>
      <xdr:row>55</xdr:row>
      <xdr:rowOff>91125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950520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56355</xdr:rowOff>
    </xdr:from>
    <xdr:to>
      <xdr:col>36</xdr:col>
      <xdr:colOff>165100</xdr:colOff>
      <xdr:row>55</xdr:row>
      <xdr:rowOff>157955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9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91125</xdr:rowOff>
    </xdr:from>
    <xdr:to>
      <xdr:col>41</xdr:col>
      <xdr:colOff>50800</xdr:colOff>
      <xdr:row>55</xdr:row>
      <xdr:rowOff>107155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952087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1213</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8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165443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168240</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80618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126512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921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142777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92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158452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92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3032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9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30735</xdr:rowOff>
    </xdr:from>
    <xdr:to>
      <xdr:col>24</xdr:col>
      <xdr:colOff>114300</xdr:colOff>
      <xdr:row>79</xdr:row>
      <xdr:rowOff>132335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53612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42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81535</xdr:rowOff>
    </xdr:from>
    <xdr:to>
      <xdr:col>24</xdr:col>
      <xdr:colOff>63500</xdr:colOff>
      <xdr:row>79</xdr:row>
      <xdr:rowOff>124968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36260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115315</xdr:rowOff>
    </xdr:from>
    <xdr:to>
      <xdr:col>15</xdr:col>
      <xdr:colOff>101600</xdr:colOff>
      <xdr:row>80</xdr:row>
      <xdr:rowOff>45465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166115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908300" y="136695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166115</xdr:rowOff>
    </xdr:from>
    <xdr:to>
      <xdr:col>15</xdr:col>
      <xdr:colOff>50800</xdr:colOff>
      <xdr:row>80</xdr:row>
      <xdr:rowOff>54102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019300" y="1371066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115824</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377010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61992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11701</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150435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8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118974</xdr:rowOff>
    </xdr:from>
    <xdr:to>
      <xdr:col>55</xdr:col>
      <xdr:colOff>50800</xdr:colOff>
      <xdr:row>84</xdr:row>
      <xdr:rowOff>49124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141851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20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119431</xdr:rowOff>
    </xdr:from>
    <xdr:to>
      <xdr:col>50</xdr:col>
      <xdr:colOff>165100</xdr:colOff>
      <xdr:row>84</xdr:row>
      <xdr:rowOff>49581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169774</xdr:rowOff>
    </xdr:from>
    <xdr:to>
      <xdr:col>55</xdr:col>
      <xdr:colOff>0</xdr:colOff>
      <xdr:row>83</xdr:row>
      <xdr:rowOff>170231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40012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128575</xdr:rowOff>
    </xdr:from>
    <xdr:to>
      <xdr:col>46</xdr:col>
      <xdr:colOff>38100</xdr:colOff>
      <xdr:row>84</xdr:row>
      <xdr:rowOff>58725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170231</xdr:rowOff>
    </xdr:from>
    <xdr:to>
      <xdr:col>50</xdr:col>
      <xdr:colOff>114300</xdr:colOff>
      <xdr:row>84</xdr:row>
      <xdr:rowOff>7925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4005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138176</xdr:rowOff>
    </xdr:from>
    <xdr:to>
      <xdr:col>41</xdr:col>
      <xdr:colOff>101600</xdr:colOff>
      <xdr:row>84</xdr:row>
      <xdr:rowOff>68326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7925</xdr:rowOff>
    </xdr:from>
    <xdr:to>
      <xdr:col>45</xdr:col>
      <xdr:colOff>177800</xdr:colOff>
      <xdr:row>84</xdr:row>
      <xdr:rowOff>17526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40972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128491</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8515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66108</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93917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75252</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8515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84853</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7626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169545</xdr:rowOff>
    </xdr:from>
    <xdr:to>
      <xdr:col>24</xdr:col>
      <xdr:colOff>62865</xdr:colOff>
      <xdr:row>107</xdr:row>
      <xdr:rowOff>49530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657445"/>
          <a:ext cx="0"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53357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49530</xdr:rowOff>
    </xdr:from>
    <xdr:to>
      <xdr:col>24</xdr:col>
      <xdr:colOff>152400</xdr:colOff>
      <xdr:row>107</xdr:row>
      <xdr:rowOff>49530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743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169545</xdr:rowOff>
    </xdr:from>
    <xdr:to>
      <xdr:col>24</xdr:col>
      <xdr:colOff>152400</xdr:colOff>
      <xdr:row>102</xdr:row>
      <xdr:rowOff>169545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65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169563</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8000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160655</xdr:rowOff>
    </xdr:from>
    <xdr:to>
      <xdr:col>15</xdr:col>
      <xdr:colOff>101600</xdr:colOff>
      <xdr:row>105</xdr:row>
      <xdr:rowOff>90805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71772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755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84455</xdr:rowOff>
    </xdr:from>
    <xdr:to>
      <xdr:col>20</xdr:col>
      <xdr:colOff>38100</xdr:colOff>
      <xdr:row>103</xdr:row>
      <xdr:rowOff>14605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135255</xdr:rowOff>
    </xdr:from>
    <xdr:to>
      <xdr:col>24</xdr:col>
      <xdr:colOff>63500</xdr:colOff>
      <xdr:row>102</xdr:row>
      <xdr:rowOff>169545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7623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42545</xdr:rowOff>
    </xdr:from>
    <xdr:to>
      <xdr:col>15</xdr:col>
      <xdr:colOff>101600</xdr:colOff>
      <xdr:row>102</xdr:row>
      <xdr:rowOff>144145</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93345</xdr:rowOff>
    </xdr:from>
    <xdr:to>
      <xdr:col>19</xdr:col>
      <xdr:colOff>177800</xdr:colOff>
      <xdr:row>102</xdr:row>
      <xdr:rowOff>135255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908300" y="17581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636</xdr:rowOff>
    </xdr:from>
    <xdr:to>
      <xdr:col>10</xdr:col>
      <xdr:colOff>165100</xdr:colOff>
      <xdr:row>102</xdr:row>
      <xdr:rowOff>102236</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51436</xdr:rowOff>
    </xdr:from>
    <xdr:to>
      <xdr:col>15</xdr:col>
      <xdr:colOff>50800</xdr:colOff>
      <xdr:row>102</xdr:row>
      <xdr:rowOff>93345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7539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44450</xdr:rowOff>
    </xdr:from>
    <xdr:to>
      <xdr:col>6</xdr:col>
      <xdr:colOff>38100</xdr:colOff>
      <xdr:row>100</xdr:row>
      <xdr:rowOff>146050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95250</xdr:rowOff>
    </xdr:from>
    <xdr:to>
      <xdr:col>10</xdr:col>
      <xdr:colOff>114300</xdr:colOff>
      <xdr:row>102</xdr:row>
      <xdr:rowOff>51436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30300" y="17240250"/>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81932</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31132</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160672</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118763</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162577</xdr:rowOff>
    </xdr:from>
    <xdr:ext cx="340478"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60061" y="16964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109982</xdr:rowOff>
    </xdr:from>
    <xdr:to>
      <xdr:col>55</xdr:col>
      <xdr:colOff>50800</xdr:colOff>
      <xdr:row>108</xdr:row>
      <xdr:rowOff>40132</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24909</xdr:rowOff>
    </xdr:from>
    <xdr:ext cx="469744"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83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118117</xdr:rowOff>
    </xdr:from>
    <xdr:to>
      <xdr:col>50</xdr:col>
      <xdr:colOff>165100</xdr:colOff>
      <xdr:row>108</xdr:row>
      <xdr:rowOff>48267</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8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160782</xdr:rowOff>
    </xdr:from>
    <xdr:to>
      <xdr:col>55</xdr:col>
      <xdr:colOff>0</xdr:colOff>
      <xdr:row>107</xdr:row>
      <xdr:rowOff>168917</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8505932"/>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119678</xdr:rowOff>
    </xdr:from>
    <xdr:to>
      <xdr:col>46</xdr:col>
      <xdr:colOff>38100</xdr:colOff>
      <xdr:row>108</xdr:row>
      <xdr:rowOff>49828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84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168917</xdr:rowOff>
    </xdr:from>
    <xdr:to>
      <xdr:col>50</xdr:col>
      <xdr:colOff>114300</xdr:colOff>
      <xdr:row>107</xdr:row>
      <xdr:rowOff>170478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851406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121183</xdr:rowOff>
    </xdr:from>
    <xdr:to>
      <xdr:col>41</xdr:col>
      <xdr:colOff>101600</xdr:colOff>
      <xdr:row>108</xdr:row>
      <xdr:rowOff>51333</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8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170478</xdr:rowOff>
    </xdr:from>
    <xdr:to>
      <xdr:col>45</xdr:col>
      <xdr:colOff>177800</xdr:colOff>
      <xdr:row>108</xdr:row>
      <xdr:rowOff>533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85156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7798</xdr:rowOff>
    </xdr:from>
    <xdr:to>
      <xdr:col>36</xdr:col>
      <xdr:colOff>165100</xdr:colOff>
      <xdr:row>108</xdr:row>
      <xdr:rowOff>109398</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8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xdr:rowOff>
    </xdr:from>
    <xdr:to>
      <xdr:col>41</xdr:col>
      <xdr:colOff>50800</xdr:colOff>
      <xdr:row>108</xdr:row>
      <xdr:rowOff>58598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851713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39394</xdr:rowOff>
    </xdr:from>
    <xdr:ext cx="469744"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91728" y="185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40955</xdr:rowOff>
    </xdr:from>
    <xdr:ext cx="469744"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515428" y="185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42460</xdr:rowOff>
    </xdr:from>
    <xdr:ext cx="469744"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626428" y="185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100525</xdr:rowOff>
    </xdr:from>
    <xdr:ext cx="469744"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737428" y="186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E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111777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696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7084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99060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4592300" y="7084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99060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7117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61595</xdr:rowOff>
    </xdr:from>
    <xdr:to>
      <xdr:col>67</xdr:col>
      <xdr:colOff>101600</xdr:colOff>
      <xdr:row>41</xdr:row>
      <xdr:rowOff>163195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2763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87630</xdr:rowOff>
    </xdr:from>
    <xdr:to>
      <xdr:col>71</xdr:col>
      <xdr:colOff>177800</xdr:colOff>
      <xdr:row>41</xdr:row>
      <xdr:rowOff>112395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2814300" y="7117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97172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154322</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30843</xdr:rowOff>
    </xdr:from>
    <xdr:to>
      <xdr:col>116</xdr:col>
      <xdr:colOff>114300</xdr:colOff>
      <xdr:row>42</xdr:row>
      <xdr:rowOff>132443</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72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117220</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71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30843</xdr:rowOff>
    </xdr:from>
    <xdr:to>
      <xdr:col>112</xdr:col>
      <xdr:colOff>38100</xdr:colOff>
      <xdr:row>42</xdr:row>
      <xdr:rowOff>132443</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72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81643</xdr:rowOff>
    </xdr:from>
    <xdr:to>
      <xdr:col>116</xdr:col>
      <xdr:colOff>63500</xdr:colOff>
      <xdr:row>42</xdr:row>
      <xdr:rowOff>81643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1323300" y="7282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93435</xdr:rowOff>
    </xdr:from>
    <xdr:to>
      <xdr:col>107</xdr:col>
      <xdr:colOff>101600</xdr:colOff>
      <xdr:row>42</xdr:row>
      <xdr:rowOff>23585</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144235</xdr:rowOff>
    </xdr:from>
    <xdr:to>
      <xdr:col>111</xdr:col>
      <xdr:colOff>177800</xdr:colOff>
      <xdr:row>42</xdr:row>
      <xdr:rowOff>81643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0434300" y="71736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104322</xdr:rowOff>
    </xdr:from>
    <xdr:to>
      <xdr:col>102</xdr:col>
      <xdr:colOff>165100</xdr:colOff>
      <xdr:row>42</xdr:row>
      <xdr:rowOff>34472</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144235</xdr:rowOff>
    </xdr:from>
    <xdr:to>
      <xdr:col>107</xdr:col>
      <xdr:colOff>50800</xdr:colOff>
      <xdr:row>41</xdr:row>
      <xdr:rowOff>155122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9545300" y="7173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123570</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73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14712</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25599</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E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E00-000073020000}"/>
            </a:ext>
          </a:extLst>
        </xdr:cNvPr>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E00-000075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E00-000077020000}"/>
            </a:ext>
          </a:extLst>
        </xdr:cNvPr>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E00-000083020000}"/>
            </a:ext>
          </a:extLst>
        </xdr:cNvPr>
        <xdr:cNvSpPr txBox="1"/>
      </xdr:nvSpPr>
      <xdr:spPr>
        <a:xfrm>
          <a:off x="16357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64770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5481300" y="103022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15240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592300" y="10241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125730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703300" y="10165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59690</xdr:rowOff>
    </xdr:from>
    <xdr:to>
      <xdr:col>67</xdr:col>
      <xdr:colOff>101600</xdr:colOff>
      <xdr:row>59</xdr:row>
      <xdr:rowOff>161290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76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110490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2814300" y="10165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91457</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6367</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67614</xdr:rowOff>
    </xdr:from>
    <xdr:to>
      <xdr:col>116</xdr:col>
      <xdr:colOff>114300</xdr:colOff>
      <xdr:row>57</xdr:row>
      <xdr:rowOff>169214</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98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90491</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969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25095</xdr:rowOff>
    </xdr:from>
    <xdr:to>
      <xdr:col>112</xdr:col>
      <xdr:colOff>38100</xdr:colOff>
      <xdr:row>58</xdr:row>
      <xdr:rowOff>126695</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99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118414</xdr:rowOff>
    </xdr:from>
    <xdr:to>
      <xdr:col>116</xdr:col>
      <xdr:colOff>63500</xdr:colOff>
      <xdr:row>58</xdr:row>
      <xdr:rowOff>75895</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1323300" y="9891064"/>
          <a:ext cx="8382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46127</xdr:rowOff>
    </xdr:from>
    <xdr:to>
      <xdr:col>107</xdr:col>
      <xdr:colOff>101600</xdr:colOff>
      <xdr:row>58</xdr:row>
      <xdr:rowOff>147727</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75895</xdr:rowOff>
    </xdr:from>
    <xdr:to>
      <xdr:col>111</xdr:col>
      <xdr:colOff>177800</xdr:colOff>
      <xdr:row>58</xdr:row>
      <xdr:rowOff>96927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0434300" y="1001999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65329</xdr:rowOff>
    </xdr:from>
    <xdr:to>
      <xdr:col>102</xdr:col>
      <xdr:colOff>165100</xdr:colOff>
      <xdr:row>58</xdr:row>
      <xdr:rowOff>166929</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00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96927</xdr:rowOff>
    </xdr:from>
    <xdr:to>
      <xdr:col>107</xdr:col>
      <xdr:colOff>50800</xdr:colOff>
      <xdr:row>58</xdr:row>
      <xdr:rowOff>116129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9545300" y="1004102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706" name="n_1aveValue【学校施設】&#10;一人当たり面積">
          <a:extLst>
            <a:ext uri="{FF2B5EF4-FFF2-40B4-BE49-F238E27FC236}">
              <a16:creationId xmlns:a16="http://schemas.microsoft.com/office/drawing/2014/main" id="{00000000-0008-0000-0E00-0000C2020000}"/>
            </a:ext>
          </a:extLst>
        </xdr:cNvPr>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707" name="n_2aveValue【学校施設】&#10;一人当たり面積">
          <a:extLst>
            <a:ext uri="{FF2B5EF4-FFF2-40B4-BE49-F238E27FC236}">
              <a16:creationId xmlns:a16="http://schemas.microsoft.com/office/drawing/2014/main" id="{00000000-0008-0000-0E00-0000C3020000}"/>
            </a:ext>
          </a:extLst>
        </xdr:cNvPr>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708" name="n_3aveValue【学校施設】&#10;一人当たり面積">
          <a:extLst>
            <a:ext uri="{FF2B5EF4-FFF2-40B4-BE49-F238E27FC236}">
              <a16:creationId xmlns:a16="http://schemas.microsoft.com/office/drawing/2014/main" id="{00000000-0008-0000-0E00-0000C4020000}"/>
            </a:ext>
          </a:extLst>
        </xdr:cNvPr>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709" name="n_4aveValue【学校施設】&#10;一人当たり面積">
          <a:extLst>
            <a:ext uri="{FF2B5EF4-FFF2-40B4-BE49-F238E27FC236}">
              <a16:creationId xmlns:a16="http://schemas.microsoft.com/office/drawing/2014/main" id="{00000000-0008-0000-0E00-0000C5020000}"/>
            </a:ext>
          </a:extLst>
        </xdr:cNvPr>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143222</xdr:rowOff>
    </xdr:from>
    <xdr:ext cx="469744" cy="259045"/>
    <xdr:sp macro="" textlink="">
      <xdr:nvSpPr>
        <xdr:cNvPr id="710" name="n_1mainValue【学校施設】&#10;一人当たり面積">
          <a:extLst>
            <a:ext uri="{FF2B5EF4-FFF2-40B4-BE49-F238E27FC236}">
              <a16:creationId xmlns:a16="http://schemas.microsoft.com/office/drawing/2014/main" id="{00000000-0008-0000-0E00-0000C6020000}"/>
            </a:ext>
          </a:extLst>
        </xdr:cNvPr>
        <xdr:cNvSpPr txBox="1"/>
      </xdr:nvSpPr>
      <xdr:spPr>
        <a:xfrm>
          <a:off x="21075727" y="97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164254</xdr:rowOff>
    </xdr:from>
    <xdr:ext cx="469744" cy="259045"/>
    <xdr:sp macro="" textlink="">
      <xdr:nvSpPr>
        <xdr:cNvPr id="711" name="n_2mainValue【学校施設】&#10;一人当たり面積">
          <a:extLst>
            <a:ext uri="{FF2B5EF4-FFF2-40B4-BE49-F238E27FC236}">
              <a16:creationId xmlns:a16="http://schemas.microsoft.com/office/drawing/2014/main" id="{00000000-0008-0000-0E00-0000C7020000}"/>
            </a:ext>
          </a:extLst>
        </xdr:cNvPr>
        <xdr:cNvSpPr txBox="1"/>
      </xdr:nvSpPr>
      <xdr:spPr>
        <a:xfrm>
          <a:off x="20199427"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12006</xdr:rowOff>
    </xdr:from>
    <xdr:ext cx="469744" cy="259045"/>
    <xdr:sp macro="" textlink="">
      <xdr:nvSpPr>
        <xdr:cNvPr id="712" name="n_3mainValue【学校施設】&#10;一人当たり面積">
          <a:extLst>
            <a:ext uri="{FF2B5EF4-FFF2-40B4-BE49-F238E27FC236}">
              <a16:creationId xmlns:a16="http://schemas.microsoft.com/office/drawing/2014/main" id="{00000000-0008-0000-0E00-0000C8020000}"/>
            </a:ext>
          </a:extLst>
        </xdr:cNvPr>
        <xdr:cNvSpPr txBox="1"/>
      </xdr:nvSpPr>
      <xdr:spPr>
        <a:xfrm>
          <a:off x="19310427" y="97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児童館】&#10;有形固定資産減価償却率グラフ枠">
          <a:extLst>
            <a:ext uri="{FF2B5EF4-FFF2-40B4-BE49-F238E27FC236}">
              <a16:creationId xmlns:a16="http://schemas.microsoft.com/office/drawing/2014/main" id="{00000000-0008-0000-0E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38" name="【児童館】&#10;有形固定資産減価償却率最小値テキスト">
          <a:extLst>
            <a:ext uri="{FF2B5EF4-FFF2-40B4-BE49-F238E27FC236}">
              <a16:creationId xmlns:a16="http://schemas.microsoft.com/office/drawing/2014/main" id="{00000000-0008-0000-0E00-0000E2020000}"/>
            </a:ext>
          </a:extLst>
        </xdr:cNvPr>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40" name="【児童館】&#10;有形固定資産減価償却率最大値テキスト">
          <a:extLst>
            <a:ext uri="{FF2B5EF4-FFF2-40B4-BE49-F238E27FC236}">
              <a16:creationId xmlns:a16="http://schemas.microsoft.com/office/drawing/2014/main" id="{00000000-0008-0000-0E00-0000E4020000}"/>
            </a:ext>
          </a:extLst>
        </xdr:cNvPr>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742" name="【児童館】&#10;有形固定資産減価償却率平均値テキスト">
          <a:extLst>
            <a:ext uri="{FF2B5EF4-FFF2-40B4-BE49-F238E27FC236}">
              <a16:creationId xmlns:a16="http://schemas.microsoft.com/office/drawing/2014/main" id="{00000000-0008-0000-0E00-0000E6020000}"/>
            </a:ext>
          </a:extLst>
        </xdr:cNvPr>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97789</xdr:rowOff>
    </xdr:from>
    <xdr:to>
      <xdr:col>85</xdr:col>
      <xdr:colOff>177800</xdr:colOff>
      <xdr:row>86</xdr:row>
      <xdr:rowOff>27939</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12716</xdr:rowOff>
    </xdr:from>
    <xdr:ext cx="405111" cy="259045"/>
    <xdr:sp macro="" textlink="">
      <xdr:nvSpPr>
        <xdr:cNvPr id="754" name="【児童館】&#10;有形固定資産減価償却率該当値テキスト">
          <a:extLst>
            <a:ext uri="{FF2B5EF4-FFF2-40B4-BE49-F238E27FC236}">
              <a16:creationId xmlns:a16="http://schemas.microsoft.com/office/drawing/2014/main" id="{00000000-0008-0000-0E00-0000F2020000}"/>
            </a:ext>
          </a:extLst>
        </xdr:cNvPr>
        <xdr:cNvSpPr txBox="1"/>
      </xdr:nvSpPr>
      <xdr:spPr>
        <a:xfrm>
          <a:off x="163576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85</xdr:row>
      <xdr:rowOff>148589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5481300" y="14706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4592300" y="1469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53975</xdr:rowOff>
    </xdr:from>
    <xdr:to>
      <xdr:col>72</xdr:col>
      <xdr:colOff>38100</xdr:colOff>
      <xdr:row>85</xdr:row>
      <xdr:rowOff>155575</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3652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104775</xdr:rowOff>
    </xdr:from>
    <xdr:to>
      <xdr:col>76</xdr:col>
      <xdr:colOff>114300</xdr:colOff>
      <xdr:row>85</xdr:row>
      <xdr:rowOff>118111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3703300" y="146780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63500</xdr:rowOff>
    </xdr:from>
    <xdr:to>
      <xdr:col>67</xdr:col>
      <xdr:colOff>101600</xdr:colOff>
      <xdr:row>85</xdr:row>
      <xdr:rowOff>165100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276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104775</xdr:rowOff>
    </xdr:from>
    <xdr:to>
      <xdr:col>71</xdr:col>
      <xdr:colOff>177800</xdr:colOff>
      <xdr:row>85</xdr:row>
      <xdr:rowOff>114300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2814300" y="14678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763" name="n_1aveValue【児童館】&#10;有形固定資産減価償却率">
          <a:extLst>
            <a:ext uri="{FF2B5EF4-FFF2-40B4-BE49-F238E27FC236}">
              <a16:creationId xmlns:a16="http://schemas.microsoft.com/office/drawing/2014/main" id="{00000000-0008-0000-0E00-0000FB020000}"/>
            </a:ext>
          </a:extLst>
        </xdr:cNvPr>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64" name="n_2aveValue【児童館】&#10;有形固定資産減価償却率">
          <a:extLst>
            <a:ext uri="{FF2B5EF4-FFF2-40B4-BE49-F238E27FC236}">
              <a16:creationId xmlns:a16="http://schemas.microsoft.com/office/drawing/2014/main" id="{00000000-0008-0000-0E00-0000FC020000}"/>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765" name="n_3aveValue【児童館】&#10;有形固定資産減価償却率">
          <a:extLst>
            <a:ext uri="{FF2B5EF4-FFF2-40B4-BE49-F238E27FC236}">
              <a16:creationId xmlns:a16="http://schemas.microsoft.com/office/drawing/2014/main" id="{00000000-0008-0000-0E00-0000FD020000}"/>
            </a:ext>
          </a:extLst>
        </xdr:cNvPr>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66" name="n_4aveValue【児童館】&#10;有形固定資産減価償却率">
          <a:extLst>
            <a:ext uri="{FF2B5EF4-FFF2-40B4-BE49-F238E27FC236}">
              <a16:creationId xmlns:a16="http://schemas.microsoft.com/office/drawing/2014/main" id="{00000000-0008-0000-0E00-0000FE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767" name="n_1mainValue【児童館】&#10;有形固定資産減価償却率">
          <a:extLst>
            <a:ext uri="{FF2B5EF4-FFF2-40B4-BE49-F238E27FC236}">
              <a16:creationId xmlns:a16="http://schemas.microsoft.com/office/drawing/2014/main" id="{00000000-0008-0000-0E00-0000FF020000}"/>
            </a:ext>
          </a:extLst>
        </xdr:cNvPr>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68" name="n_2mainValue【児童館】&#10;有形固定資産減価償却率">
          <a:extLst>
            <a:ext uri="{FF2B5EF4-FFF2-40B4-BE49-F238E27FC236}">
              <a16:creationId xmlns:a16="http://schemas.microsoft.com/office/drawing/2014/main" id="{00000000-0008-0000-0E00-000000030000}"/>
            </a:ext>
          </a:extLst>
        </xdr:cNvPr>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146702</xdr:rowOff>
    </xdr:from>
    <xdr:ext cx="405111" cy="259045"/>
    <xdr:sp macro="" textlink="">
      <xdr:nvSpPr>
        <xdr:cNvPr id="769" name="n_3mainValue【児童館】&#10;有形固定資産減価償却率">
          <a:extLst>
            <a:ext uri="{FF2B5EF4-FFF2-40B4-BE49-F238E27FC236}">
              <a16:creationId xmlns:a16="http://schemas.microsoft.com/office/drawing/2014/main" id="{00000000-0008-0000-0E00-000001030000}"/>
            </a:ext>
          </a:extLst>
        </xdr:cNvPr>
        <xdr:cNvSpPr txBox="1"/>
      </xdr:nvSpPr>
      <xdr:spPr>
        <a:xfrm>
          <a:off x="13500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156227</xdr:rowOff>
    </xdr:from>
    <xdr:ext cx="405111" cy="259045"/>
    <xdr:sp macro="" textlink="">
      <xdr:nvSpPr>
        <xdr:cNvPr id="770" name="n_4mainValue【児童館】&#10;有形固定資産減価償却率">
          <a:extLst>
            <a:ext uri="{FF2B5EF4-FFF2-40B4-BE49-F238E27FC236}">
              <a16:creationId xmlns:a16="http://schemas.microsoft.com/office/drawing/2014/main" id="{00000000-0008-0000-0E00-000002030000}"/>
            </a:ext>
          </a:extLst>
        </xdr:cNvPr>
        <xdr:cNvSpPr txBox="1"/>
      </xdr:nvSpPr>
      <xdr:spPr>
        <a:xfrm>
          <a:off x="12611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00000000-0008-0000-0E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3" name="【児童館】&#10;一人当たり面積最小値テキスト">
          <a:extLst>
            <a:ext uri="{FF2B5EF4-FFF2-40B4-BE49-F238E27FC236}">
              <a16:creationId xmlns:a16="http://schemas.microsoft.com/office/drawing/2014/main" id="{00000000-0008-0000-0E00-000019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795" name="【児童館】&#10;一人当たり面積最大値テキスト">
          <a:extLst>
            <a:ext uri="{FF2B5EF4-FFF2-40B4-BE49-F238E27FC236}">
              <a16:creationId xmlns:a16="http://schemas.microsoft.com/office/drawing/2014/main" id="{00000000-0008-0000-0E00-00001B030000}"/>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97" name="【児童館】&#10;一人当たり面積平均値テキスト">
          <a:extLst>
            <a:ext uri="{FF2B5EF4-FFF2-40B4-BE49-F238E27FC236}">
              <a16:creationId xmlns:a16="http://schemas.microsoft.com/office/drawing/2014/main" id="{00000000-0008-0000-0E00-00001D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809" name="【児童館】&#10;一人当たり面積該当値テキスト">
          <a:extLst>
            <a:ext uri="{FF2B5EF4-FFF2-40B4-BE49-F238E27FC236}">
              <a16:creationId xmlns:a16="http://schemas.microsoft.com/office/drawing/2014/main" id="{00000000-0008-0000-0E00-000029030000}"/>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16" name="n_1aveValue【児童館】&#10;一人当たり面積">
          <a:extLst>
            <a:ext uri="{FF2B5EF4-FFF2-40B4-BE49-F238E27FC236}">
              <a16:creationId xmlns:a16="http://schemas.microsoft.com/office/drawing/2014/main" id="{00000000-0008-0000-0E00-00003003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17" name="n_2aveValue【児童館】&#10;一人当たり面積">
          <a:extLst>
            <a:ext uri="{FF2B5EF4-FFF2-40B4-BE49-F238E27FC236}">
              <a16:creationId xmlns:a16="http://schemas.microsoft.com/office/drawing/2014/main" id="{00000000-0008-0000-0E00-000031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18" name="n_3aveValue【児童館】&#10;一人当たり面積">
          <a:extLst>
            <a:ext uri="{FF2B5EF4-FFF2-40B4-BE49-F238E27FC236}">
              <a16:creationId xmlns:a16="http://schemas.microsoft.com/office/drawing/2014/main" id="{00000000-0008-0000-0E00-000032030000}"/>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19" name="n_4aveValue【児童館】&#10;一人当たり面積">
          <a:extLst>
            <a:ext uri="{FF2B5EF4-FFF2-40B4-BE49-F238E27FC236}">
              <a16:creationId xmlns:a16="http://schemas.microsoft.com/office/drawing/2014/main" id="{00000000-0008-0000-0E00-000033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20" name="n_1mainValue【児童館】&#10;一人当たり面積">
          <a:extLst>
            <a:ext uri="{FF2B5EF4-FFF2-40B4-BE49-F238E27FC236}">
              <a16:creationId xmlns:a16="http://schemas.microsoft.com/office/drawing/2014/main" id="{00000000-0008-0000-0E00-00003403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1" name="n_2mainValue【児童館】&#10;一人当たり面積">
          <a:extLst>
            <a:ext uri="{FF2B5EF4-FFF2-40B4-BE49-F238E27FC236}">
              <a16:creationId xmlns:a16="http://schemas.microsoft.com/office/drawing/2014/main" id="{00000000-0008-0000-0E00-00003503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2" name="n_3mainValue【児童館】&#10;一人当たり面積">
          <a:extLst>
            <a:ext uri="{FF2B5EF4-FFF2-40B4-BE49-F238E27FC236}">
              <a16:creationId xmlns:a16="http://schemas.microsoft.com/office/drawing/2014/main" id="{00000000-0008-0000-0E00-000036030000}"/>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E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E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00000000-0008-0000-0E00-00004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46" name="【公民館】&#10;有形固定資産減価償却率最小値テキスト">
          <a:extLst>
            <a:ext uri="{FF2B5EF4-FFF2-40B4-BE49-F238E27FC236}">
              <a16:creationId xmlns:a16="http://schemas.microsoft.com/office/drawing/2014/main" id="{00000000-0008-0000-0E00-00004E030000}"/>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48" name="【公民館】&#10;有形固定資産減価償却率最大値テキスト">
          <a:extLst>
            <a:ext uri="{FF2B5EF4-FFF2-40B4-BE49-F238E27FC236}">
              <a16:creationId xmlns:a16="http://schemas.microsoft.com/office/drawing/2014/main" id="{00000000-0008-0000-0E00-000050030000}"/>
            </a:ext>
          </a:extLst>
        </xdr:cNvPr>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50" name="【公民館】&#10;有形固定資産減価償却率平均値テキスト">
          <a:extLst>
            <a:ext uri="{FF2B5EF4-FFF2-40B4-BE49-F238E27FC236}">
              <a16:creationId xmlns:a16="http://schemas.microsoft.com/office/drawing/2014/main" id="{00000000-0008-0000-0E00-000052030000}"/>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51" name="フローチャート: 判断 850">
          <a:extLst>
            <a:ext uri="{FF2B5EF4-FFF2-40B4-BE49-F238E27FC236}">
              <a16:creationId xmlns:a16="http://schemas.microsoft.com/office/drawing/2014/main" id="{00000000-0008-0000-0E00-000053030000}"/>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52" name="フローチャート: 判断 851">
          <a:extLst>
            <a:ext uri="{FF2B5EF4-FFF2-40B4-BE49-F238E27FC236}">
              <a16:creationId xmlns:a16="http://schemas.microsoft.com/office/drawing/2014/main" id="{00000000-0008-0000-0E00-000054030000}"/>
            </a:ext>
          </a:extLst>
        </xdr:cNvPr>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53" name="フローチャート: 判断 852">
          <a:extLst>
            <a:ext uri="{FF2B5EF4-FFF2-40B4-BE49-F238E27FC236}">
              <a16:creationId xmlns:a16="http://schemas.microsoft.com/office/drawing/2014/main" id="{00000000-0008-0000-0E00-000055030000}"/>
            </a:ext>
          </a:extLst>
        </xdr:cNvPr>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54" name="フローチャート: 判断 853">
          <a:extLst>
            <a:ext uri="{FF2B5EF4-FFF2-40B4-BE49-F238E27FC236}">
              <a16:creationId xmlns:a16="http://schemas.microsoft.com/office/drawing/2014/main" id="{00000000-0008-0000-0E00-000056030000}"/>
            </a:ext>
          </a:extLst>
        </xdr:cNvPr>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55" name="フローチャート: 判断 854">
          <a:extLst>
            <a:ext uri="{FF2B5EF4-FFF2-40B4-BE49-F238E27FC236}">
              <a16:creationId xmlns:a16="http://schemas.microsoft.com/office/drawing/2014/main" id="{00000000-0008-0000-0E00-000057030000}"/>
            </a:ext>
          </a:extLst>
        </xdr:cNvPr>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61" name="楕円 860">
          <a:extLst>
            <a:ext uri="{FF2B5EF4-FFF2-40B4-BE49-F238E27FC236}">
              <a16:creationId xmlns:a16="http://schemas.microsoft.com/office/drawing/2014/main" id="{00000000-0008-0000-0E00-00005D03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862" name="【公民館】&#10;有形固定資産減価償却率該当値テキスト">
          <a:extLst>
            <a:ext uri="{FF2B5EF4-FFF2-40B4-BE49-F238E27FC236}">
              <a16:creationId xmlns:a16="http://schemas.microsoft.com/office/drawing/2014/main" id="{00000000-0008-0000-0E00-00005E030000}"/>
            </a:ext>
          </a:extLst>
        </xdr:cNvPr>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863" name="楕円 862">
          <a:extLst>
            <a:ext uri="{FF2B5EF4-FFF2-40B4-BE49-F238E27FC236}">
              <a16:creationId xmlns:a16="http://schemas.microsoft.com/office/drawing/2014/main" id="{00000000-0008-0000-0E00-00005F030000}"/>
            </a:ext>
          </a:extLst>
        </xdr:cNvPr>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30480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5481300" y="17644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103124</xdr:rowOff>
    </xdr:from>
    <xdr:to>
      <xdr:col>76</xdr:col>
      <xdr:colOff>165100</xdr:colOff>
      <xdr:row>104</xdr:row>
      <xdr:rowOff>33274</xdr:rowOff>
    </xdr:to>
    <xdr:sp macro="" textlink="">
      <xdr:nvSpPr>
        <xdr:cNvPr id="865" name="楕円 864">
          <a:extLst>
            <a:ext uri="{FF2B5EF4-FFF2-40B4-BE49-F238E27FC236}">
              <a16:creationId xmlns:a16="http://schemas.microsoft.com/office/drawing/2014/main" id="{00000000-0008-0000-0E00-000061030000}"/>
            </a:ext>
          </a:extLst>
        </xdr:cNvPr>
        <xdr:cNvSpPr/>
      </xdr:nvSpPr>
      <xdr:spPr>
        <a:xfrm>
          <a:off x="14541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153924</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4592300" y="1764411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57404</xdr:rowOff>
    </xdr:from>
    <xdr:to>
      <xdr:col>72</xdr:col>
      <xdr:colOff>38100</xdr:colOff>
      <xdr:row>103</xdr:row>
      <xdr:rowOff>159004</xdr:rowOff>
    </xdr:to>
    <xdr:sp macro="" textlink="">
      <xdr:nvSpPr>
        <xdr:cNvPr id="867" name="楕円 866">
          <a:extLst>
            <a:ext uri="{FF2B5EF4-FFF2-40B4-BE49-F238E27FC236}">
              <a16:creationId xmlns:a16="http://schemas.microsoft.com/office/drawing/2014/main" id="{00000000-0008-0000-0E00-000063030000}"/>
            </a:ext>
          </a:extLst>
        </xdr:cNvPr>
        <xdr:cNvSpPr/>
      </xdr:nvSpPr>
      <xdr:spPr>
        <a:xfrm>
          <a:off x="13652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108204</xdr:rowOff>
    </xdr:from>
    <xdr:to>
      <xdr:col>76</xdr:col>
      <xdr:colOff>114300</xdr:colOff>
      <xdr:row>103</xdr:row>
      <xdr:rowOff>153924</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3703300" y="17767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52832</xdr:rowOff>
    </xdr:from>
    <xdr:to>
      <xdr:col>67</xdr:col>
      <xdr:colOff>101600</xdr:colOff>
      <xdr:row>104</xdr:row>
      <xdr:rowOff>154432</xdr:rowOff>
    </xdr:to>
    <xdr:sp macro="" textlink="">
      <xdr:nvSpPr>
        <xdr:cNvPr id="869" name="楕円 868">
          <a:extLst>
            <a:ext uri="{FF2B5EF4-FFF2-40B4-BE49-F238E27FC236}">
              <a16:creationId xmlns:a16="http://schemas.microsoft.com/office/drawing/2014/main" id="{00000000-0008-0000-0E00-000065030000}"/>
            </a:ext>
          </a:extLst>
        </xdr:cNvPr>
        <xdr:cNvSpPr/>
      </xdr:nvSpPr>
      <xdr:spPr>
        <a:xfrm>
          <a:off x="1276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108204</xdr:rowOff>
    </xdr:from>
    <xdr:to>
      <xdr:col>71</xdr:col>
      <xdr:colOff>177800</xdr:colOff>
      <xdr:row>104</xdr:row>
      <xdr:rowOff>103632</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flipV="1">
          <a:off x="12814300" y="1776755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871" name="n_1aveValue【公民館】&#10;有形固定資産減価償却率">
          <a:extLst>
            <a:ext uri="{FF2B5EF4-FFF2-40B4-BE49-F238E27FC236}">
              <a16:creationId xmlns:a16="http://schemas.microsoft.com/office/drawing/2014/main" id="{00000000-0008-0000-0E00-000067030000}"/>
            </a:ext>
          </a:extLst>
        </xdr:cNvPr>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872" name="n_2aveValue【公民館】&#10;有形固定資産減価償却率">
          <a:extLst>
            <a:ext uri="{FF2B5EF4-FFF2-40B4-BE49-F238E27FC236}">
              <a16:creationId xmlns:a16="http://schemas.microsoft.com/office/drawing/2014/main" id="{00000000-0008-0000-0E00-000068030000}"/>
            </a:ext>
          </a:extLst>
        </xdr:cNvPr>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73" name="n_3aveValue【公民館】&#10;有形固定資産減価償却率">
          <a:extLst>
            <a:ext uri="{FF2B5EF4-FFF2-40B4-BE49-F238E27FC236}">
              <a16:creationId xmlns:a16="http://schemas.microsoft.com/office/drawing/2014/main" id="{00000000-0008-0000-0E00-000069030000}"/>
            </a:ext>
          </a:extLst>
        </xdr:cNvPr>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74" name="n_4aveValue【公民館】&#10;有形固定資産減価償却率">
          <a:extLst>
            <a:ext uri="{FF2B5EF4-FFF2-40B4-BE49-F238E27FC236}">
              <a16:creationId xmlns:a16="http://schemas.microsoft.com/office/drawing/2014/main" id="{00000000-0008-0000-0E00-00006A030000}"/>
            </a:ext>
          </a:extLst>
        </xdr:cNvPr>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26688</xdr:rowOff>
    </xdr:from>
    <xdr:ext cx="405111" cy="259045"/>
    <xdr:sp macro="" textlink="">
      <xdr:nvSpPr>
        <xdr:cNvPr id="875" name="n_1mainValue【公民館】&#10;有形固定資産減価償却率">
          <a:extLst>
            <a:ext uri="{FF2B5EF4-FFF2-40B4-BE49-F238E27FC236}">
              <a16:creationId xmlns:a16="http://schemas.microsoft.com/office/drawing/2014/main" id="{00000000-0008-0000-0E00-00006B030000}"/>
            </a:ext>
          </a:extLst>
        </xdr:cNvPr>
        <xdr:cNvSpPr txBox="1"/>
      </xdr:nvSpPr>
      <xdr:spPr>
        <a:xfrm>
          <a:off x="15266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24401</xdr:rowOff>
    </xdr:from>
    <xdr:ext cx="405111" cy="259045"/>
    <xdr:sp macro="" textlink="">
      <xdr:nvSpPr>
        <xdr:cNvPr id="876" name="n_2mainValue【公民館】&#10;有形固定資産減価償却率">
          <a:extLst>
            <a:ext uri="{FF2B5EF4-FFF2-40B4-BE49-F238E27FC236}">
              <a16:creationId xmlns:a16="http://schemas.microsoft.com/office/drawing/2014/main" id="{00000000-0008-0000-0E00-00006C030000}"/>
            </a:ext>
          </a:extLst>
        </xdr:cNvPr>
        <xdr:cNvSpPr txBox="1"/>
      </xdr:nvSpPr>
      <xdr:spPr>
        <a:xfrm>
          <a:off x="14389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150131</xdr:rowOff>
    </xdr:from>
    <xdr:ext cx="405111" cy="259045"/>
    <xdr:sp macro="" textlink="">
      <xdr:nvSpPr>
        <xdr:cNvPr id="877" name="n_3mainValue【公民館】&#10;有形固定資産減価償却率">
          <a:extLst>
            <a:ext uri="{FF2B5EF4-FFF2-40B4-BE49-F238E27FC236}">
              <a16:creationId xmlns:a16="http://schemas.microsoft.com/office/drawing/2014/main" id="{00000000-0008-0000-0E00-00006D030000}"/>
            </a:ext>
          </a:extLst>
        </xdr:cNvPr>
        <xdr:cNvSpPr txBox="1"/>
      </xdr:nvSpPr>
      <xdr:spPr>
        <a:xfrm>
          <a:off x="135007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145559</xdr:rowOff>
    </xdr:from>
    <xdr:ext cx="405111" cy="259045"/>
    <xdr:sp macro="" textlink="">
      <xdr:nvSpPr>
        <xdr:cNvPr id="878" name="n_4mainValue【公民館】&#10;有形固定資産減価償却率">
          <a:extLst>
            <a:ext uri="{FF2B5EF4-FFF2-40B4-BE49-F238E27FC236}">
              <a16:creationId xmlns:a16="http://schemas.microsoft.com/office/drawing/2014/main" id="{00000000-0008-0000-0E00-00006E030000}"/>
            </a:ext>
          </a:extLst>
        </xdr:cNvPr>
        <xdr:cNvSpPr txBox="1"/>
      </xdr:nvSpPr>
      <xdr:spPr>
        <a:xfrm>
          <a:off x="12611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00000000-0008-0000-0E00-00006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00000000-0008-0000-0E00-00007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0000000-0008-0000-0E00-00007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E00-00007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E00-00007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E00-00007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E00-00007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0000000-0008-0000-0E00-00007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00000000-0008-0000-0E00-00007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0" name="テキスト ボックス 889">
          <a:extLst>
            <a:ext uri="{FF2B5EF4-FFF2-40B4-BE49-F238E27FC236}">
              <a16:creationId xmlns:a16="http://schemas.microsoft.com/office/drawing/2014/main" id="{00000000-0008-0000-0E00-00007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2" name="テキスト ボックス 891">
          <a:extLst>
            <a:ext uri="{FF2B5EF4-FFF2-40B4-BE49-F238E27FC236}">
              <a16:creationId xmlns:a16="http://schemas.microsoft.com/office/drawing/2014/main" id="{00000000-0008-0000-0E00-00007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3" name="直線コネクタ 892">
          <a:extLst>
            <a:ext uri="{FF2B5EF4-FFF2-40B4-BE49-F238E27FC236}">
              <a16:creationId xmlns:a16="http://schemas.microsoft.com/office/drawing/2014/main" id="{00000000-0008-0000-0E00-00007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4" name="テキスト ボックス 893">
          <a:extLst>
            <a:ext uri="{FF2B5EF4-FFF2-40B4-BE49-F238E27FC236}">
              <a16:creationId xmlns:a16="http://schemas.microsoft.com/office/drawing/2014/main" id="{00000000-0008-0000-0E00-00007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6" name="テキスト ボックス 895">
          <a:extLst>
            <a:ext uri="{FF2B5EF4-FFF2-40B4-BE49-F238E27FC236}">
              <a16:creationId xmlns:a16="http://schemas.microsoft.com/office/drawing/2014/main" id="{00000000-0008-0000-0E00-00008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00000000-0008-0000-0E00-00008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公民館】&#10;一人当たり面積グラフ枠">
          <a:extLst>
            <a:ext uri="{FF2B5EF4-FFF2-40B4-BE49-F238E27FC236}">
              <a16:creationId xmlns:a16="http://schemas.microsoft.com/office/drawing/2014/main" id="{00000000-0008-0000-0E00-00008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01" name="【公民館】&#10;一人当たり面積最小値テキスト">
          <a:extLst>
            <a:ext uri="{FF2B5EF4-FFF2-40B4-BE49-F238E27FC236}">
              <a16:creationId xmlns:a16="http://schemas.microsoft.com/office/drawing/2014/main" id="{00000000-0008-0000-0E00-00008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903" name="【公民館】&#10;一人当たり面積最大値テキスト">
          <a:extLst>
            <a:ext uri="{FF2B5EF4-FFF2-40B4-BE49-F238E27FC236}">
              <a16:creationId xmlns:a16="http://schemas.microsoft.com/office/drawing/2014/main" id="{00000000-0008-0000-0E00-000087030000}"/>
            </a:ext>
          </a:extLst>
        </xdr:cNvPr>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905" name="【公民館】&#10;一人当たり面積平均値テキスト">
          <a:extLst>
            <a:ext uri="{FF2B5EF4-FFF2-40B4-BE49-F238E27FC236}">
              <a16:creationId xmlns:a16="http://schemas.microsoft.com/office/drawing/2014/main" id="{00000000-0008-0000-0E00-000089030000}"/>
            </a:ext>
          </a:extLst>
        </xdr:cNvPr>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06" name="フローチャート: 判断 905">
          <a:extLst>
            <a:ext uri="{FF2B5EF4-FFF2-40B4-BE49-F238E27FC236}">
              <a16:creationId xmlns:a16="http://schemas.microsoft.com/office/drawing/2014/main" id="{00000000-0008-0000-0E00-00008A030000}"/>
            </a:ext>
          </a:extLst>
        </xdr:cNvPr>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07" name="フローチャート: 判断 906">
          <a:extLst>
            <a:ext uri="{FF2B5EF4-FFF2-40B4-BE49-F238E27FC236}">
              <a16:creationId xmlns:a16="http://schemas.microsoft.com/office/drawing/2014/main" id="{00000000-0008-0000-0E00-00008B030000}"/>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08" name="フローチャート: 判断 907">
          <a:extLst>
            <a:ext uri="{FF2B5EF4-FFF2-40B4-BE49-F238E27FC236}">
              <a16:creationId xmlns:a16="http://schemas.microsoft.com/office/drawing/2014/main" id="{00000000-0008-0000-0E00-00008C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09" name="フローチャート: 判断 908">
          <a:extLst>
            <a:ext uri="{FF2B5EF4-FFF2-40B4-BE49-F238E27FC236}">
              <a16:creationId xmlns:a16="http://schemas.microsoft.com/office/drawing/2014/main" id="{00000000-0008-0000-0E00-00008D030000}"/>
            </a:ext>
          </a:extLst>
        </xdr:cNvPr>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10" name="フローチャート: 判断 909">
          <a:extLst>
            <a:ext uri="{FF2B5EF4-FFF2-40B4-BE49-F238E27FC236}">
              <a16:creationId xmlns:a16="http://schemas.microsoft.com/office/drawing/2014/main" id="{00000000-0008-0000-0E00-00008E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98552</xdr:rowOff>
    </xdr:from>
    <xdr:to>
      <xdr:col>116</xdr:col>
      <xdr:colOff>114300</xdr:colOff>
      <xdr:row>101</xdr:row>
      <xdr:rowOff>28702</xdr:rowOff>
    </xdr:to>
    <xdr:sp macro="" textlink="">
      <xdr:nvSpPr>
        <xdr:cNvPr id="916" name="楕円 915">
          <a:extLst>
            <a:ext uri="{FF2B5EF4-FFF2-40B4-BE49-F238E27FC236}">
              <a16:creationId xmlns:a16="http://schemas.microsoft.com/office/drawing/2014/main" id="{00000000-0008-0000-0E00-000094030000}"/>
            </a:ext>
          </a:extLst>
        </xdr:cNvPr>
        <xdr:cNvSpPr/>
      </xdr:nvSpPr>
      <xdr:spPr>
        <a:xfrm>
          <a:off x="221107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51579</xdr:rowOff>
    </xdr:from>
    <xdr:ext cx="469744" cy="259045"/>
    <xdr:sp macro="" textlink="">
      <xdr:nvSpPr>
        <xdr:cNvPr id="917" name="【公民館】&#10;一人当たり面積該当値テキスト">
          <a:extLst>
            <a:ext uri="{FF2B5EF4-FFF2-40B4-BE49-F238E27FC236}">
              <a16:creationId xmlns:a16="http://schemas.microsoft.com/office/drawing/2014/main" id="{00000000-0008-0000-0E00-000095030000}"/>
            </a:ext>
          </a:extLst>
        </xdr:cNvPr>
        <xdr:cNvSpPr txBox="1"/>
      </xdr:nvSpPr>
      <xdr:spPr>
        <a:xfrm>
          <a:off x="22199600" y="1719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112268</xdr:rowOff>
    </xdr:from>
    <xdr:to>
      <xdr:col>112</xdr:col>
      <xdr:colOff>38100</xdr:colOff>
      <xdr:row>101</xdr:row>
      <xdr:rowOff>42418</xdr:rowOff>
    </xdr:to>
    <xdr:sp macro="" textlink="">
      <xdr:nvSpPr>
        <xdr:cNvPr id="918" name="楕円 917">
          <a:extLst>
            <a:ext uri="{FF2B5EF4-FFF2-40B4-BE49-F238E27FC236}">
              <a16:creationId xmlns:a16="http://schemas.microsoft.com/office/drawing/2014/main" id="{00000000-0008-0000-0E00-000096030000}"/>
            </a:ext>
          </a:extLst>
        </xdr:cNvPr>
        <xdr:cNvSpPr/>
      </xdr:nvSpPr>
      <xdr:spPr>
        <a:xfrm>
          <a:off x="21272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149352</xdr:rowOff>
    </xdr:from>
    <xdr:to>
      <xdr:col>116</xdr:col>
      <xdr:colOff>63500</xdr:colOff>
      <xdr:row>100</xdr:row>
      <xdr:rowOff>163068</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flipV="1">
          <a:off x="21323300" y="17294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4826</xdr:rowOff>
    </xdr:from>
    <xdr:to>
      <xdr:col>107</xdr:col>
      <xdr:colOff>101600</xdr:colOff>
      <xdr:row>101</xdr:row>
      <xdr:rowOff>106426</xdr:rowOff>
    </xdr:to>
    <xdr:sp macro="" textlink="">
      <xdr:nvSpPr>
        <xdr:cNvPr id="920" name="楕円 919">
          <a:extLst>
            <a:ext uri="{FF2B5EF4-FFF2-40B4-BE49-F238E27FC236}">
              <a16:creationId xmlns:a16="http://schemas.microsoft.com/office/drawing/2014/main" id="{00000000-0008-0000-0E00-000098030000}"/>
            </a:ext>
          </a:extLst>
        </xdr:cNvPr>
        <xdr:cNvSpPr/>
      </xdr:nvSpPr>
      <xdr:spPr>
        <a:xfrm>
          <a:off x="20383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163068</xdr:rowOff>
    </xdr:from>
    <xdr:to>
      <xdr:col>111</xdr:col>
      <xdr:colOff>177800</xdr:colOff>
      <xdr:row>101</xdr:row>
      <xdr:rowOff>55626</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flipV="1">
          <a:off x="20434300" y="17308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18542</xdr:rowOff>
    </xdr:from>
    <xdr:to>
      <xdr:col>102</xdr:col>
      <xdr:colOff>165100</xdr:colOff>
      <xdr:row>101</xdr:row>
      <xdr:rowOff>120142</xdr:rowOff>
    </xdr:to>
    <xdr:sp macro="" textlink="">
      <xdr:nvSpPr>
        <xdr:cNvPr id="922" name="楕円 921">
          <a:extLst>
            <a:ext uri="{FF2B5EF4-FFF2-40B4-BE49-F238E27FC236}">
              <a16:creationId xmlns:a16="http://schemas.microsoft.com/office/drawing/2014/main" id="{00000000-0008-0000-0E00-00009A030000}"/>
            </a:ext>
          </a:extLst>
        </xdr:cNvPr>
        <xdr:cNvSpPr/>
      </xdr:nvSpPr>
      <xdr:spPr>
        <a:xfrm>
          <a:off x="19494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55626</xdr:rowOff>
    </xdr:from>
    <xdr:to>
      <xdr:col>107</xdr:col>
      <xdr:colOff>50800</xdr:colOff>
      <xdr:row>101</xdr:row>
      <xdr:rowOff>69342</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19545300" y="17372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924" name="n_1aveValue【公民館】&#10;一人当たり面積">
          <a:extLst>
            <a:ext uri="{FF2B5EF4-FFF2-40B4-BE49-F238E27FC236}">
              <a16:creationId xmlns:a16="http://schemas.microsoft.com/office/drawing/2014/main" id="{00000000-0008-0000-0E00-00009C030000}"/>
            </a:ext>
          </a:extLst>
        </xdr:cNvPr>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25" name="n_2aveValue【公民館】&#10;一人当たり面積">
          <a:extLst>
            <a:ext uri="{FF2B5EF4-FFF2-40B4-BE49-F238E27FC236}">
              <a16:creationId xmlns:a16="http://schemas.microsoft.com/office/drawing/2014/main" id="{00000000-0008-0000-0E00-00009D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926" name="n_3aveValue【公民館】&#10;一人当たり面積">
          <a:extLst>
            <a:ext uri="{FF2B5EF4-FFF2-40B4-BE49-F238E27FC236}">
              <a16:creationId xmlns:a16="http://schemas.microsoft.com/office/drawing/2014/main" id="{00000000-0008-0000-0E00-00009E030000}"/>
            </a:ext>
          </a:extLst>
        </xdr:cNvPr>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27" name="n_4aveValue【公民館】&#10;一人当たり面積">
          <a:extLst>
            <a:ext uri="{FF2B5EF4-FFF2-40B4-BE49-F238E27FC236}">
              <a16:creationId xmlns:a16="http://schemas.microsoft.com/office/drawing/2014/main" id="{00000000-0008-0000-0E00-00009F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58945</xdr:rowOff>
    </xdr:from>
    <xdr:ext cx="469744" cy="259045"/>
    <xdr:sp macro="" textlink="">
      <xdr:nvSpPr>
        <xdr:cNvPr id="928" name="n_1mainValue【公民館】&#10;一人当たり面積">
          <a:extLst>
            <a:ext uri="{FF2B5EF4-FFF2-40B4-BE49-F238E27FC236}">
              <a16:creationId xmlns:a16="http://schemas.microsoft.com/office/drawing/2014/main" id="{00000000-0008-0000-0E00-0000A0030000}"/>
            </a:ext>
          </a:extLst>
        </xdr:cNvPr>
        <xdr:cNvSpPr txBox="1"/>
      </xdr:nvSpPr>
      <xdr:spPr>
        <a:xfrm>
          <a:off x="210757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122953</xdr:rowOff>
    </xdr:from>
    <xdr:ext cx="469744" cy="259045"/>
    <xdr:sp macro="" textlink="">
      <xdr:nvSpPr>
        <xdr:cNvPr id="929" name="n_2mainValue【公民館】&#10;一人当たり面積">
          <a:extLst>
            <a:ext uri="{FF2B5EF4-FFF2-40B4-BE49-F238E27FC236}">
              <a16:creationId xmlns:a16="http://schemas.microsoft.com/office/drawing/2014/main" id="{00000000-0008-0000-0E00-0000A1030000}"/>
            </a:ext>
          </a:extLst>
        </xdr:cNvPr>
        <xdr:cNvSpPr txBox="1"/>
      </xdr:nvSpPr>
      <xdr:spPr>
        <a:xfrm>
          <a:off x="20199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136669</xdr:rowOff>
    </xdr:from>
    <xdr:ext cx="469744" cy="259045"/>
    <xdr:sp macro="" textlink="">
      <xdr:nvSpPr>
        <xdr:cNvPr id="930" name="n_3mainValue【公民館】&#10;一人当たり面積">
          <a:extLst>
            <a:ext uri="{FF2B5EF4-FFF2-40B4-BE49-F238E27FC236}">
              <a16:creationId xmlns:a16="http://schemas.microsoft.com/office/drawing/2014/main" id="{00000000-0008-0000-0E00-0000A2030000}"/>
            </a:ext>
          </a:extLst>
        </xdr:cNvPr>
        <xdr:cNvSpPr txBox="1"/>
      </xdr:nvSpPr>
      <xdr:spPr>
        <a:xfrm>
          <a:off x="19310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1" name="正方形/長方形 930">
          <a:extLst>
            <a:ext uri="{FF2B5EF4-FFF2-40B4-BE49-F238E27FC236}">
              <a16:creationId xmlns:a16="http://schemas.microsoft.com/office/drawing/2014/main" id="{00000000-0008-0000-0E00-0000A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2" name="正方形/長方形 931">
          <a:extLst>
            <a:ext uri="{FF2B5EF4-FFF2-40B4-BE49-F238E27FC236}">
              <a16:creationId xmlns:a16="http://schemas.microsoft.com/office/drawing/2014/main" id="{00000000-0008-0000-0E00-0000A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77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3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24765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01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158115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46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108857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125185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74385</xdr:rowOff>
    </xdr:from>
    <xdr:to>
      <xdr:col>41</xdr:col>
      <xdr:colOff>101600</xdr:colOff>
      <xdr:row>41</xdr:row>
      <xdr:rowOff>4535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125185</xdr:rowOff>
    </xdr:from>
    <xdr:to>
      <xdr:col>45</xdr:col>
      <xdr:colOff>177800</xdr:colOff>
      <xdr:row>40</xdr:row>
      <xdr:rowOff>125185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98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167112</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14495</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161798</xdr:rowOff>
    </xdr:from>
    <xdr:to>
      <xdr:col>20</xdr:col>
      <xdr:colOff>38100</xdr:colOff>
      <xdr:row>62</xdr:row>
      <xdr:rowOff>91948</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41148</xdr:rowOff>
    </xdr:from>
    <xdr:to>
      <xdr:col>24</xdr:col>
      <xdr:colOff>63500</xdr:colOff>
      <xdr:row>62</xdr:row>
      <xdr:rowOff>86868</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671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xdr:rowOff>
    </xdr:from>
    <xdr:to>
      <xdr:col>15</xdr:col>
      <xdr:colOff>101600</xdr:colOff>
      <xdr:row>62</xdr:row>
      <xdr:rowOff>114808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41148</xdr:rowOff>
    </xdr:from>
    <xdr:to>
      <xdr:col>19</xdr:col>
      <xdr:colOff>177800</xdr:colOff>
      <xdr:row>62</xdr:row>
      <xdr:rowOff>64008</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2908300" y="1067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141224</xdr:rowOff>
    </xdr:from>
    <xdr:to>
      <xdr:col>10</xdr:col>
      <xdr:colOff>165100</xdr:colOff>
      <xdr:row>62</xdr:row>
      <xdr:rowOff>71374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20574</xdr:rowOff>
    </xdr:from>
    <xdr:to>
      <xdr:col>15</xdr:col>
      <xdr:colOff>50800</xdr:colOff>
      <xdr:row>62</xdr:row>
      <xdr:rowOff>64008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650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20574</xdr:rowOff>
    </xdr:from>
    <xdr:to>
      <xdr:col>10</xdr:col>
      <xdr:colOff>114300</xdr:colOff>
      <xdr:row>62</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1130300" y="106504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83075</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105935</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62501</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3493</xdr:rowOff>
    </xdr:from>
    <xdr:to>
      <xdr:col>55</xdr:col>
      <xdr:colOff>50800</xdr:colOff>
      <xdr:row>60</xdr:row>
      <xdr:rowOff>105093</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26370</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9207</xdr:rowOff>
    </xdr:from>
    <xdr:to>
      <xdr:col>50</xdr:col>
      <xdr:colOff>165100</xdr:colOff>
      <xdr:row>60</xdr:row>
      <xdr:rowOff>110807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54293</xdr:rowOff>
    </xdr:from>
    <xdr:to>
      <xdr:col>55</xdr:col>
      <xdr:colOff>0</xdr:colOff>
      <xdr:row>60</xdr:row>
      <xdr:rowOff>60007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34129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60007</xdr:rowOff>
    </xdr:from>
    <xdr:to>
      <xdr:col>50</xdr:col>
      <xdr:colOff>114300</xdr:colOff>
      <xdr:row>60</xdr:row>
      <xdr:rowOff>68580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34700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26353</xdr:rowOff>
    </xdr:from>
    <xdr:to>
      <xdr:col>41</xdr:col>
      <xdr:colOff>101600</xdr:colOff>
      <xdr:row>60</xdr:row>
      <xdr:rowOff>127953</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77153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35558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153370</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164799</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127334</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144480</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43814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8893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1905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129539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80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81</xdr:row>
      <xdr:rowOff>163830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38036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59072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62882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36213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133604</xdr:rowOff>
    </xdr:from>
    <xdr:to>
      <xdr:col>50</xdr:col>
      <xdr:colOff>165100</xdr:colOff>
      <xdr:row>83</xdr:row>
      <xdr:rowOff>63754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12954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23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138176</xdr:rowOff>
    </xdr:from>
    <xdr:to>
      <xdr:col>46</xdr:col>
      <xdr:colOff>38100</xdr:colOff>
      <xdr:row>83</xdr:row>
      <xdr:rowOff>68326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12954</xdr:rowOff>
    </xdr:from>
    <xdr:to>
      <xdr:col>50</xdr:col>
      <xdr:colOff>114300</xdr:colOff>
      <xdr:row>83</xdr:row>
      <xdr:rowOff>17526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24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17526</xdr:rowOff>
    </xdr:from>
    <xdr:to>
      <xdr:col>45</xdr:col>
      <xdr:colOff>177800</xdr:colOff>
      <xdr:row>83</xdr:row>
      <xdr:rowOff>26670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107459</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80281</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84853</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69141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59871</xdr:rowOff>
    </xdr:from>
    <xdr:to>
      <xdr:col>24</xdr:col>
      <xdr:colOff>63500</xdr:colOff>
      <xdr:row>104</xdr:row>
      <xdr:rowOff>141514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78906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59871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781229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23768</xdr:rowOff>
    </xdr:from>
    <xdr:to>
      <xdr:col>10</xdr:col>
      <xdr:colOff>165100</xdr:colOff>
      <xdr:row>103</xdr:row>
      <xdr:rowOff>125368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74568</xdr:rowOff>
    </xdr:from>
    <xdr:to>
      <xdr:col>15</xdr:col>
      <xdr:colOff>50800</xdr:colOff>
      <xdr:row>103</xdr:row>
      <xdr:rowOff>152944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77339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162561</xdr:rowOff>
    </xdr:from>
    <xdr:to>
      <xdr:col>6</xdr:col>
      <xdr:colOff>38100</xdr:colOff>
      <xdr:row>101</xdr:row>
      <xdr:rowOff>92711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41911</xdr:rowOff>
    </xdr:from>
    <xdr:to>
      <xdr:col>10</xdr:col>
      <xdr:colOff>114300</xdr:colOff>
      <xdr:row>103</xdr:row>
      <xdr:rowOff>74568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7358361"/>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104339</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101798</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23421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141895</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109238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137413</xdr:rowOff>
    </xdr:from>
    <xdr:to>
      <xdr:col>55</xdr:col>
      <xdr:colOff>50800</xdr:colOff>
      <xdr:row>106</xdr:row>
      <xdr:rowOff>67563</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115840</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146558</xdr:rowOff>
    </xdr:from>
    <xdr:to>
      <xdr:col>50</xdr:col>
      <xdr:colOff>165100</xdr:colOff>
      <xdr:row>106</xdr:row>
      <xdr:rowOff>76708</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xdr:rowOff>
    </xdr:from>
    <xdr:to>
      <xdr:col>55</xdr:col>
      <xdr:colOff>0</xdr:colOff>
      <xdr:row>106</xdr:row>
      <xdr:rowOff>25908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9639300" y="1819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25908</xdr:rowOff>
    </xdr:from>
    <xdr:to>
      <xdr:col>50</xdr:col>
      <xdr:colOff>114300</xdr:colOff>
      <xdr:row>106</xdr:row>
      <xdr:rowOff>35052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8750300" y="1819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44196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7861300" y="1820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67835</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76979</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86123</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8" name="【一般廃棄物処理施設】&#10;有形固定資産減価償却率最小値テキスト">
          <a:extLst>
            <a:ext uri="{FF2B5EF4-FFF2-40B4-BE49-F238E27FC236}">
              <a16:creationId xmlns:a16="http://schemas.microsoft.com/office/drawing/2014/main" id="{00000000-0008-0000-0F00-0000FC01000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0" name="【一般廃棄物処理施設】&#10;有形固定資産減価償却率最大値テキスト">
          <a:extLst>
            <a:ext uri="{FF2B5EF4-FFF2-40B4-BE49-F238E27FC236}">
              <a16:creationId xmlns:a16="http://schemas.microsoft.com/office/drawing/2014/main" id="{00000000-0008-0000-0F00-0000FE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00000000-0008-0000-0F00-000000020000}"/>
            </a:ext>
          </a:extLst>
        </xdr:cNvPr>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68834</xdr:rowOff>
    </xdr:from>
    <xdr:to>
      <xdr:col>85</xdr:col>
      <xdr:colOff>177800</xdr:colOff>
      <xdr:row>40</xdr:row>
      <xdr:rowOff>170434</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6268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47261</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00000000-0008-0000-0F00-00000C020000}"/>
            </a:ext>
          </a:extLst>
        </xdr:cNvPr>
        <xdr:cNvSpPr txBox="1"/>
      </xdr:nvSpPr>
      <xdr:spPr>
        <a:xfrm>
          <a:off x="16357600"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89408</xdr:rowOff>
    </xdr:from>
    <xdr:to>
      <xdr:col>81</xdr:col>
      <xdr:colOff>101600</xdr:colOff>
      <xdr:row>40</xdr:row>
      <xdr:rowOff>19558</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5430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140208</xdr:rowOff>
    </xdr:from>
    <xdr:to>
      <xdr:col>85</xdr:col>
      <xdr:colOff>127000</xdr:colOff>
      <xdr:row>40</xdr:row>
      <xdr:rowOff>119634</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5481300" y="682675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112268</xdr:rowOff>
    </xdr:from>
    <xdr:to>
      <xdr:col>76</xdr:col>
      <xdr:colOff>165100</xdr:colOff>
      <xdr:row>39</xdr:row>
      <xdr:rowOff>42418</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4541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163068</xdr:rowOff>
    </xdr:from>
    <xdr:to>
      <xdr:col>81</xdr:col>
      <xdr:colOff>50800</xdr:colOff>
      <xdr:row>39</xdr:row>
      <xdr:rowOff>140208</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4592300" y="667816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135128</xdr:rowOff>
    </xdr:from>
    <xdr:to>
      <xdr:col>72</xdr:col>
      <xdr:colOff>38100</xdr:colOff>
      <xdr:row>38</xdr:row>
      <xdr:rowOff>65278</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365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xdr:rowOff>
    </xdr:from>
    <xdr:to>
      <xdr:col>76</xdr:col>
      <xdr:colOff>114300</xdr:colOff>
      <xdr:row>38</xdr:row>
      <xdr:rowOff>163068</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3703300" y="652957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27686</xdr:rowOff>
    </xdr:from>
    <xdr:to>
      <xdr:col>67</xdr:col>
      <xdr:colOff>101600</xdr:colOff>
      <xdr:row>37</xdr:row>
      <xdr:rowOff>129286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2763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78486</xdr:rowOff>
    </xdr:from>
    <xdr:to>
      <xdr:col>71</xdr:col>
      <xdr:colOff>177800</xdr:colOff>
      <xdr:row>38</xdr:row>
      <xdr:rowOff>14478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814300" y="642213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00000000-0008-0000-0F00-000015020000}"/>
            </a:ext>
          </a:extLst>
        </xdr:cNvPr>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12971</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2611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10685</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33545</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81805</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145813</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60060</xdr:rowOff>
    </xdr:from>
    <xdr:to>
      <xdr:col>116</xdr:col>
      <xdr:colOff>114300</xdr:colOff>
      <xdr:row>41</xdr:row>
      <xdr:rowOff>161660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70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146437</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70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61616</xdr:rowOff>
    </xdr:from>
    <xdr:to>
      <xdr:col>112</xdr:col>
      <xdr:colOff>38100</xdr:colOff>
      <xdr:row>41</xdr:row>
      <xdr:rowOff>163216</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7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110860</xdr:rowOff>
    </xdr:from>
    <xdr:to>
      <xdr:col>116</xdr:col>
      <xdr:colOff>63500</xdr:colOff>
      <xdr:row>41</xdr:row>
      <xdr:rowOff>112416</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7140310"/>
          <a:ext cx="8382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63152</xdr:rowOff>
    </xdr:from>
    <xdr:to>
      <xdr:col>107</xdr:col>
      <xdr:colOff>101600</xdr:colOff>
      <xdr:row>41</xdr:row>
      <xdr:rowOff>164752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70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112416</xdr:rowOff>
    </xdr:from>
    <xdr:to>
      <xdr:col>111</xdr:col>
      <xdr:colOff>177800</xdr:colOff>
      <xdr:row>41</xdr:row>
      <xdr:rowOff>113952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7141866"/>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64621</xdr:rowOff>
    </xdr:from>
    <xdr:to>
      <xdr:col>102</xdr:col>
      <xdr:colOff>165100</xdr:colOff>
      <xdr:row>41</xdr:row>
      <xdr:rowOff>166221</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70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113952</xdr:rowOff>
    </xdr:from>
    <xdr:to>
      <xdr:col>107</xdr:col>
      <xdr:colOff>50800</xdr:colOff>
      <xdr:row>41</xdr:row>
      <xdr:rowOff>115421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714340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66123</xdr:rowOff>
    </xdr:from>
    <xdr:to>
      <xdr:col>98</xdr:col>
      <xdr:colOff>38100</xdr:colOff>
      <xdr:row>41</xdr:row>
      <xdr:rowOff>167723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115421</xdr:rowOff>
    </xdr:from>
    <xdr:to>
      <xdr:col>102</xdr:col>
      <xdr:colOff>114300</xdr:colOff>
      <xdr:row>41</xdr:row>
      <xdr:rowOff>116923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71448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85963</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2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154343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71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155879</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71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157348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71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158850</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71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F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0000000-0008-0000-0F00-00006F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F00-000071020000}"/>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F00-000073020000}"/>
            </a:ext>
          </a:extLst>
        </xdr:cNvPr>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F00-00007F020000}"/>
            </a:ext>
          </a:extLst>
        </xdr:cNvPr>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54356</xdr:rowOff>
    </xdr:from>
    <xdr:to>
      <xdr:col>81</xdr:col>
      <xdr:colOff>101600</xdr:colOff>
      <xdr:row>61</xdr:row>
      <xdr:rowOff>155956</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5430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105156</xdr:rowOff>
    </xdr:from>
    <xdr:to>
      <xdr:col>85</xdr:col>
      <xdr:colOff>127000</xdr:colOff>
      <xdr:row>61</xdr:row>
      <xdr:rowOff>157734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5481300" y="105636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52578</xdr:rowOff>
    </xdr:from>
    <xdr:to>
      <xdr:col>81</xdr:col>
      <xdr:colOff>50800</xdr:colOff>
      <xdr:row>61</xdr:row>
      <xdr:rowOff>105156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4592300" y="1051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52578</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3703300" y="1045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91440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2814300" y="104584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147083</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5266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00000000-0008-0000-0F00-0000A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00000000-0008-0000-0F00-0000AA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0000000-0008-0000-0F00-0000AC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00000000-0008-0000-0F00-0000AE020000}"/>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id="{00000000-0008-0000-0F00-0000BA020000}"/>
            </a:ext>
          </a:extLst>
        </xdr:cNvPr>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xdr:rowOff>
    </xdr:from>
    <xdr:to>
      <xdr:col>112</xdr:col>
      <xdr:colOff>38100</xdr:colOff>
      <xdr:row>58</xdr:row>
      <xdr:rowOff>116115</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127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65315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1323300" y="99930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038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65315</xdr:rowOff>
    </xdr:from>
    <xdr:to>
      <xdr:col>111</xdr:col>
      <xdr:colOff>177800</xdr:colOff>
      <xdr:row>58</xdr:row>
      <xdr:rowOff>81643</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0434300" y="10009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81643</xdr:rowOff>
    </xdr:from>
    <xdr:to>
      <xdr:col>107</xdr:col>
      <xdr:colOff>50800</xdr:colOff>
      <xdr:row>58</xdr:row>
      <xdr:rowOff>81643</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9545300" y="1002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132642</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00000000-0008-0000-0F00-0000DF020000}"/>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00000000-0008-0000-0F00-0000E1020000}"/>
            </a:ext>
          </a:extLst>
        </xdr:cNvPr>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76471</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00000000-0008-0000-0F00-0000E3020000}"/>
            </a:ext>
          </a:extLst>
        </xdr:cNvPr>
        <xdr:cNvSpPr txBox="1"/>
      </xdr:nvSpPr>
      <xdr:spPr>
        <a:xfrm>
          <a:off x="163576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37592</xdr:rowOff>
    </xdr:from>
    <xdr:to>
      <xdr:col>85</xdr:col>
      <xdr:colOff>177800</xdr:colOff>
      <xdr:row>85</xdr:row>
      <xdr:rowOff>139192</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6268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16019</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00000000-0008-0000-0F00-0000EF020000}"/>
            </a:ext>
          </a:extLst>
        </xdr:cNvPr>
        <xdr:cNvSpPr txBox="1"/>
      </xdr:nvSpPr>
      <xdr:spPr>
        <a:xfrm>
          <a:off x="16357600"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5587</xdr:rowOff>
    </xdr:from>
    <xdr:to>
      <xdr:col>81</xdr:col>
      <xdr:colOff>101600</xdr:colOff>
      <xdr:row>85</xdr:row>
      <xdr:rowOff>107187</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543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56387</xdr:rowOff>
    </xdr:from>
    <xdr:to>
      <xdr:col>85</xdr:col>
      <xdr:colOff>127000</xdr:colOff>
      <xdr:row>85</xdr:row>
      <xdr:rowOff>88392</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5481300" y="1462963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145035</xdr:rowOff>
    </xdr:from>
    <xdr:to>
      <xdr:col>76</xdr:col>
      <xdr:colOff>165100</xdr:colOff>
      <xdr:row>85</xdr:row>
      <xdr:rowOff>75185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4541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24385</xdr:rowOff>
    </xdr:from>
    <xdr:to>
      <xdr:col>81</xdr:col>
      <xdr:colOff>50800</xdr:colOff>
      <xdr:row>85</xdr:row>
      <xdr:rowOff>56387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592300" y="145976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117602</xdr:rowOff>
    </xdr:from>
    <xdr:to>
      <xdr:col>72</xdr:col>
      <xdr:colOff>38100</xdr:colOff>
      <xdr:row>85</xdr:row>
      <xdr:rowOff>47752</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365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168402</xdr:rowOff>
    </xdr:from>
    <xdr:to>
      <xdr:col>76</xdr:col>
      <xdr:colOff>114300</xdr:colOff>
      <xdr:row>85</xdr:row>
      <xdr:rowOff>24385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3703300" y="145702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168402</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814300" y="1449705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20845</xdr:rowOff>
    </xdr:from>
    <xdr:ext cx="405111" cy="259045"/>
    <xdr:sp macro="" textlink="">
      <xdr:nvSpPr>
        <xdr:cNvPr id="760" name="n_1aveValue【消防施設】&#10;有形固定資産減価償却率">
          <a:extLst>
            <a:ext uri="{FF2B5EF4-FFF2-40B4-BE49-F238E27FC236}">
              <a16:creationId xmlns:a16="http://schemas.microsoft.com/office/drawing/2014/main" id="{00000000-0008-0000-0F00-0000F8020000}"/>
            </a:ext>
          </a:extLst>
        </xdr:cNvPr>
        <xdr:cNvSpPr txBox="1"/>
      </xdr:nvSpPr>
      <xdr:spPr>
        <a:xfrm>
          <a:off x="152660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155719</xdr:rowOff>
    </xdr:from>
    <xdr:ext cx="405111" cy="259045"/>
    <xdr:sp macro="" textlink="">
      <xdr:nvSpPr>
        <xdr:cNvPr id="761" name="n_2aveValue【消防施設】&#10;有形固定資産減価償却率">
          <a:extLst>
            <a:ext uri="{FF2B5EF4-FFF2-40B4-BE49-F238E27FC236}">
              <a16:creationId xmlns:a16="http://schemas.microsoft.com/office/drawing/2014/main" id="{00000000-0008-0000-0F00-0000F9020000}"/>
            </a:ext>
          </a:extLst>
        </xdr:cNvPr>
        <xdr:cNvSpPr txBox="1"/>
      </xdr:nvSpPr>
      <xdr:spPr>
        <a:xfrm>
          <a:off x="14389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130573</xdr:rowOff>
    </xdr:from>
    <xdr:ext cx="405111" cy="259045"/>
    <xdr:sp macro="" textlink="">
      <xdr:nvSpPr>
        <xdr:cNvPr id="762" name="n_3aveValue【消防施設】&#10;有形固定資産減価償却率">
          <a:extLst>
            <a:ext uri="{FF2B5EF4-FFF2-40B4-BE49-F238E27FC236}">
              <a16:creationId xmlns:a16="http://schemas.microsoft.com/office/drawing/2014/main" id="{00000000-0008-0000-0F00-0000FA020000}"/>
            </a:ext>
          </a:extLst>
        </xdr:cNvPr>
        <xdr:cNvSpPr txBox="1"/>
      </xdr:nvSpPr>
      <xdr:spPr>
        <a:xfrm>
          <a:off x="13500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63" name="n_4aveValue【消防施設】&#10;有形固定資産減価償却率">
          <a:extLst>
            <a:ext uri="{FF2B5EF4-FFF2-40B4-BE49-F238E27FC236}">
              <a16:creationId xmlns:a16="http://schemas.microsoft.com/office/drawing/2014/main" id="{00000000-0008-0000-0F00-0000FB020000}"/>
            </a:ext>
          </a:extLst>
        </xdr:cNvPr>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98314</xdr:rowOff>
    </xdr:from>
    <xdr:ext cx="405111" cy="259045"/>
    <xdr:sp macro="" textlink="">
      <xdr:nvSpPr>
        <xdr:cNvPr id="764" name="n_1mainValue【消防施設】&#10;有形固定資産減価償却率">
          <a:extLst>
            <a:ext uri="{FF2B5EF4-FFF2-40B4-BE49-F238E27FC236}">
              <a16:creationId xmlns:a16="http://schemas.microsoft.com/office/drawing/2014/main" id="{00000000-0008-0000-0F00-0000FC020000}"/>
            </a:ext>
          </a:extLst>
        </xdr:cNvPr>
        <xdr:cNvSpPr txBox="1"/>
      </xdr:nvSpPr>
      <xdr:spPr>
        <a:xfrm>
          <a:off x="152660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66312</xdr:rowOff>
    </xdr:from>
    <xdr:ext cx="405111" cy="259045"/>
    <xdr:sp macro="" textlink="">
      <xdr:nvSpPr>
        <xdr:cNvPr id="765" name="n_2mainValue【消防施設】&#10;有形固定資産減価償却率">
          <a:extLst>
            <a:ext uri="{FF2B5EF4-FFF2-40B4-BE49-F238E27FC236}">
              <a16:creationId xmlns:a16="http://schemas.microsoft.com/office/drawing/2014/main" id="{00000000-0008-0000-0F00-0000FD020000}"/>
            </a:ext>
          </a:extLst>
        </xdr:cNvPr>
        <xdr:cNvSpPr txBox="1"/>
      </xdr:nvSpPr>
      <xdr:spPr>
        <a:xfrm>
          <a:off x="14389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38879</xdr:rowOff>
    </xdr:from>
    <xdr:ext cx="405111" cy="259045"/>
    <xdr:sp macro="" textlink="">
      <xdr:nvSpPr>
        <xdr:cNvPr id="766" name="n_3mainValue【消防施設】&#10;有形固定資産減価償却率">
          <a:extLst>
            <a:ext uri="{FF2B5EF4-FFF2-40B4-BE49-F238E27FC236}">
              <a16:creationId xmlns:a16="http://schemas.microsoft.com/office/drawing/2014/main" id="{00000000-0008-0000-0F00-0000FE020000}"/>
            </a:ext>
          </a:extLst>
        </xdr:cNvPr>
        <xdr:cNvSpPr txBox="1"/>
      </xdr:nvSpPr>
      <xdr:spPr>
        <a:xfrm>
          <a:off x="13500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767" name="n_4mainValue【消防施設】&#10;有形固定資産減価償却率">
          <a:extLst>
            <a:ext uri="{FF2B5EF4-FFF2-40B4-BE49-F238E27FC236}">
              <a16:creationId xmlns:a16="http://schemas.microsoft.com/office/drawing/2014/main" id="{00000000-0008-0000-0F00-0000FF020000}"/>
            </a:ext>
          </a:extLst>
        </xdr:cNvPr>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F00-000018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F00-00001A030000}"/>
            </a:ext>
          </a:extLst>
        </xdr:cNvPr>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F00-00001C030000}"/>
            </a:ext>
          </a:extLst>
        </xdr:cNvPr>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2110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F00-000028030000}"/>
            </a:ext>
          </a:extLst>
        </xdr:cNvPr>
        <xdr:cNvSpPr txBox="1"/>
      </xdr:nvSpPr>
      <xdr:spPr>
        <a:xfrm>
          <a:off x="22199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166370</xdr:rowOff>
    </xdr:from>
    <xdr:to>
      <xdr:col>112</xdr:col>
      <xdr:colOff>38100</xdr:colOff>
      <xdr:row>84</xdr:row>
      <xdr:rowOff>96520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127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45720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1323300" y="1444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45720</xdr:rowOff>
    </xdr:from>
    <xdr:to>
      <xdr:col>111</xdr:col>
      <xdr:colOff>177800</xdr:colOff>
      <xdr:row>84</xdr:row>
      <xdr:rowOff>57150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0434300" y="1444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xdr:rowOff>
    </xdr:from>
    <xdr:to>
      <xdr:col>102</xdr:col>
      <xdr:colOff>165100</xdr:colOff>
      <xdr:row>84</xdr:row>
      <xdr:rowOff>115570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64770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9545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15" name="n_1aveValue【消防施設】&#10;一人当たり面積">
          <a:extLst>
            <a:ext uri="{FF2B5EF4-FFF2-40B4-BE49-F238E27FC236}">
              <a16:creationId xmlns:a16="http://schemas.microsoft.com/office/drawing/2014/main" id="{00000000-0008-0000-0F00-00002F03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816" name="n_2aveValue【消防施設】&#10;一人当たり面積">
          <a:extLst>
            <a:ext uri="{FF2B5EF4-FFF2-40B4-BE49-F238E27FC236}">
              <a16:creationId xmlns:a16="http://schemas.microsoft.com/office/drawing/2014/main" id="{00000000-0008-0000-0F00-000030030000}"/>
            </a:ext>
          </a:extLst>
        </xdr:cNvPr>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17" name="n_3aveValue【消防施設】&#10;一人当たり面積">
          <a:extLst>
            <a:ext uri="{FF2B5EF4-FFF2-40B4-BE49-F238E27FC236}">
              <a16:creationId xmlns:a16="http://schemas.microsoft.com/office/drawing/2014/main" id="{00000000-0008-0000-0F00-000031030000}"/>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18" name="n_4aveValue【消防施設】&#10;一人当たり面積">
          <a:extLst>
            <a:ext uri="{FF2B5EF4-FFF2-40B4-BE49-F238E27FC236}">
              <a16:creationId xmlns:a16="http://schemas.microsoft.com/office/drawing/2014/main" id="{00000000-0008-0000-0F00-000032030000}"/>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87647</xdr:rowOff>
    </xdr:from>
    <xdr:ext cx="469744" cy="259045"/>
    <xdr:sp macro="" textlink="">
      <xdr:nvSpPr>
        <xdr:cNvPr id="819" name="n_1mainValue【消防施設】&#10;一人当たり面積">
          <a:extLst>
            <a:ext uri="{FF2B5EF4-FFF2-40B4-BE49-F238E27FC236}">
              <a16:creationId xmlns:a16="http://schemas.microsoft.com/office/drawing/2014/main" id="{00000000-0008-0000-0F00-000033030000}"/>
            </a:ext>
          </a:extLst>
        </xdr:cNvPr>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820" name="n_2mainValue【消防施設】&#10;一人当たり面積">
          <a:extLst>
            <a:ext uri="{FF2B5EF4-FFF2-40B4-BE49-F238E27FC236}">
              <a16:creationId xmlns:a16="http://schemas.microsoft.com/office/drawing/2014/main" id="{00000000-0008-0000-0F00-000034030000}"/>
            </a:ext>
          </a:extLst>
        </xdr:cNvPr>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132097</xdr:rowOff>
    </xdr:from>
    <xdr:ext cx="469744" cy="259045"/>
    <xdr:sp macro="" textlink="">
      <xdr:nvSpPr>
        <xdr:cNvPr id="821" name="n_3mainValue【消防施設】&#10;一人当たり面積">
          <a:extLst>
            <a:ext uri="{FF2B5EF4-FFF2-40B4-BE49-F238E27FC236}">
              <a16:creationId xmlns:a16="http://schemas.microsoft.com/office/drawing/2014/main" id="{00000000-0008-0000-0F00-000035030000}"/>
            </a:ext>
          </a:extLst>
        </xdr:cNvPr>
        <xdr:cNvSpPr txBox="1"/>
      </xdr:nvSpPr>
      <xdr:spPr>
        <a:xfrm>
          <a:off x="19310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00000000-0008-0000-0F00-00004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47" name="【庁舎】&#10;有形固定資産減価償却率最小値テキスト">
          <a:extLst>
            <a:ext uri="{FF2B5EF4-FFF2-40B4-BE49-F238E27FC236}">
              <a16:creationId xmlns:a16="http://schemas.microsoft.com/office/drawing/2014/main" id="{00000000-0008-0000-0F00-00004F030000}"/>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49" name="【庁舎】&#10;有形固定資産減価償却率最大値テキスト">
          <a:extLst>
            <a:ext uri="{FF2B5EF4-FFF2-40B4-BE49-F238E27FC236}">
              <a16:creationId xmlns:a16="http://schemas.microsoft.com/office/drawing/2014/main" id="{00000000-0008-0000-0F00-000051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851" name="【庁舎】&#10;有形固定資産減価償却率平均値テキスト">
          <a:extLst>
            <a:ext uri="{FF2B5EF4-FFF2-40B4-BE49-F238E27FC236}">
              <a16:creationId xmlns:a16="http://schemas.microsoft.com/office/drawing/2014/main" id="{00000000-0008-0000-0F00-000053030000}"/>
            </a:ext>
          </a:extLst>
        </xdr:cNvPr>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63" name="【庁舎】&#10;有形固定資産減価償却率該当値テキスト">
          <a:extLst>
            <a:ext uri="{FF2B5EF4-FFF2-40B4-BE49-F238E27FC236}">
              <a16:creationId xmlns:a16="http://schemas.microsoft.com/office/drawing/2014/main" id="{00000000-0008-0000-0F00-00005F030000}"/>
            </a:ext>
          </a:extLst>
        </xdr:cNvPr>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60961</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5481300" y="18028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26670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4592300" y="17994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365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104</xdr:row>
      <xdr:rowOff>163830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3703300" y="1796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80645</xdr:rowOff>
    </xdr:from>
    <xdr:to>
      <xdr:col>67</xdr:col>
      <xdr:colOff>101600</xdr:colOff>
      <xdr:row>105</xdr:row>
      <xdr:rowOff>10795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2763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131445</xdr:rowOff>
    </xdr:from>
    <xdr:to>
      <xdr:col>71</xdr:col>
      <xdr:colOff>177800</xdr:colOff>
      <xdr:row>104</xdr:row>
      <xdr:rowOff>131445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2814300" y="1796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72" name="n_1aveValue【庁舎】&#10;有形固定資産減価償却率">
          <a:extLst>
            <a:ext uri="{FF2B5EF4-FFF2-40B4-BE49-F238E27FC236}">
              <a16:creationId xmlns:a16="http://schemas.microsoft.com/office/drawing/2014/main" id="{00000000-0008-0000-0F00-00006803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73" name="n_2aveValue【庁舎】&#10;有形固定資産減価償却率">
          <a:extLst>
            <a:ext uri="{FF2B5EF4-FFF2-40B4-BE49-F238E27FC236}">
              <a16:creationId xmlns:a16="http://schemas.microsoft.com/office/drawing/2014/main" id="{00000000-0008-0000-0F00-00006903000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74" name="n_3aveValue【庁舎】&#10;有形固定資産減価償却率">
          <a:extLst>
            <a:ext uri="{FF2B5EF4-FFF2-40B4-BE49-F238E27FC236}">
              <a16:creationId xmlns:a16="http://schemas.microsoft.com/office/drawing/2014/main" id="{00000000-0008-0000-0F00-00006A030000}"/>
            </a:ext>
          </a:extLst>
        </xdr:cNvPr>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75" name="n_4aveValue【庁舎】&#10;有形固定資産減価償却率">
          <a:extLst>
            <a:ext uri="{FF2B5EF4-FFF2-40B4-BE49-F238E27FC236}">
              <a16:creationId xmlns:a16="http://schemas.microsoft.com/office/drawing/2014/main" id="{00000000-0008-0000-0F00-00006B030000}"/>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76" name="n_1mainValue【庁舎】&#10;有形固定資産減価償却率">
          <a:extLst>
            <a:ext uri="{FF2B5EF4-FFF2-40B4-BE49-F238E27FC236}">
              <a16:creationId xmlns:a16="http://schemas.microsoft.com/office/drawing/2014/main" id="{00000000-0008-0000-0F00-00006C030000}"/>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877" name="n_2mainValue【庁舎】&#10;有形固定資産減価償却率">
          <a:extLst>
            <a:ext uri="{FF2B5EF4-FFF2-40B4-BE49-F238E27FC236}">
              <a16:creationId xmlns:a16="http://schemas.microsoft.com/office/drawing/2014/main" id="{00000000-0008-0000-0F00-00006D030000}"/>
            </a:ext>
          </a:extLst>
        </xdr:cNvPr>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1922</xdr:rowOff>
    </xdr:from>
    <xdr:ext cx="405111" cy="259045"/>
    <xdr:sp macro="" textlink="">
      <xdr:nvSpPr>
        <xdr:cNvPr id="878" name="n_3mainValue【庁舎】&#10;有形固定資産減価償却率">
          <a:extLst>
            <a:ext uri="{FF2B5EF4-FFF2-40B4-BE49-F238E27FC236}">
              <a16:creationId xmlns:a16="http://schemas.microsoft.com/office/drawing/2014/main" id="{00000000-0008-0000-0F00-00006E030000}"/>
            </a:ext>
          </a:extLst>
        </xdr:cNvPr>
        <xdr:cNvSpPr txBox="1"/>
      </xdr:nvSpPr>
      <xdr:spPr>
        <a:xfrm>
          <a:off x="13500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1922</xdr:rowOff>
    </xdr:from>
    <xdr:ext cx="405111" cy="259045"/>
    <xdr:sp macro="" textlink="">
      <xdr:nvSpPr>
        <xdr:cNvPr id="879" name="n_4mainValue【庁舎】&#10;有形固定資産減価償却率">
          <a:extLst>
            <a:ext uri="{FF2B5EF4-FFF2-40B4-BE49-F238E27FC236}">
              <a16:creationId xmlns:a16="http://schemas.microsoft.com/office/drawing/2014/main" id="{00000000-0008-0000-0F00-00006F030000}"/>
            </a:ext>
          </a:extLst>
        </xdr:cNvPr>
        <xdr:cNvSpPr txBox="1"/>
      </xdr:nvSpPr>
      <xdr:spPr>
        <a:xfrm>
          <a:off x="12611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02" name="【庁舎】&#10;一人当たり面積最小値テキスト">
          <a:extLst>
            <a:ext uri="{FF2B5EF4-FFF2-40B4-BE49-F238E27FC236}">
              <a16:creationId xmlns:a16="http://schemas.microsoft.com/office/drawing/2014/main" id="{00000000-0008-0000-0F00-000086030000}"/>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4" name="【庁舎】&#10;一人当たり面積最大値テキスト">
          <a:extLst>
            <a:ext uri="{FF2B5EF4-FFF2-40B4-BE49-F238E27FC236}">
              <a16:creationId xmlns:a16="http://schemas.microsoft.com/office/drawing/2014/main" id="{00000000-0008-0000-0F00-00008803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906" name="【庁舎】&#10;一人当たり面積平均値テキスト">
          <a:extLst>
            <a:ext uri="{FF2B5EF4-FFF2-40B4-BE49-F238E27FC236}">
              <a16:creationId xmlns:a16="http://schemas.microsoft.com/office/drawing/2014/main" id="{00000000-0008-0000-0F00-00008A030000}"/>
            </a:ext>
          </a:extLst>
        </xdr:cNvPr>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07" name="フローチャート: 判断 906">
          <a:extLst>
            <a:ext uri="{FF2B5EF4-FFF2-40B4-BE49-F238E27FC236}">
              <a16:creationId xmlns:a16="http://schemas.microsoft.com/office/drawing/2014/main" id="{00000000-0008-0000-0F00-00008B030000}"/>
            </a:ext>
          </a:extLst>
        </xdr:cNvPr>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08" name="フローチャート: 判断 907">
          <a:extLst>
            <a:ext uri="{FF2B5EF4-FFF2-40B4-BE49-F238E27FC236}">
              <a16:creationId xmlns:a16="http://schemas.microsoft.com/office/drawing/2014/main" id="{00000000-0008-0000-0F00-00008C030000}"/>
            </a:ext>
          </a:extLst>
        </xdr:cNvPr>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09" name="フローチャート: 判断 908">
          <a:extLst>
            <a:ext uri="{FF2B5EF4-FFF2-40B4-BE49-F238E27FC236}">
              <a16:creationId xmlns:a16="http://schemas.microsoft.com/office/drawing/2014/main" id="{00000000-0008-0000-0F00-00008D030000}"/>
            </a:ext>
          </a:extLst>
        </xdr:cNvPr>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10" name="フローチャート: 判断 909">
          <a:extLst>
            <a:ext uri="{FF2B5EF4-FFF2-40B4-BE49-F238E27FC236}">
              <a16:creationId xmlns:a16="http://schemas.microsoft.com/office/drawing/2014/main" id="{00000000-0008-0000-0F00-00008E030000}"/>
            </a:ext>
          </a:extLst>
        </xdr:cNvPr>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11" name="フローチャート: 判断 910">
          <a:extLst>
            <a:ext uri="{FF2B5EF4-FFF2-40B4-BE49-F238E27FC236}">
              <a16:creationId xmlns:a16="http://schemas.microsoft.com/office/drawing/2014/main" id="{00000000-0008-0000-0F00-00008F030000}"/>
            </a:ext>
          </a:extLst>
        </xdr:cNvPr>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80263</xdr:rowOff>
    </xdr:from>
    <xdr:to>
      <xdr:col>116</xdr:col>
      <xdr:colOff>114300</xdr:colOff>
      <xdr:row>101</xdr:row>
      <xdr:rowOff>10413</xdr:rowOff>
    </xdr:to>
    <xdr:sp macro="" textlink="">
      <xdr:nvSpPr>
        <xdr:cNvPr id="917" name="楕円 916">
          <a:extLst>
            <a:ext uri="{FF2B5EF4-FFF2-40B4-BE49-F238E27FC236}">
              <a16:creationId xmlns:a16="http://schemas.microsoft.com/office/drawing/2014/main" id="{00000000-0008-0000-0F00-000095030000}"/>
            </a:ext>
          </a:extLst>
        </xdr:cNvPr>
        <xdr:cNvSpPr/>
      </xdr:nvSpPr>
      <xdr:spPr>
        <a:xfrm>
          <a:off x="221107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103140</xdr:rowOff>
    </xdr:from>
    <xdr:ext cx="469744" cy="259045"/>
    <xdr:sp macro="" textlink="">
      <xdr:nvSpPr>
        <xdr:cNvPr id="918" name="【庁舎】&#10;一人当たり面積該当値テキスト">
          <a:extLst>
            <a:ext uri="{FF2B5EF4-FFF2-40B4-BE49-F238E27FC236}">
              <a16:creationId xmlns:a16="http://schemas.microsoft.com/office/drawing/2014/main" id="{00000000-0008-0000-0F00-000096030000}"/>
            </a:ext>
          </a:extLst>
        </xdr:cNvPr>
        <xdr:cNvSpPr txBox="1"/>
      </xdr:nvSpPr>
      <xdr:spPr>
        <a:xfrm>
          <a:off x="22199600" y="1707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29972</xdr:rowOff>
    </xdr:from>
    <xdr:to>
      <xdr:col>112</xdr:col>
      <xdr:colOff>38100</xdr:colOff>
      <xdr:row>100</xdr:row>
      <xdr:rowOff>131572</xdr:rowOff>
    </xdr:to>
    <xdr:sp macro="" textlink="">
      <xdr:nvSpPr>
        <xdr:cNvPr id="919" name="楕円 918">
          <a:extLst>
            <a:ext uri="{FF2B5EF4-FFF2-40B4-BE49-F238E27FC236}">
              <a16:creationId xmlns:a16="http://schemas.microsoft.com/office/drawing/2014/main" id="{00000000-0008-0000-0F00-000097030000}"/>
            </a:ext>
          </a:extLst>
        </xdr:cNvPr>
        <xdr:cNvSpPr/>
      </xdr:nvSpPr>
      <xdr:spPr>
        <a:xfrm>
          <a:off x="21272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80772</xdr:rowOff>
    </xdr:from>
    <xdr:to>
      <xdr:col>116</xdr:col>
      <xdr:colOff>63500</xdr:colOff>
      <xdr:row>100</xdr:row>
      <xdr:rowOff>131063</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1323300" y="172257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43687</xdr:rowOff>
    </xdr:from>
    <xdr:to>
      <xdr:col>107</xdr:col>
      <xdr:colOff>101600</xdr:colOff>
      <xdr:row>100</xdr:row>
      <xdr:rowOff>145287</xdr:rowOff>
    </xdr:to>
    <xdr:sp macro="" textlink="">
      <xdr:nvSpPr>
        <xdr:cNvPr id="921" name="楕円 920">
          <a:extLst>
            <a:ext uri="{FF2B5EF4-FFF2-40B4-BE49-F238E27FC236}">
              <a16:creationId xmlns:a16="http://schemas.microsoft.com/office/drawing/2014/main" id="{00000000-0008-0000-0F00-000099030000}"/>
            </a:ext>
          </a:extLst>
        </xdr:cNvPr>
        <xdr:cNvSpPr/>
      </xdr:nvSpPr>
      <xdr:spPr>
        <a:xfrm>
          <a:off x="203835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80772</xdr:rowOff>
    </xdr:from>
    <xdr:to>
      <xdr:col>111</xdr:col>
      <xdr:colOff>177800</xdr:colOff>
      <xdr:row>100</xdr:row>
      <xdr:rowOff>94487</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flipV="1">
          <a:off x="20434300" y="17225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57404</xdr:rowOff>
    </xdr:from>
    <xdr:to>
      <xdr:col>102</xdr:col>
      <xdr:colOff>165100</xdr:colOff>
      <xdr:row>100</xdr:row>
      <xdr:rowOff>159004</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19494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94487</xdr:rowOff>
    </xdr:from>
    <xdr:to>
      <xdr:col>107</xdr:col>
      <xdr:colOff>50800</xdr:colOff>
      <xdr:row>100</xdr:row>
      <xdr:rowOff>108204</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19545300" y="17239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925" name="n_1aveValue【庁舎】&#10;一人当たり面積">
          <a:extLst>
            <a:ext uri="{FF2B5EF4-FFF2-40B4-BE49-F238E27FC236}">
              <a16:creationId xmlns:a16="http://schemas.microsoft.com/office/drawing/2014/main" id="{00000000-0008-0000-0F00-00009D030000}"/>
            </a:ext>
          </a:extLst>
        </xdr:cNvPr>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926" name="n_2aveValue【庁舎】&#10;一人当たり面積">
          <a:extLst>
            <a:ext uri="{FF2B5EF4-FFF2-40B4-BE49-F238E27FC236}">
              <a16:creationId xmlns:a16="http://schemas.microsoft.com/office/drawing/2014/main" id="{00000000-0008-0000-0F00-00009E030000}"/>
            </a:ext>
          </a:extLst>
        </xdr:cNvPr>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927" name="n_3aveValue【庁舎】&#10;一人当たり面積">
          <a:extLst>
            <a:ext uri="{FF2B5EF4-FFF2-40B4-BE49-F238E27FC236}">
              <a16:creationId xmlns:a16="http://schemas.microsoft.com/office/drawing/2014/main" id="{00000000-0008-0000-0F00-00009F030000}"/>
            </a:ext>
          </a:extLst>
        </xdr:cNvPr>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928" name="n_4aveValue【庁舎】&#10;一人当たり面積">
          <a:extLst>
            <a:ext uri="{FF2B5EF4-FFF2-40B4-BE49-F238E27FC236}">
              <a16:creationId xmlns:a16="http://schemas.microsoft.com/office/drawing/2014/main" id="{00000000-0008-0000-0F00-0000A0030000}"/>
            </a:ext>
          </a:extLst>
        </xdr:cNvPr>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148099</xdr:rowOff>
    </xdr:from>
    <xdr:ext cx="469744" cy="259045"/>
    <xdr:sp macro="" textlink="">
      <xdr:nvSpPr>
        <xdr:cNvPr id="929" name="n_1mainValue【庁舎】&#10;一人当たり面積">
          <a:extLst>
            <a:ext uri="{FF2B5EF4-FFF2-40B4-BE49-F238E27FC236}">
              <a16:creationId xmlns:a16="http://schemas.microsoft.com/office/drawing/2014/main" id="{00000000-0008-0000-0F00-0000A1030000}"/>
            </a:ext>
          </a:extLst>
        </xdr:cNvPr>
        <xdr:cNvSpPr txBox="1"/>
      </xdr:nvSpPr>
      <xdr:spPr>
        <a:xfrm>
          <a:off x="21075727"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161814</xdr:rowOff>
    </xdr:from>
    <xdr:ext cx="469744" cy="259045"/>
    <xdr:sp macro="" textlink="">
      <xdr:nvSpPr>
        <xdr:cNvPr id="930" name="n_2mainValue【庁舎】&#10;一人当たり面積">
          <a:extLst>
            <a:ext uri="{FF2B5EF4-FFF2-40B4-BE49-F238E27FC236}">
              <a16:creationId xmlns:a16="http://schemas.microsoft.com/office/drawing/2014/main" id="{00000000-0008-0000-0F00-0000A2030000}"/>
            </a:ext>
          </a:extLst>
        </xdr:cNvPr>
        <xdr:cNvSpPr txBox="1"/>
      </xdr:nvSpPr>
      <xdr:spPr>
        <a:xfrm>
          <a:off x="20199427" y="169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4081</xdr:rowOff>
    </xdr:from>
    <xdr:ext cx="469744" cy="259045"/>
    <xdr:sp macro="" textlink="">
      <xdr:nvSpPr>
        <xdr:cNvPr id="931" name="n_3mainValue【庁舎】&#10;一人当たり面積">
          <a:extLst>
            <a:ext uri="{FF2B5EF4-FFF2-40B4-BE49-F238E27FC236}">
              <a16:creationId xmlns:a16="http://schemas.microsoft.com/office/drawing/2014/main" id="{00000000-0008-0000-0F00-0000A3030000}"/>
            </a:ext>
          </a:extLst>
        </xdr:cNvPr>
        <xdr:cNvSpPr txBox="1"/>
      </xdr:nvSpPr>
      <xdr:spPr>
        <a:xfrm>
          <a:off x="19310427" y="169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00000000-0008-0000-0F00-0000A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00000000-0008-0000-0F00-0000A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Z24" sqref="Z24:AG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70949537</v>
      </c>
      <c r="BO4" s="431"/>
      <c r="BP4" s="431"/>
      <c r="BQ4" s="431"/>
      <c r="BR4" s="431"/>
      <c r="BS4" s="431"/>
      <c r="BT4" s="431"/>
      <c r="BU4" s="432"/>
      <c r="BV4" s="430">
        <v>74024855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69792579</v>
      </c>
      <c r="BO5" s="468"/>
      <c r="BP5" s="468"/>
      <c r="BQ5" s="468"/>
      <c r="BR5" s="468"/>
      <c r="BS5" s="468"/>
      <c r="BT5" s="468"/>
      <c r="BU5" s="469"/>
      <c r="BV5" s="467">
        <v>73120408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92.7</v>
      </c>
      <c r="CU5" s="465"/>
      <c r="CV5" s="465"/>
      <c r="CW5" s="465"/>
      <c r="CX5" s="465"/>
      <c r="CY5" s="465"/>
      <c r="CZ5" s="465"/>
      <c r="DA5" s="466"/>
      <c r="DB5" s="464">
        <v>91.7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1156958</v>
      </c>
      <c r="BO6" s="468"/>
      <c r="BP6" s="468"/>
      <c r="BQ6" s="468"/>
      <c r="BR6" s="468"/>
      <c r="BS6" s="468"/>
      <c r="BT6" s="468"/>
      <c r="BU6" s="469"/>
      <c r="BV6" s="467">
        <v>904447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96.3</v>
      </c>
      <c r="CU6" s="505"/>
      <c r="CV6" s="505"/>
      <c r="CW6" s="505"/>
      <c r="CX6" s="505"/>
      <c r="CY6" s="505"/>
      <c r="CZ6" s="505"/>
      <c r="DA6" s="506"/>
      <c r="DB6" s="504">
        <v>96.2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221746</v>
      </c>
      <c r="BO7" s="468"/>
      <c r="BP7" s="468"/>
      <c r="BQ7" s="468"/>
      <c r="BR7" s="468"/>
      <c r="BS7" s="468"/>
      <c r="BT7" s="468"/>
      <c r="BU7" s="469"/>
      <c r="BV7" s="467">
        <v>318650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33800958</v>
      </c>
      <c r="CU7" s="468"/>
      <c r="CV7" s="468"/>
      <c r="CW7" s="468"/>
      <c r="CX7" s="468"/>
      <c r="CY7" s="468"/>
      <c r="CZ7" s="468"/>
      <c r="DA7" s="469"/>
      <c r="DB7" s="467">
        <v>34315145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935212</v>
      </c>
      <c r="BO8" s="468"/>
      <c r="BP8" s="468"/>
      <c r="BQ8" s="468"/>
      <c r="BR8" s="468"/>
      <c r="BS8" s="468"/>
      <c r="BT8" s="468"/>
      <c r="BU8" s="469"/>
      <c r="BV8" s="467">
        <v>585797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0.42</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122785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349415</v>
      </c>
      <c r="BO9" s="468"/>
      <c r="BP9" s="468"/>
      <c r="BQ9" s="468"/>
      <c r="BR9" s="468"/>
      <c r="BS9" s="468"/>
      <c r="BT9" s="468"/>
      <c r="BU9" s="469"/>
      <c r="BV9" s="467">
        <v>-535319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19.3</v>
      </c>
      <c r="CU9" s="465"/>
      <c r="CV9" s="465"/>
      <c r="CW9" s="465"/>
      <c r="CX9" s="465"/>
      <c r="CY9" s="465"/>
      <c r="CZ9" s="465"/>
      <c r="DA9" s="466"/>
      <c r="DB9" s="464">
        <v>19.2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126926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491</v>
      </c>
      <c r="BO10" s="468"/>
      <c r="BP10" s="468"/>
      <c r="BQ10" s="468"/>
      <c r="BR10" s="468"/>
      <c r="BS10" s="468"/>
      <c r="BT10" s="468"/>
      <c r="BU10" s="469"/>
      <c r="BV10" s="467">
        <v>1017</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121278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127</v>
      </c>
      <c r="AV12" s="500"/>
      <c r="AW12" s="500"/>
      <c r="AX12" s="500"/>
      <c r="AY12" s="501" t="s">
        <v>136</v>
      </c>
      <c r="AZ12" s="502"/>
      <c r="BA12" s="502"/>
      <c r="BB12" s="502"/>
      <c r="BC12" s="502"/>
      <c r="BD12" s="502"/>
      <c r="BE12" s="502"/>
      <c r="BF12" s="502"/>
      <c r="BG12" s="502"/>
      <c r="BH12" s="502"/>
      <c r="BI12" s="502"/>
      <c r="BJ12" s="502"/>
      <c r="BK12" s="502"/>
      <c r="BL12" s="502"/>
      <c r="BM12" s="503"/>
      <c r="BN12" s="467">
        <v>1304726</v>
      </c>
      <c r="BO12" s="468"/>
      <c r="BP12" s="468"/>
      <c r="BQ12" s="468"/>
      <c r="BR12" s="468"/>
      <c r="BS12" s="468"/>
      <c r="BT12" s="468"/>
      <c r="BU12" s="469"/>
      <c r="BV12" s="467">
        <v>1092384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120513</v>
      </c>
      <c r="S13" s="552"/>
      <c r="T13" s="552"/>
      <c r="U13" s="552"/>
      <c r="V13" s="553"/>
      <c r="W13" s="483" t="s">
        <v>141</v>
      </c>
      <c r="X13" s="484"/>
      <c r="Y13" s="484"/>
      <c r="Z13" s="484"/>
      <c r="AA13" s="484"/>
      <c r="AB13" s="474"/>
      <c r="AC13" s="518">
        <v>7008</v>
      </c>
      <c r="AD13" s="519"/>
      <c r="AE13" s="519"/>
      <c r="AF13" s="519"/>
      <c r="AG13" s="561"/>
      <c r="AH13" s="518">
        <v>7642</v>
      </c>
      <c r="AI13" s="519"/>
      <c r="AJ13" s="519"/>
      <c r="AK13" s="519"/>
      <c r="AL13" s="520"/>
      <c r="AM13" s="496" t="s">
        <v>142</v>
      </c>
      <c r="AN13" s="497"/>
      <c r="AO13" s="497"/>
      <c r="AP13" s="497"/>
      <c r="AQ13" s="497"/>
      <c r="AR13" s="497"/>
      <c r="AS13" s="497"/>
      <c r="AT13" s="498"/>
      <c r="AU13" s="499" t="s">
        <v>121</v>
      </c>
      <c r="AV13" s="500"/>
      <c r="AW13" s="500"/>
      <c r="AX13" s="500"/>
      <c r="AY13" s="501" t="s">
        <v>143</v>
      </c>
      <c r="AZ13" s="502"/>
      <c r="BA13" s="502"/>
      <c r="BB13" s="502"/>
      <c r="BC13" s="502"/>
      <c r="BD13" s="502"/>
      <c r="BE13" s="502"/>
      <c r="BF13" s="502"/>
      <c r="BG13" s="502"/>
      <c r="BH13" s="502"/>
      <c r="BI13" s="502"/>
      <c r="BJ13" s="502"/>
      <c r="BK13" s="502"/>
      <c r="BL13" s="502"/>
      <c r="BM13" s="503"/>
      <c r="BN13" s="467">
        <v>-954820</v>
      </c>
      <c r="BO13" s="468"/>
      <c r="BP13" s="468"/>
      <c r="BQ13" s="468"/>
      <c r="BR13" s="468"/>
      <c r="BS13" s="468"/>
      <c r="BT13" s="468"/>
      <c r="BU13" s="469"/>
      <c r="BV13" s="467">
        <v>-1626686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12.3</v>
      </c>
      <c r="CU13" s="465"/>
      <c r="CV13" s="465"/>
      <c r="CW13" s="465"/>
      <c r="CX13" s="465"/>
      <c r="CY13" s="465"/>
      <c r="CZ13" s="465"/>
      <c r="DA13" s="466"/>
      <c r="DB13" s="464">
        <v>13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122528</v>
      </c>
      <c r="S14" s="552"/>
      <c r="T14" s="552"/>
      <c r="U14" s="552"/>
      <c r="V14" s="553"/>
      <c r="W14" s="457"/>
      <c r="X14" s="458"/>
      <c r="Y14" s="458"/>
      <c r="Z14" s="458"/>
      <c r="AA14" s="458"/>
      <c r="AB14" s="447"/>
      <c r="AC14" s="554">
        <v>12.1</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115.8</v>
      </c>
      <c r="CU14" s="566"/>
      <c r="CV14" s="566"/>
      <c r="CW14" s="566"/>
      <c r="CX14" s="566"/>
      <c r="CY14" s="566"/>
      <c r="CZ14" s="566"/>
      <c r="DA14" s="567"/>
      <c r="DB14" s="565">
        <v>108.1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121864</v>
      </c>
      <c r="S15" s="552"/>
      <c r="T15" s="552"/>
      <c r="U15" s="552"/>
      <c r="V15" s="553"/>
      <c r="W15" s="483" t="s">
        <v>148</v>
      </c>
      <c r="X15" s="484"/>
      <c r="Y15" s="484"/>
      <c r="Z15" s="484"/>
      <c r="AA15" s="484"/>
      <c r="AB15" s="474"/>
      <c r="AC15" s="518">
        <v>13477</v>
      </c>
      <c r="AD15" s="519"/>
      <c r="AE15" s="519"/>
      <c r="AF15" s="519"/>
      <c r="AG15" s="561"/>
      <c r="AH15" s="518">
        <v>13289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12216516</v>
      </c>
      <c r="BO15" s="431"/>
      <c r="BP15" s="431"/>
      <c r="BQ15" s="431"/>
      <c r="BR15" s="431"/>
      <c r="BS15" s="431"/>
      <c r="BT15" s="431"/>
      <c r="BU15" s="432"/>
      <c r="BV15" s="430">
        <v>12147447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23.4</v>
      </c>
      <c r="AD16" s="555"/>
      <c r="AE16" s="555"/>
      <c r="AF16" s="555"/>
      <c r="AG16" s="556"/>
      <c r="AH16" s="554">
        <v>22.6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28847988</v>
      </c>
      <c r="BO16" s="468"/>
      <c r="BP16" s="468"/>
      <c r="BQ16" s="468"/>
      <c r="BR16" s="468"/>
      <c r="BS16" s="468"/>
      <c r="BT16" s="468"/>
      <c r="BU16" s="469"/>
      <c r="BV16" s="467">
        <v>28571204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37208</v>
      </c>
      <c r="AD17" s="519"/>
      <c r="AE17" s="519"/>
      <c r="AF17" s="519"/>
      <c r="AG17" s="561"/>
      <c r="AH17" s="518">
        <v>37743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15480165</v>
      </c>
      <c r="BO17" s="468"/>
      <c r="BP17" s="468"/>
      <c r="BQ17" s="468"/>
      <c r="BR17" s="468"/>
      <c r="BS17" s="468"/>
      <c r="BT17" s="468"/>
      <c r="BU17" s="469"/>
      <c r="BV17" s="467">
        <v>15401952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487.6</v>
      </c>
      <c r="M18" s="583"/>
      <c r="N18" s="583"/>
      <c r="O18" s="583"/>
      <c r="P18" s="583"/>
      <c r="Q18" s="583"/>
      <c r="R18" s="584"/>
      <c r="S18" s="584"/>
      <c r="T18" s="584"/>
      <c r="U18" s="584"/>
      <c r="V18" s="585"/>
      <c r="W18" s="485"/>
      <c r="X18" s="486"/>
      <c r="Y18" s="486"/>
      <c r="Z18" s="486"/>
      <c r="AA18" s="486"/>
      <c r="AB18" s="477"/>
      <c r="AC18" s="586">
        <v>64.5</v>
      </c>
      <c r="AD18" s="587"/>
      <c r="AE18" s="587"/>
      <c r="AF18" s="587"/>
      <c r="AG18" s="588"/>
      <c r="AH18" s="586">
        <v>64.3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31734615</v>
      </c>
      <c r="BO18" s="468"/>
      <c r="BP18" s="468"/>
      <c r="BQ18" s="468"/>
      <c r="BR18" s="468"/>
      <c r="BS18" s="468"/>
      <c r="BT18" s="468"/>
      <c r="BU18" s="469"/>
      <c r="BV18" s="467">
        <v>31716723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38753336</v>
      </c>
      <c r="BO19" s="468"/>
      <c r="BP19" s="468"/>
      <c r="BQ19" s="468"/>
      <c r="BR19" s="468"/>
      <c r="BS19" s="468"/>
      <c r="BT19" s="468"/>
      <c r="BU19" s="469"/>
      <c r="BV19" s="467">
        <v>40380974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43872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84585108</v>
      </c>
      <c r="BO23" s="468"/>
      <c r="BP23" s="468"/>
      <c r="BQ23" s="468"/>
      <c r="BR23" s="468"/>
      <c r="BS23" s="468"/>
      <c r="BT23" s="468"/>
      <c r="BU23" s="469"/>
      <c r="BV23" s="467">
        <v>85090282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7704</v>
      </c>
      <c r="R24" s="519"/>
      <c r="S24" s="519"/>
      <c r="T24" s="519"/>
      <c r="U24" s="519"/>
      <c r="V24" s="561"/>
      <c r="W24" s="620"/>
      <c r="X24" s="608"/>
      <c r="Y24" s="609"/>
      <c r="Z24" s="517" t="s">
        <v>172</v>
      </c>
      <c r="AA24" s="497"/>
      <c r="AB24" s="497"/>
      <c r="AC24" s="497"/>
      <c r="AD24" s="497"/>
      <c r="AE24" s="497"/>
      <c r="AF24" s="497"/>
      <c r="AG24" s="498"/>
      <c r="AH24" s="518">
        <v>1148</v>
      </c>
      <c r="AI24" s="519"/>
      <c r="AJ24" s="519"/>
      <c r="AK24" s="519"/>
      <c r="AL24" s="561"/>
      <c r="AM24" s="518">
        <v>3497956</v>
      </c>
      <c r="AN24" s="519"/>
      <c r="AO24" s="519"/>
      <c r="AP24" s="519"/>
      <c r="AQ24" s="519"/>
      <c r="AR24" s="561"/>
      <c r="AS24" s="518">
        <v>3047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59583952</v>
      </c>
      <c r="BO24" s="468"/>
      <c r="BP24" s="468"/>
      <c r="BQ24" s="468"/>
      <c r="BR24" s="468"/>
      <c r="BS24" s="468"/>
      <c r="BT24" s="468"/>
      <c r="BU24" s="469"/>
      <c r="BV24" s="467">
        <v>59651797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7700</v>
      </c>
      <c r="R25" s="519"/>
      <c r="S25" s="519"/>
      <c r="T25" s="519"/>
      <c r="U25" s="519"/>
      <c r="V25" s="561"/>
      <c r="W25" s="620"/>
      <c r="X25" s="608"/>
      <c r="Y25" s="609"/>
      <c r="Z25" s="517" t="s">
        <v>175</v>
      </c>
      <c r="AA25" s="497"/>
      <c r="AB25" s="497"/>
      <c r="AC25" s="497"/>
      <c r="AD25" s="497"/>
      <c r="AE25" s="497"/>
      <c r="AF25" s="497"/>
      <c r="AG25" s="498"/>
      <c r="AH25" s="518">
        <v>180</v>
      </c>
      <c r="AI25" s="519"/>
      <c r="AJ25" s="519"/>
      <c r="AK25" s="519"/>
      <c r="AL25" s="561"/>
      <c r="AM25" s="518">
        <v>519480</v>
      </c>
      <c r="AN25" s="519"/>
      <c r="AO25" s="519"/>
      <c r="AP25" s="519"/>
      <c r="AQ25" s="519"/>
      <c r="AR25" s="561"/>
      <c r="AS25" s="518">
        <v>2886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4789949</v>
      </c>
      <c r="BO25" s="431"/>
      <c r="BP25" s="431"/>
      <c r="BQ25" s="431"/>
      <c r="BR25" s="431"/>
      <c r="BS25" s="431"/>
      <c r="BT25" s="431"/>
      <c r="BU25" s="432"/>
      <c r="BV25" s="430">
        <v>5431730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6900</v>
      </c>
      <c r="R26" s="519"/>
      <c r="S26" s="519"/>
      <c r="T26" s="519"/>
      <c r="U26" s="519"/>
      <c r="V26" s="561"/>
      <c r="W26" s="620"/>
      <c r="X26" s="608"/>
      <c r="Y26" s="609"/>
      <c r="Z26" s="517" t="s">
        <v>178</v>
      </c>
      <c r="AA26" s="630"/>
      <c r="AB26" s="630"/>
      <c r="AC26" s="630"/>
      <c r="AD26" s="630"/>
      <c r="AE26" s="630"/>
      <c r="AF26" s="630"/>
      <c r="AG26" s="631"/>
      <c r="AH26" s="518">
        <v>88</v>
      </c>
      <c r="AI26" s="519"/>
      <c r="AJ26" s="519"/>
      <c r="AK26" s="519"/>
      <c r="AL26" s="561"/>
      <c r="AM26" s="518">
        <v>294624</v>
      </c>
      <c r="AN26" s="519"/>
      <c r="AO26" s="519"/>
      <c r="AP26" s="519"/>
      <c r="AQ26" s="519"/>
      <c r="AR26" s="561"/>
      <c r="AS26" s="518">
        <v>3348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v>1500000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5030</v>
      </c>
      <c r="R27" s="519"/>
      <c r="S27" s="519"/>
      <c r="T27" s="519"/>
      <c r="U27" s="519"/>
      <c r="V27" s="561"/>
      <c r="W27" s="620"/>
      <c r="X27" s="608"/>
      <c r="Y27" s="609"/>
      <c r="Z27" s="517" t="s">
        <v>181</v>
      </c>
      <c r="AA27" s="497"/>
      <c r="AB27" s="497"/>
      <c r="AC27" s="497"/>
      <c r="AD27" s="497"/>
      <c r="AE27" s="497"/>
      <c r="AF27" s="497"/>
      <c r="AG27" s="498"/>
      <c r="AH27" s="518">
        <v>12</v>
      </c>
      <c r="AI27" s="519"/>
      <c r="AJ27" s="519"/>
      <c r="AK27" s="519"/>
      <c r="AL27" s="561"/>
      <c r="AM27" s="518">
        <v>45196</v>
      </c>
      <c r="AN27" s="519"/>
      <c r="AO27" s="519"/>
      <c r="AP27" s="519"/>
      <c r="AQ27" s="519"/>
      <c r="AR27" s="561"/>
      <c r="AS27" s="518">
        <v>3766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1640934</v>
      </c>
      <c r="BO27" s="644"/>
      <c r="BP27" s="644"/>
      <c r="BQ27" s="644"/>
      <c r="BR27" s="644"/>
      <c r="BS27" s="644"/>
      <c r="BT27" s="644"/>
      <c r="BU27" s="645"/>
      <c r="BV27" s="643">
        <v>1635131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4590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138</v>
      </c>
      <c r="AN28" s="519"/>
      <c r="AO28" s="519"/>
      <c r="AP28" s="519"/>
      <c r="AQ28" s="519"/>
      <c r="AR28" s="561"/>
      <c r="AS28" s="518" t="s">
        <v>185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1050347</v>
      </c>
      <c r="BO28" s="431"/>
      <c r="BP28" s="431"/>
      <c r="BQ28" s="431"/>
      <c r="BR28" s="431"/>
      <c r="BS28" s="431"/>
      <c r="BT28" s="431"/>
      <c r="BU28" s="432"/>
      <c r="BV28" s="430">
        <v>2054582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28</v>
      </c>
      <c r="M29" s="519"/>
      <c r="N29" s="519"/>
      <c r="O29" s="519"/>
      <c r="P29" s="561"/>
      <c r="Q29" s="518">
        <v>4380</v>
      </c>
      <c r="R29" s="519"/>
      <c r="S29" s="519"/>
      <c r="T29" s="519"/>
      <c r="U29" s="519"/>
      <c r="V29" s="561"/>
      <c r="W29" s="621"/>
      <c r="X29" s="622"/>
      <c r="Y29" s="623"/>
      <c r="Z29" s="517" t="s">
        <v>188</v>
      </c>
      <c r="AA29" s="497"/>
      <c r="AB29" s="497"/>
      <c r="AC29" s="497"/>
      <c r="AD29" s="497"/>
      <c r="AE29" s="497"/>
      <c r="AF29" s="497"/>
      <c r="AG29" s="498"/>
      <c r="AH29" s="518">
        <v>1160</v>
      </c>
      <c r="AI29" s="519"/>
      <c r="AJ29" s="519"/>
      <c r="AK29" s="519"/>
      <c r="AL29" s="561"/>
      <c r="AM29" s="518">
        <v>3543152</v>
      </c>
      <c r="AN29" s="519"/>
      <c r="AO29" s="519"/>
      <c r="AP29" s="519"/>
      <c r="AQ29" s="519"/>
      <c r="AR29" s="561"/>
      <c r="AS29" s="518">
        <v>3054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468504</v>
      </c>
      <c r="BO29" s="468"/>
      <c r="BP29" s="468"/>
      <c r="BQ29" s="468"/>
      <c r="BR29" s="468"/>
      <c r="BS29" s="468"/>
      <c r="BT29" s="468"/>
      <c r="BU29" s="469"/>
      <c r="BV29" s="467">
        <v>512942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11254145</v>
      </c>
      <c r="BO30" s="644"/>
      <c r="BP30" s="644"/>
      <c r="BQ30" s="644"/>
      <c r="BR30" s="644"/>
      <c r="BS30" s="644"/>
      <c r="BT30" s="644"/>
      <c r="BU30" s="645"/>
      <c r="BV30" s="643">
        <v>11708792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IF('各会計、関係団体の財政状況及び健全化判断比率'!B36="","",'各会計、関係団体の財政状況及び健全化判断比率'!B36)</f>
        <v>下水道特別会計</v>
      </c>
      <c r="BH34" s="657"/>
      <c r="BI34" s="657"/>
      <c r="BJ34" s="657"/>
      <c r="BK34" s="657"/>
      <c r="BL34" s="657"/>
      <c r="BM34" s="657"/>
      <c r="BN34" s="657"/>
      <c r="BO34" s="657"/>
      <c r="BP34" s="657"/>
      <c r="BQ34" s="657"/>
      <c r="BR34" s="657"/>
      <c r="BS34" s="657"/>
      <c r="BT34" s="657"/>
      <c r="BU34" s="657"/>
      <c r="BV34" s="214"/>
      <c r="BW34" s="656">
        <f>IF(BY34="","",MAX(C34:D43,U34:V43,AM34:AN43,BE34:BF43)+1)</f>
        <v>18</v>
      </c>
      <c r="BX34" s="656"/>
      <c r="BY34" s="657" t="str">
        <f>IF('各会計、関係団体の財政状況及び健全化判断比率'!B68="","",'各会計、関係団体の財政状況及び健全化判断比率'!B68)</f>
        <v>佐賀県後期高齢者医療広域連合（一般会計）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唐津市土地開発公社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養護老人ホーム特別会計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介護保険特別会計（普通会計除く）</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15</v>
      </c>
      <c r="BF35" s="656"/>
      <c r="BG35" s="657" t="str">
        <f>IF('各会計、関係団体の財政状況及び健全化判断比率'!B37="","",'各会計、関係団体の財政状況及び健全化判断比率'!B37)</f>
        <v>集落排水特別会計</v>
      </c>
      <c r="BH35" s="657"/>
      <c r="BI35" s="657"/>
      <c r="BJ35" s="657"/>
      <c r="BK35" s="657"/>
      <c r="BL35" s="657"/>
      <c r="BM35" s="657"/>
      <c r="BN35" s="657"/>
      <c r="BO35" s="657"/>
      <c r="BP35" s="657"/>
      <c r="BQ35" s="657"/>
      <c r="BR35" s="657"/>
      <c r="BS35" s="657"/>
      <c r="BT35" s="657"/>
      <c r="BU35" s="657"/>
      <c r="BV35" s="214"/>
      <c r="BW35" s="656">
        <f t="shared" ref="BW35:BW43" si="2">IF(BY35="","",BW34+1)</f>
        <v>19</v>
      </c>
      <c r="BX35" s="656"/>
      <c r="BY35" s="657" t="str">
        <f>IF('各会計、関係団体の財政状況及び健全化判断比率'!B69="","",'各会計、関係団体の財政状況及び健全化判断比率'!B69)</f>
        <v>佐賀県後期高齢者医療広域連合（特別会計）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唐津市文化事業団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有線テレビ事業特別会計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後期高齢者医療特別会計（普通会計除く）</v>
      </c>
      <c r="X36" s="657"/>
      <c r="Y36" s="657"/>
      <c r="Z36" s="657"/>
      <c r="AA36" s="657"/>
      <c r="AB36" s="657"/>
      <c r="AC36" s="657"/>
      <c r="AD36" s="657"/>
      <c r="AE36" s="657"/>
      <c r="AF36" s="657"/>
      <c r="AG36" s="657"/>
      <c r="AH36" s="657"/>
      <c r="AI36" s="657"/>
      <c r="AJ36" s="657"/>
      <c r="AK36" s="657"/>
      <c r="AL36" s="214"/>
      <c r="AM36" s="656">
        <f t="shared" si="0"/>
        <v>12</v>
      </c>
      <c r="AN36" s="656"/>
      <c r="AO36" s="657" t="str">
        <f>IF('各会計、関係団体の財政状況及び健全化判断比率'!B34="","",'各会計、関係団体の財政状況及び健全化判断比率'!B34)</f>
        <v>市民病院きたはた事業会計</v>
      </c>
      <c r="AP36" s="657"/>
      <c r="AQ36" s="657"/>
      <c r="AR36" s="657"/>
      <c r="AS36" s="657"/>
      <c r="AT36" s="657"/>
      <c r="AU36" s="657"/>
      <c r="AV36" s="657"/>
      <c r="AW36" s="657"/>
      <c r="AX36" s="657"/>
      <c r="AY36" s="657"/>
      <c r="AZ36" s="657"/>
      <c r="BA36" s="657"/>
      <c r="BB36" s="657"/>
      <c r="BC36" s="657"/>
      <c r="BD36" s="214"/>
      <c r="BE36" s="656">
        <f t="shared" si="1"/>
        <v>16</v>
      </c>
      <c r="BF36" s="656"/>
      <c r="BG36" s="657" t="str">
        <f>IF('各会計、関係団体の財政状況及び健全化判断比率'!B38="","",'各会計、関係団体の財政状況及び健全化判断比率'!B38)</f>
        <v>浄化槽整備特別会計</v>
      </c>
      <c r="BH36" s="657"/>
      <c r="BI36" s="657"/>
      <c r="BJ36" s="657"/>
      <c r="BK36" s="657"/>
      <c r="BL36" s="657"/>
      <c r="BM36" s="657"/>
      <c r="BN36" s="657"/>
      <c r="BO36" s="657"/>
      <c r="BP36" s="657"/>
      <c r="BQ36" s="657"/>
      <c r="BR36" s="657"/>
      <c r="BS36" s="657"/>
      <c r="BT36" s="657"/>
      <c r="BU36" s="657"/>
      <c r="BV36" s="214"/>
      <c r="BW36" s="656">
        <f t="shared" si="2"/>
        <v>20</v>
      </c>
      <c r="BX36" s="656"/>
      <c r="BY36" s="657" t="str">
        <f>IF('各会計、関係団体の財政状況及び健全化判断比率'!B70="","",'各会計、関係団体の財政状況及び健全化判断比率'!B70)</f>
        <v>佐賀市町総合事務組合（一般会計）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肥前風力エネルギー開発</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介護保険特別会計（うち普通会計分）</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f t="shared" si="0"/>
        <v>13</v>
      </c>
      <c r="AN37" s="656"/>
      <c r="AO37" s="657" t="str">
        <f>IF('各会計、関係団体の財政状況及び健全化判断比率'!B35="","",'各会計、関係団体の財政状況及び健全化判断比率'!B35)</f>
        <v>モーターボート競走事業会計</v>
      </c>
      <c r="AP37" s="657"/>
      <c r="AQ37" s="657"/>
      <c r="AR37" s="657"/>
      <c r="AS37" s="657"/>
      <c r="AT37" s="657"/>
      <c r="AU37" s="657"/>
      <c r="AV37" s="657"/>
      <c r="AW37" s="657"/>
      <c r="AX37" s="657"/>
      <c r="AY37" s="657"/>
      <c r="AZ37" s="657"/>
      <c r="BA37" s="657"/>
      <c r="BB37" s="657"/>
      <c r="BC37" s="657"/>
      <c r="BD37" s="214"/>
      <c r="BE37" s="656">
        <f t="shared" si="1"/>
        <v>17</v>
      </c>
      <c r="BF37" s="656"/>
      <c r="BG37" s="657" t="str">
        <f>IF('各会計、関係団体の財政状況及び健全化判断比率'!B39="","",'各会計、関係団体の財政状況及び健全化判断比率'!B39)</f>
        <v>観光施設特別会計</v>
      </c>
      <c r="BH37" s="657"/>
      <c r="BI37" s="657"/>
      <c r="BJ37" s="657"/>
      <c r="BK37" s="657"/>
      <c r="BL37" s="657"/>
      <c r="BM37" s="657"/>
      <c r="BN37" s="657"/>
      <c r="BO37" s="657"/>
      <c r="BP37" s="657"/>
      <c r="BQ37" s="657"/>
      <c r="BR37" s="657"/>
      <c r="BS37" s="657"/>
      <c r="BT37" s="657"/>
      <c r="BU37" s="657"/>
      <c r="BV37" s="214"/>
      <c r="BW37" s="656">
        <f t="shared" si="2"/>
        <v>21</v>
      </c>
      <c r="BX37" s="656"/>
      <c r="BY37" s="657" t="str">
        <f>IF('各会計、関係団体の財政状況及び健全化判断比率'!B71="","",'各会計、関係団体の財政状況及び健全化判断比率'!B71)</f>
        <v>佐賀市町総合事務組合（特別会計）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桃山天下市</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後期高齢者医療特別会計（うち普通会計分）</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鳴神の庄</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鳴神温泉</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キコリななやま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29</v>
      </c>
      <c r="CP41" s="656"/>
      <c r="CQ41" s="657" t="str">
        <f>IF('各会計、関係団体の財政状況及び健全化判断比率'!BS14="","",'各会計、関係団体の財政状況及び健全化判断比率'!BS14)</f>
        <v>唐津市体育協会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SS75FAsDwlnfzQvOJe42aB4MQsvr7v0oXm1cDnHZ7gNpkF9eRdWiijgCAgsd0WPbUoRYbE3yWYAzBtag/knkeg==" saltValue="h/aIay8qnaZ4iMi01JOz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scale="6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AD24" sqref="AD24:AK2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12806272</v>
      </c>
      <c r="S5" s="673"/>
      <c r="T5" s="673"/>
      <c r="U5" s="673"/>
      <c r="V5" s="673"/>
      <c r="W5" s="673"/>
      <c r="X5" s="673"/>
      <c r="Y5" s="674"/>
      <c r="Z5" s="675">
        <v>18</v>
      </c>
      <c r="AA5" s="675"/>
      <c r="AB5" s="675"/>
      <c r="AC5" s="675"/>
      <c r="AD5" s="676">
        <v>12806272</v>
      </c>
      <c r="AE5" s="676"/>
      <c r="AF5" s="676"/>
      <c r="AG5" s="676"/>
      <c r="AH5" s="676"/>
      <c r="AI5" s="676"/>
      <c r="AJ5" s="676"/>
      <c r="AK5" s="676"/>
      <c r="AL5" s="677">
        <v>38.799999999999997</v>
      </c>
      <c r="AM5" s="678"/>
      <c r="AN5" s="678"/>
      <c r="AO5" s="679"/>
      <c r="AP5" s="669" t="s">
        <v>228</v>
      </c>
      <c r="AQ5" s="670"/>
      <c r="AR5" s="670"/>
      <c r="AS5" s="670"/>
      <c r="AT5" s="670"/>
      <c r="AU5" s="670"/>
      <c r="AV5" s="670"/>
      <c r="AW5" s="670"/>
      <c r="AX5" s="670"/>
      <c r="AY5" s="670"/>
      <c r="AZ5" s="670"/>
      <c r="BA5" s="670"/>
      <c r="BB5" s="670"/>
      <c r="BC5" s="670"/>
      <c r="BD5" s="670"/>
      <c r="BE5" s="670"/>
      <c r="BF5" s="671"/>
      <c r="BG5" s="683">
        <v>12784284</v>
      </c>
      <c r="BH5" s="684"/>
      <c r="BI5" s="684"/>
      <c r="BJ5" s="684"/>
      <c r="BK5" s="684"/>
      <c r="BL5" s="684"/>
      <c r="BM5" s="684"/>
      <c r="BN5" s="685"/>
      <c r="BO5" s="686">
        <v>99.8</v>
      </c>
      <c r="BP5" s="686"/>
      <c r="BQ5" s="686"/>
      <c r="BR5" s="686"/>
      <c r="BS5" s="687">
        <v>95570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532588</v>
      </c>
      <c r="S6" s="684"/>
      <c r="T6" s="684"/>
      <c r="U6" s="684"/>
      <c r="V6" s="684"/>
      <c r="W6" s="684"/>
      <c r="X6" s="684"/>
      <c r="Y6" s="685"/>
      <c r="Z6" s="686">
        <v>0.8</v>
      </c>
      <c r="AA6" s="686"/>
      <c r="AB6" s="686"/>
      <c r="AC6" s="686"/>
      <c r="AD6" s="687">
        <v>532588</v>
      </c>
      <c r="AE6" s="687"/>
      <c r="AF6" s="687"/>
      <c r="AG6" s="687"/>
      <c r="AH6" s="687"/>
      <c r="AI6" s="687"/>
      <c r="AJ6" s="687"/>
      <c r="AK6" s="687"/>
      <c r="AL6" s="688">
        <v>1.6</v>
      </c>
      <c r="AM6" s="689"/>
      <c r="AN6" s="689"/>
      <c r="AO6" s="690"/>
      <c r="AP6" s="680" t="s">
        <v>233</v>
      </c>
      <c r="AQ6" s="681"/>
      <c r="AR6" s="681"/>
      <c r="AS6" s="681"/>
      <c r="AT6" s="681"/>
      <c r="AU6" s="681"/>
      <c r="AV6" s="681"/>
      <c r="AW6" s="681"/>
      <c r="AX6" s="681"/>
      <c r="AY6" s="681"/>
      <c r="AZ6" s="681"/>
      <c r="BA6" s="681"/>
      <c r="BB6" s="681"/>
      <c r="BC6" s="681"/>
      <c r="BD6" s="681"/>
      <c r="BE6" s="681"/>
      <c r="BF6" s="682"/>
      <c r="BG6" s="683">
        <v>12784284</v>
      </c>
      <c r="BH6" s="684"/>
      <c r="BI6" s="684"/>
      <c r="BJ6" s="684"/>
      <c r="BK6" s="684"/>
      <c r="BL6" s="684"/>
      <c r="BM6" s="684"/>
      <c r="BN6" s="685"/>
      <c r="BO6" s="686">
        <v>99.8</v>
      </c>
      <c r="BP6" s="686"/>
      <c r="BQ6" s="686"/>
      <c r="BR6" s="686"/>
      <c r="BS6" s="687">
        <v>95570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367659</v>
      </c>
      <c r="CS6" s="684"/>
      <c r="CT6" s="684"/>
      <c r="CU6" s="684"/>
      <c r="CV6" s="684"/>
      <c r="CW6" s="684"/>
      <c r="CX6" s="684"/>
      <c r="CY6" s="685"/>
      <c r="CZ6" s="677">
        <v>0.5</v>
      </c>
      <c r="DA6" s="678"/>
      <c r="DB6" s="678"/>
      <c r="DC6" s="697"/>
      <c r="DD6" s="692" t="s">
        <v>138</v>
      </c>
      <c r="DE6" s="684"/>
      <c r="DF6" s="684"/>
      <c r="DG6" s="684"/>
      <c r="DH6" s="684"/>
      <c r="DI6" s="684"/>
      <c r="DJ6" s="684"/>
      <c r="DK6" s="684"/>
      <c r="DL6" s="684"/>
      <c r="DM6" s="684"/>
      <c r="DN6" s="684"/>
      <c r="DO6" s="684"/>
      <c r="DP6" s="685"/>
      <c r="DQ6" s="692">
        <v>367617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10989</v>
      </c>
      <c r="S7" s="684"/>
      <c r="T7" s="684"/>
      <c r="U7" s="684"/>
      <c r="V7" s="684"/>
      <c r="W7" s="684"/>
      <c r="X7" s="684"/>
      <c r="Y7" s="685"/>
      <c r="Z7" s="686">
        <v>0</v>
      </c>
      <c r="AA7" s="686"/>
      <c r="AB7" s="686"/>
      <c r="AC7" s="686"/>
      <c r="AD7" s="687">
        <v>10989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5373992</v>
      </c>
      <c r="BH7" s="684"/>
      <c r="BI7" s="684"/>
      <c r="BJ7" s="684"/>
      <c r="BK7" s="684"/>
      <c r="BL7" s="684"/>
      <c r="BM7" s="684"/>
      <c r="BN7" s="685"/>
      <c r="BO7" s="686">
        <v>42</v>
      </c>
      <c r="BP7" s="686"/>
      <c r="BQ7" s="686"/>
      <c r="BR7" s="686"/>
      <c r="BS7" s="687">
        <v>95570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9909667</v>
      </c>
      <c r="CS7" s="684"/>
      <c r="CT7" s="684"/>
      <c r="CU7" s="684"/>
      <c r="CV7" s="684"/>
      <c r="CW7" s="684"/>
      <c r="CX7" s="684"/>
      <c r="CY7" s="685"/>
      <c r="CZ7" s="686">
        <v>14.2</v>
      </c>
      <c r="DA7" s="686"/>
      <c r="DB7" s="686"/>
      <c r="DC7" s="686"/>
      <c r="DD7" s="692">
        <v>618633</v>
      </c>
      <c r="DE7" s="684"/>
      <c r="DF7" s="684"/>
      <c r="DG7" s="684"/>
      <c r="DH7" s="684"/>
      <c r="DI7" s="684"/>
      <c r="DJ7" s="684"/>
      <c r="DK7" s="684"/>
      <c r="DL7" s="684"/>
      <c r="DM7" s="684"/>
      <c r="DN7" s="684"/>
      <c r="DO7" s="684"/>
      <c r="DP7" s="685"/>
      <c r="DQ7" s="692">
        <v>4684514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34690</v>
      </c>
      <c r="S8" s="684"/>
      <c r="T8" s="684"/>
      <c r="U8" s="684"/>
      <c r="V8" s="684"/>
      <c r="W8" s="684"/>
      <c r="X8" s="684"/>
      <c r="Y8" s="685"/>
      <c r="Z8" s="686">
        <v>0</v>
      </c>
      <c r="AA8" s="686"/>
      <c r="AB8" s="686"/>
      <c r="AC8" s="686"/>
      <c r="AD8" s="687">
        <v>34690</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200120</v>
      </c>
      <c r="BH8" s="684"/>
      <c r="BI8" s="684"/>
      <c r="BJ8" s="684"/>
      <c r="BK8" s="684"/>
      <c r="BL8" s="684"/>
      <c r="BM8" s="684"/>
      <c r="BN8" s="685"/>
      <c r="BO8" s="686">
        <v>1.6</v>
      </c>
      <c r="BP8" s="686"/>
      <c r="BQ8" s="686"/>
      <c r="BR8" s="686"/>
      <c r="BS8" s="692" t="s">
        <v>138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23694410</v>
      </c>
      <c r="CS8" s="684"/>
      <c r="CT8" s="684"/>
      <c r="CU8" s="684"/>
      <c r="CV8" s="684"/>
      <c r="CW8" s="684"/>
      <c r="CX8" s="684"/>
      <c r="CY8" s="685"/>
      <c r="CZ8" s="686">
        <v>33.9</v>
      </c>
      <c r="DA8" s="686"/>
      <c r="DB8" s="686"/>
      <c r="DC8" s="686"/>
      <c r="DD8" s="692">
        <v>605746</v>
      </c>
      <c r="DE8" s="684"/>
      <c r="DF8" s="684"/>
      <c r="DG8" s="684"/>
      <c r="DH8" s="684"/>
      <c r="DI8" s="684"/>
      <c r="DJ8" s="684"/>
      <c r="DK8" s="684"/>
      <c r="DL8" s="684"/>
      <c r="DM8" s="684"/>
      <c r="DN8" s="684"/>
      <c r="DO8" s="684"/>
      <c r="DP8" s="685"/>
      <c r="DQ8" s="692">
        <v>10465130</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18316</v>
      </c>
      <c r="S9" s="684"/>
      <c r="T9" s="684"/>
      <c r="U9" s="684"/>
      <c r="V9" s="684"/>
      <c r="W9" s="684"/>
      <c r="X9" s="684"/>
      <c r="Y9" s="685"/>
      <c r="Z9" s="686">
        <v>0</v>
      </c>
      <c r="AA9" s="686"/>
      <c r="AB9" s="686"/>
      <c r="AC9" s="686"/>
      <c r="AD9" s="687">
        <v>18316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4439948</v>
      </c>
      <c r="BH9" s="684"/>
      <c r="BI9" s="684"/>
      <c r="BJ9" s="684"/>
      <c r="BK9" s="684"/>
      <c r="BL9" s="684"/>
      <c r="BM9" s="684"/>
      <c r="BN9" s="685"/>
      <c r="BO9" s="686">
        <v>34.700000000000003</v>
      </c>
      <c r="BP9" s="686"/>
      <c r="BQ9" s="686"/>
      <c r="BR9" s="686"/>
      <c r="BS9" s="692" t="s">
        <v>138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4689165</v>
      </c>
      <c r="CS9" s="684"/>
      <c r="CT9" s="684"/>
      <c r="CU9" s="684"/>
      <c r="CV9" s="684"/>
      <c r="CW9" s="684"/>
      <c r="CX9" s="684"/>
      <c r="CY9" s="685"/>
      <c r="CZ9" s="686">
        <v>6.7</v>
      </c>
      <c r="DA9" s="686"/>
      <c r="DB9" s="686"/>
      <c r="DC9" s="686"/>
      <c r="DD9" s="692">
        <v>643521</v>
      </c>
      <c r="DE9" s="684"/>
      <c r="DF9" s="684"/>
      <c r="DG9" s="684"/>
      <c r="DH9" s="684"/>
      <c r="DI9" s="684"/>
      <c r="DJ9" s="684"/>
      <c r="DK9" s="684"/>
      <c r="DL9" s="684"/>
      <c r="DM9" s="684"/>
      <c r="DN9" s="684"/>
      <c r="DO9" s="684"/>
      <c r="DP9" s="685"/>
      <c r="DQ9" s="692">
        <v>3415132</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245</v>
      </c>
      <c r="AA10" s="686"/>
      <c r="AB10" s="686"/>
      <c r="AC10" s="686"/>
      <c r="AD10" s="687" t="s">
        <v>245</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251624</v>
      </c>
      <c r="BH10" s="684"/>
      <c r="BI10" s="684"/>
      <c r="BJ10" s="684"/>
      <c r="BK10" s="684"/>
      <c r="BL10" s="684"/>
      <c r="BM10" s="684"/>
      <c r="BN10" s="685"/>
      <c r="BO10" s="686">
        <v>2</v>
      </c>
      <c r="BP10" s="686"/>
      <c r="BQ10" s="686"/>
      <c r="BR10" s="686"/>
      <c r="BS10" s="692" t="s">
        <v>138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56080</v>
      </c>
      <c r="CS10" s="684"/>
      <c r="CT10" s="684"/>
      <c r="CU10" s="684"/>
      <c r="CV10" s="684"/>
      <c r="CW10" s="684"/>
      <c r="CX10" s="684"/>
      <c r="CY10" s="685"/>
      <c r="CZ10" s="686">
        <v>0.1</v>
      </c>
      <c r="DA10" s="686"/>
      <c r="DB10" s="686"/>
      <c r="DC10" s="686"/>
      <c r="DD10" s="692" t="s">
        <v>245</v>
      </c>
      <c r="DE10" s="684"/>
      <c r="DF10" s="684"/>
      <c r="DG10" s="684"/>
      <c r="DH10" s="684"/>
      <c r="DI10" s="684"/>
      <c r="DJ10" s="684"/>
      <c r="DK10" s="684"/>
      <c r="DL10" s="684"/>
      <c r="DM10" s="684"/>
      <c r="DN10" s="684"/>
      <c r="DO10" s="684"/>
      <c r="DP10" s="685"/>
      <c r="DQ10" s="692">
        <v>6080</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2065161</v>
      </c>
      <c r="S11" s="684"/>
      <c r="T11" s="684"/>
      <c r="U11" s="684"/>
      <c r="V11" s="684"/>
      <c r="W11" s="684"/>
      <c r="X11" s="684"/>
      <c r="Y11" s="685"/>
      <c r="Z11" s="688">
        <v>2.9</v>
      </c>
      <c r="AA11" s="689"/>
      <c r="AB11" s="689"/>
      <c r="AC11" s="701"/>
      <c r="AD11" s="692">
        <v>2065161</v>
      </c>
      <c r="AE11" s="684"/>
      <c r="AF11" s="684"/>
      <c r="AG11" s="684"/>
      <c r="AH11" s="684"/>
      <c r="AI11" s="684"/>
      <c r="AJ11" s="684"/>
      <c r="AK11" s="685"/>
      <c r="AL11" s="688">
        <v>6.3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482300</v>
      </c>
      <c r="BH11" s="684"/>
      <c r="BI11" s="684"/>
      <c r="BJ11" s="684"/>
      <c r="BK11" s="684"/>
      <c r="BL11" s="684"/>
      <c r="BM11" s="684"/>
      <c r="BN11" s="685"/>
      <c r="BO11" s="686">
        <v>3.8</v>
      </c>
      <c r="BP11" s="686"/>
      <c r="BQ11" s="686"/>
      <c r="BR11" s="686"/>
      <c r="BS11" s="692">
        <v>95570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3688216</v>
      </c>
      <c r="CS11" s="684"/>
      <c r="CT11" s="684"/>
      <c r="CU11" s="684"/>
      <c r="CV11" s="684"/>
      <c r="CW11" s="684"/>
      <c r="CX11" s="684"/>
      <c r="CY11" s="685"/>
      <c r="CZ11" s="686">
        <v>5.3</v>
      </c>
      <c r="DA11" s="686"/>
      <c r="DB11" s="686"/>
      <c r="DC11" s="686"/>
      <c r="DD11" s="692">
        <v>800670</v>
      </c>
      <c r="DE11" s="684"/>
      <c r="DF11" s="684"/>
      <c r="DG11" s="684"/>
      <c r="DH11" s="684"/>
      <c r="DI11" s="684"/>
      <c r="DJ11" s="684"/>
      <c r="DK11" s="684"/>
      <c r="DL11" s="684"/>
      <c r="DM11" s="684"/>
      <c r="DN11" s="684"/>
      <c r="DO11" s="684"/>
      <c r="DP11" s="685"/>
      <c r="DQ11" s="692">
        <v>1788213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35368</v>
      </c>
      <c r="S12" s="684"/>
      <c r="T12" s="684"/>
      <c r="U12" s="684"/>
      <c r="V12" s="684"/>
      <c r="W12" s="684"/>
      <c r="X12" s="684"/>
      <c r="Y12" s="685"/>
      <c r="Z12" s="686">
        <v>0</v>
      </c>
      <c r="AA12" s="686"/>
      <c r="AB12" s="686"/>
      <c r="AC12" s="686"/>
      <c r="AD12" s="687">
        <v>35368</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6067514</v>
      </c>
      <c r="BH12" s="684"/>
      <c r="BI12" s="684"/>
      <c r="BJ12" s="684"/>
      <c r="BK12" s="684"/>
      <c r="BL12" s="684"/>
      <c r="BM12" s="684"/>
      <c r="BN12" s="685"/>
      <c r="BO12" s="686">
        <v>47.4</v>
      </c>
      <c r="BP12" s="686"/>
      <c r="BQ12" s="686"/>
      <c r="BR12" s="686"/>
      <c r="BS12" s="692" t="s">
        <v>138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2040620</v>
      </c>
      <c r="CS12" s="684"/>
      <c r="CT12" s="684"/>
      <c r="CU12" s="684"/>
      <c r="CV12" s="684"/>
      <c r="CW12" s="684"/>
      <c r="CX12" s="684"/>
      <c r="CY12" s="685"/>
      <c r="CZ12" s="686">
        <v>2.9</v>
      </c>
      <c r="DA12" s="686"/>
      <c r="DB12" s="686"/>
      <c r="DC12" s="686"/>
      <c r="DD12" s="692">
        <v>30876</v>
      </c>
      <c r="DE12" s="684"/>
      <c r="DF12" s="684"/>
      <c r="DG12" s="684"/>
      <c r="DH12" s="684"/>
      <c r="DI12" s="684"/>
      <c r="DJ12" s="684"/>
      <c r="DK12" s="684"/>
      <c r="DL12" s="684"/>
      <c r="DM12" s="684"/>
      <c r="DN12" s="684"/>
      <c r="DO12" s="684"/>
      <c r="DP12" s="685"/>
      <c r="DQ12" s="692">
        <v>895536</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245</v>
      </c>
      <c r="S13" s="684"/>
      <c r="T13" s="684"/>
      <c r="U13" s="684"/>
      <c r="V13" s="684"/>
      <c r="W13" s="684"/>
      <c r="X13" s="684"/>
      <c r="Y13" s="685"/>
      <c r="Z13" s="686" t="s">
        <v>138</v>
      </c>
      <c r="AA13" s="686"/>
      <c r="AB13" s="686"/>
      <c r="AC13" s="686"/>
      <c r="AD13" s="687" t="s">
        <v>245</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5961744</v>
      </c>
      <c r="BH13" s="684"/>
      <c r="BI13" s="684"/>
      <c r="BJ13" s="684"/>
      <c r="BK13" s="684"/>
      <c r="BL13" s="684"/>
      <c r="BM13" s="684"/>
      <c r="BN13" s="685"/>
      <c r="BO13" s="686">
        <v>46.6</v>
      </c>
      <c r="BP13" s="686"/>
      <c r="BQ13" s="686"/>
      <c r="BR13" s="686"/>
      <c r="BS13" s="692" t="s">
        <v>138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5190779</v>
      </c>
      <c r="CS13" s="684"/>
      <c r="CT13" s="684"/>
      <c r="CU13" s="684"/>
      <c r="CV13" s="684"/>
      <c r="CW13" s="684"/>
      <c r="CX13" s="684"/>
      <c r="CY13" s="685"/>
      <c r="CZ13" s="686">
        <v>7.4</v>
      </c>
      <c r="DA13" s="686"/>
      <c r="DB13" s="686"/>
      <c r="DC13" s="686"/>
      <c r="DD13" s="692">
        <v>2171840</v>
      </c>
      <c r="DE13" s="684"/>
      <c r="DF13" s="684"/>
      <c r="DG13" s="684"/>
      <c r="DH13" s="684"/>
      <c r="DI13" s="684"/>
      <c r="DJ13" s="684"/>
      <c r="DK13" s="684"/>
      <c r="DL13" s="684"/>
      <c r="DM13" s="684"/>
      <c r="DN13" s="684"/>
      <c r="DO13" s="684"/>
      <c r="DP13" s="685"/>
      <c r="DQ13" s="692">
        <v>2808043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63878</v>
      </c>
      <c r="S14" s="684"/>
      <c r="T14" s="684"/>
      <c r="U14" s="684"/>
      <c r="V14" s="684"/>
      <c r="W14" s="684"/>
      <c r="X14" s="684"/>
      <c r="Y14" s="685"/>
      <c r="Z14" s="686">
        <v>0.1</v>
      </c>
      <c r="AA14" s="686"/>
      <c r="AB14" s="686"/>
      <c r="AC14" s="686"/>
      <c r="AD14" s="687">
        <v>63878</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430158</v>
      </c>
      <c r="BH14" s="684"/>
      <c r="BI14" s="684"/>
      <c r="BJ14" s="684"/>
      <c r="BK14" s="684"/>
      <c r="BL14" s="684"/>
      <c r="BM14" s="684"/>
      <c r="BN14" s="685"/>
      <c r="BO14" s="686">
        <v>3.4</v>
      </c>
      <c r="BP14" s="686"/>
      <c r="BQ14" s="686"/>
      <c r="BR14" s="686"/>
      <c r="BS14" s="692" t="s">
        <v>245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2812365</v>
      </c>
      <c r="CS14" s="684"/>
      <c r="CT14" s="684"/>
      <c r="CU14" s="684"/>
      <c r="CV14" s="684"/>
      <c r="CW14" s="684"/>
      <c r="CX14" s="684"/>
      <c r="CY14" s="685"/>
      <c r="CZ14" s="686">
        <v>4</v>
      </c>
      <c r="DA14" s="686"/>
      <c r="DB14" s="686"/>
      <c r="DC14" s="686"/>
      <c r="DD14" s="692">
        <v>871656</v>
      </c>
      <c r="DE14" s="684"/>
      <c r="DF14" s="684"/>
      <c r="DG14" s="684"/>
      <c r="DH14" s="684"/>
      <c r="DI14" s="684"/>
      <c r="DJ14" s="684"/>
      <c r="DK14" s="684"/>
      <c r="DL14" s="684"/>
      <c r="DM14" s="684"/>
      <c r="DN14" s="684"/>
      <c r="DO14" s="684"/>
      <c r="DP14" s="685"/>
      <c r="DQ14" s="692">
        <v>1653941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245</v>
      </c>
      <c r="AA15" s="686"/>
      <c r="AB15" s="686"/>
      <c r="AC15" s="686"/>
      <c r="AD15" s="687" t="s">
        <v>245</v>
      </c>
      <c r="AE15" s="687"/>
      <c r="AF15" s="687"/>
      <c r="AG15" s="687"/>
      <c r="AH15" s="687"/>
      <c r="AI15" s="687"/>
      <c r="AJ15" s="687"/>
      <c r="AK15" s="687"/>
      <c r="AL15" s="688" t="s">
        <v>138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912620</v>
      </c>
      <c r="BH15" s="684"/>
      <c r="BI15" s="684"/>
      <c r="BJ15" s="684"/>
      <c r="BK15" s="684"/>
      <c r="BL15" s="684"/>
      <c r="BM15" s="684"/>
      <c r="BN15" s="685"/>
      <c r="BO15" s="686">
        <v>7.1</v>
      </c>
      <c r="BP15" s="686"/>
      <c r="BQ15" s="686"/>
      <c r="BR15" s="686"/>
      <c r="BS15" s="692" t="s">
        <v>138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8195096</v>
      </c>
      <c r="CS15" s="684"/>
      <c r="CT15" s="684"/>
      <c r="CU15" s="684"/>
      <c r="CV15" s="684"/>
      <c r="CW15" s="684"/>
      <c r="CX15" s="684"/>
      <c r="CY15" s="685"/>
      <c r="CZ15" s="686">
        <v>11.7</v>
      </c>
      <c r="DA15" s="686"/>
      <c r="DB15" s="686"/>
      <c r="DC15" s="686"/>
      <c r="DD15" s="692">
        <v>3584544</v>
      </c>
      <c r="DE15" s="684"/>
      <c r="DF15" s="684"/>
      <c r="DG15" s="684"/>
      <c r="DH15" s="684"/>
      <c r="DI15" s="684"/>
      <c r="DJ15" s="684"/>
      <c r="DK15" s="684"/>
      <c r="DL15" s="684"/>
      <c r="DM15" s="684"/>
      <c r="DN15" s="684"/>
      <c r="DO15" s="684"/>
      <c r="DP15" s="685"/>
      <c r="DQ15" s="692">
        <v>3843816</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15636</v>
      </c>
      <c r="S16" s="684"/>
      <c r="T16" s="684"/>
      <c r="U16" s="684"/>
      <c r="V16" s="684"/>
      <c r="W16" s="684"/>
      <c r="X16" s="684"/>
      <c r="Y16" s="685"/>
      <c r="Z16" s="686">
        <v>0</v>
      </c>
      <c r="AA16" s="686"/>
      <c r="AB16" s="686"/>
      <c r="AC16" s="686"/>
      <c r="AD16" s="687">
        <v>15636</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245</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1252068</v>
      </c>
      <c r="CS16" s="684"/>
      <c r="CT16" s="684"/>
      <c r="CU16" s="684"/>
      <c r="CV16" s="684"/>
      <c r="CW16" s="684"/>
      <c r="CX16" s="684"/>
      <c r="CY16" s="685"/>
      <c r="CZ16" s="686">
        <v>1.8</v>
      </c>
      <c r="DA16" s="686"/>
      <c r="DB16" s="686"/>
      <c r="DC16" s="686"/>
      <c r="DD16" s="692" t="s">
        <v>138</v>
      </c>
      <c r="DE16" s="684"/>
      <c r="DF16" s="684"/>
      <c r="DG16" s="684"/>
      <c r="DH16" s="684"/>
      <c r="DI16" s="684"/>
      <c r="DJ16" s="684"/>
      <c r="DK16" s="684"/>
      <c r="DL16" s="684"/>
      <c r="DM16" s="684"/>
      <c r="DN16" s="684"/>
      <c r="DO16" s="684"/>
      <c r="DP16" s="685"/>
      <c r="DQ16" s="692">
        <v>108902</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192054</v>
      </c>
      <c r="S17" s="684"/>
      <c r="T17" s="684"/>
      <c r="U17" s="684"/>
      <c r="V17" s="684"/>
      <c r="W17" s="684"/>
      <c r="X17" s="684"/>
      <c r="Y17" s="685"/>
      <c r="Z17" s="686">
        <v>0.3</v>
      </c>
      <c r="AA17" s="686"/>
      <c r="AB17" s="686"/>
      <c r="AC17" s="686"/>
      <c r="AD17" s="687">
        <v>192054</v>
      </c>
      <c r="AE17" s="687"/>
      <c r="AF17" s="687"/>
      <c r="AG17" s="687"/>
      <c r="AH17" s="687"/>
      <c r="AI17" s="687"/>
      <c r="AJ17" s="687"/>
      <c r="AK17" s="687"/>
      <c r="AL17" s="688">
        <v>0.6</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245</v>
      </c>
      <c r="BP17" s="686"/>
      <c r="BQ17" s="686"/>
      <c r="BR17" s="686"/>
      <c r="BS17" s="692" t="s">
        <v>245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7801628</v>
      </c>
      <c r="CS17" s="684"/>
      <c r="CT17" s="684"/>
      <c r="CU17" s="684"/>
      <c r="CV17" s="684"/>
      <c r="CW17" s="684"/>
      <c r="CX17" s="684"/>
      <c r="CY17" s="685"/>
      <c r="CZ17" s="686">
        <v>11.2</v>
      </c>
      <c r="DA17" s="686"/>
      <c r="DB17" s="686"/>
      <c r="DC17" s="686"/>
      <c r="DD17" s="692" t="s">
        <v>245</v>
      </c>
      <c r="DE17" s="684"/>
      <c r="DF17" s="684"/>
      <c r="DG17" s="684"/>
      <c r="DH17" s="684"/>
      <c r="DI17" s="684"/>
      <c r="DJ17" s="684"/>
      <c r="DK17" s="684"/>
      <c r="DL17" s="684"/>
      <c r="DM17" s="684"/>
      <c r="DN17" s="684"/>
      <c r="DO17" s="684"/>
      <c r="DP17" s="685"/>
      <c r="DQ17" s="692">
        <v>7464628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77638</v>
      </c>
      <c r="S18" s="684"/>
      <c r="T18" s="684"/>
      <c r="U18" s="684"/>
      <c r="V18" s="684"/>
      <c r="W18" s="684"/>
      <c r="X18" s="684"/>
      <c r="Y18" s="685"/>
      <c r="Z18" s="686">
        <v>0.1</v>
      </c>
      <c r="AA18" s="686"/>
      <c r="AB18" s="686"/>
      <c r="AC18" s="686"/>
      <c r="AD18" s="687">
        <v>77638</v>
      </c>
      <c r="AE18" s="687"/>
      <c r="AF18" s="687"/>
      <c r="AG18" s="687"/>
      <c r="AH18" s="687"/>
      <c r="AI18" s="687"/>
      <c r="AJ18" s="687"/>
      <c r="AK18" s="687"/>
      <c r="AL18" s="688">
        <v>0.2</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245</v>
      </c>
      <c r="BH18" s="684"/>
      <c r="BI18" s="684"/>
      <c r="BJ18" s="684"/>
      <c r="BK18" s="684"/>
      <c r="BL18" s="684"/>
      <c r="BM18" s="684"/>
      <c r="BN18" s="685"/>
      <c r="BO18" s="686" t="s">
        <v>138</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94826</v>
      </c>
      <c r="CS18" s="684"/>
      <c r="CT18" s="684"/>
      <c r="CU18" s="684"/>
      <c r="CV18" s="684"/>
      <c r="CW18" s="684"/>
      <c r="CX18" s="684"/>
      <c r="CY18" s="685"/>
      <c r="CZ18" s="686">
        <v>0.1</v>
      </c>
      <c r="DA18" s="686"/>
      <c r="DB18" s="686"/>
      <c r="DC18" s="686"/>
      <c r="DD18" s="692">
        <v>94400</v>
      </c>
      <c r="DE18" s="684"/>
      <c r="DF18" s="684"/>
      <c r="DG18" s="684"/>
      <c r="DH18" s="684"/>
      <c r="DI18" s="684"/>
      <c r="DJ18" s="684"/>
      <c r="DK18" s="684"/>
      <c r="DL18" s="684"/>
      <c r="DM18" s="684"/>
      <c r="DN18" s="684"/>
      <c r="DO18" s="684"/>
      <c r="DP18" s="685"/>
      <c r="DQ18" s="692">
        <v>94826</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7417</v>
      </c>
      <c r="S19" s="684"/>
      <c r="T19" s="684"/>
      <c r="U19" s="684"/>
      <c r="V19" s="684"/>
      <c r="W19" s="684"/>
      <c r="X19" s="684"/>
      <c r="Y19" s="685"/>
      <c r="Z19" s="686">
        <v>0</v>
      </c>
      <c r="AA19" s="686"/>
      <c r="AB19" s="686"/>
      <c r="AC19" s="686"/>
      <c r="AD19" s="687">
        <v>7417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21988</v>
      </c>
      <c r="BH19" s="684"/>
      <c r="BI19" s="684"/>
      <c r="BJ19" s="684"/>
      <c r="BK19" s="684"/>
      <c r="BL19" s="684"/>
      <c r="BM19" s="684"/>
      <c r="BN19" s="685"/>
      <c r="BO19" s="686">
        <v>0.2</v>
      </c>
      <c r="BP19" s="686"/>
      <c r="BQ19" s="686"/>
      <c r="BR19" s="686"/>
      <c r="BS19" s="692" t="s">
        <v>138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138</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2605</v>
      </c>
      <c r="S20" s="684"/>
      <c r="T20" s="684"/>
      <c r="U20" s="684"/>
      <c r="V20" s="684"/>
      <c r="W20" s="684"/>
      <c r="X20" s="684"/>
      <c r="Y20" s="685"/>
      <c r="Z20" s="686">
        <v>0</v>
      </c>
      <c r="AA20" s="686"/>
      <c r="AB20" s="686"/>
      <c r="AC20" s="686"/>
      <c r="AD20" s="687">
        <v>2605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21988</v>
      </c>
      <c r="BH20" s="684"/>
      <c r="BI20" s="684"/>
      <c r="BJ20" s="684"/>
      <c r="BK20" s="684"/>
      <c r="BL20" s="684"/>
      <c r="BM20" s="684"/>
      <c r="BN20" s="685"/>
      <c r="BO20" s="686">
        <v>0.2</v>
      </c>
      <c r="BP20" s="686"/>
      <c r="BQ20" s="686"/>
      <c r="BR20" s="686"/>
      <c r="BS20" s="692" t="s">
        <v>138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69792579</v>
      </c>
      <c r="CS20" s="684"/>
      <c r="CT20" s="684"/>
      <c r="CU20" s="684"/>
      <c r="CV20" s="684"/>
      <c r="CW20" s="684"/>
      <c r="CX20" s="684"/>
      <c r="CY20" s="685"/>
      <c r="CZ20" s="686">
        <v>100</v>
      </c>
      <c r="DA20" s="686"/>
      <c r="DB20" s="686"/>
      <c r="DC20" s="686"/>
      <c r="DD20" s="692">
        <v>9421886</v>
      </c>
      <c r="DE20" s="684"/>
      <c r="DF20" s="684"/>
      <c r="DG20" s="684"/>
      <c r="DH20" s="684"/>
      <c r="DI20" s="684"/>
      <c r="DJ20" s="684"/>
      <c r="DK20" s="684"/>
      <c r="DL20" s="684"/>
      <c r="DM20" s="684"/>
      <c r="DN20" s="684"/>
      <c r="DO20" s="684"/>
      <c r="DP20" s="685"/>
      <c r="DQ20" s="692">
        <v>37596378</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104394</v>
      </c>
      <c r="S21" s="684"/>
      <c r="T21" s="684"/>
      <c r="U21" s="684"/>
      <c r="V21" s="684"/>
      <c r="W21" s="684"/>
      <c r="X21" s="684"/>
      <c r="Y21" s="685"/>
      <c r="Z21" s="686">
        <v>0.1</v>
      </c>
      <c r="AA21" s="686"/>
      <c r="AB21" s="686"/>
      <c r="AC21" s="686"/>
      <c r="AD21" s="687">
        <v>104394</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21988</v>
      </c>
      <c r="BH21" s="684"/>
      <c r="BI21" s="684"/>
      <c r="BJ21" s="684"/>
      <c r="BK21" s="684"/>
      <c r="BL21" s="684"/>
      <c r="BM21" s="684"/>
      <c r="BN21" s="685"/>
      <c r="BO21" s="686">
        <v>0.2</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18869253</v>
      </c>
      <c r="S22" s="684"/>
      <c r="T22" s="684"/>
      <c r="U22" s="684"/>
      <c r="V22" s="684"/>
      <c r="W22" s="684"/>
      <c r="X22" s="684"/>
      <c r="Y22" s="685"/>
      <c r="Z22" s="686">
        <v>26.6</v>
      </c>
      <c r="AA22" s="686"/>
      <c r="AB22" s="686"/>
      <c r="AC22" s="686"/>
      <c r="AD22" s="687">
        <v>17058348</v>
      </c>
      <c r="AE22" s="687"/>
      <c r="AF22" s="687"/>
      <c r="AG22" s="687"/>
      <c r="AH22" s="687"/>
      <c r="AI22" s="687"/>
      <c r="AJ22" s="687"/>
      <c r="AK22" s="687"/>
      <c r="AL22" s="688">
        <v>51.7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17058348</v>
      </c>
      <c r="S23" s="684"/>
      <c r="T23" s="684"/>
      <c r="U23" s="684"/>
      <c r="V23" s="684"/>
      <c r="W23" s="684"/>
      <c r="X23" s="684"/>
      <c r="Y23" s="685"/>
      <c r="Z23" s="686">
        <v>24</v>
      </c>
      <c r="AA23" s="686"/>
      <c r="AB23" s="686"/>
      <c r="AC23" s="686"/>
      <c r="AD23" s="687">
        <v>17058348</v>
      </c>
      <c r="AE23" s="687"/>
      <c r="AF23" s="687"/>
      <c r="AG23" s="687"/>
      <c r="AH23" s="687"/>
      <c r="AI23" s="687"/>
      <c r="AJ23" s="687"/>
      <c r="AK23" s="687"/>
      <c r="AL23" s="688">
        <v>51.7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245</v>
      </c>
      <c r="BH23" s="684"/>
      <c r="BI23" s="684"/>
      <c r="BJ23" s="684"/>
      <c r="BK23" s="684"/>
      <c r="BL23" s="684"/>
      <c r="BM23" s="684"/>
      <c r="BN23" s="685"/>
      <c r="BO23" s="686" t="s">
        <v>245</v>
      </c>
      <c r="BP23" s="686"/>
      <c r="BQ23" s="686"/>
      <c r="BR23" s="686"/>
      <c r="BS23" s="692" t="s">
        <v>138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1810905</v>
      </c>
      <c r="S24" s="684"/>
      <c r="T24" s="684"/>
      <c r="U24" s="684"/>
      <c r="V24" s="684"/>
      <c r="W24" s="684"/>
      <c r="X24" s="684"/>
      <c r="Y24" s="685"/>
      <c r="Z24" s="686">
        <v>2.6</v>
      </c>
      <c r="AA24" s="686"/>
      <c r="AB24" s="686"/>
      <c r="AC24" s="686"/>
      <c r="AD24" s="687" t="s">
        <v>138</v>
      </c>
      <c r="AE24" s="687"/>
      <c r="AF24" s="687"/>
      <c r="AG24" s="687"/>
      <c r="AH24" s="687"/>
      <c r="AI24" s="687"/>
      <c r="AJ24" s="687"/>
      <c r="AK24" s="687"/>
      <c r="AL24" s="688" t="s">
        <v>138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245</v>
      </c>
      <c r="BP24" s="686"/>
      <c r="BQ24" s="686"/>
      <c r="BR24" s="686"/>
      <c r="BS24" s="692" t="s">
        <v>138</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33853313</v>
      </c>
      <c r="CS24" s="673"/>
      <c r="CT24" s="673"/>
      <c r="CU24" s="673"/>
      <c r="CV24" s="673"/>
      <c r="CW24" s="673"/>
      <c r="CX24" s="673"/>
      <c r="CY24" s="674"/>
      <c r="CZ24" s="677">
        <v>48.5</v>
      </c>
      <c r="DA24" s="678"/>
      <c r="DB24" s="678"/>
      <c r="DC24" s="697"/>
      <c r="DD24" s="722">
        <v>21668846</v>
      </c>
      <c r="DE24" s="673"/>
      <c r="DF24" s="673"/>
      <c r="DG24" s="673"/>
      <c r="DH24" s="673"/>
      <c r="DI24" s="673"/>
      <c r="DJ24" s="673"/>
      <c r="DK24" s="674"/>
      <c r="DL24" s="722">
        <v>21480327</v>
      </c>
      <c r="DM24" s="673"/>
      <c r="DN24" s="673"/>
      <c r="DO24" s="673"/>
      <c r="DP24" s="673"/>
      <c r="DQ24" s="673"/>
      <c r="DR24" s="673"/>
      <c r="DS24" s="673"/>
      <c r="DT24" s="673"/>
      <c r="DU24" s="673"/>
      <c r="DV24" s="674"/>
      <c r="DW24" s="677">
        <v>62.8</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245</v>
      </c>
      <c r="AA25" s="686"/>
      <c r="AB25" s="686"/>
      <c r="AC25" s="686"/>
      <c r="AD25" s="687" t="s">
        <v>138</v>
      </c>
      <c r="AE25" s="687"/>
      <c r="AF25" s="687"/>
      <c r="AG25" s="687"/>
      <c r="AH25" s="687"/>
      <c r="AI25" s="687"/>
      <c r="AJ25" s="687"/>
      <c r="AK25" s="687"/>
      <c r="AL25" s="688" t="s">
        <v>138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10515192</v>
      </c>
      <c r="CS25" s="719"/>
      <c r="CT25" s="719"/>
      <c r="CU25" s="719"/>
      <c r="CV25" s="719"/>
      <c r="CW25" s="719"/>
      <c r="CX25" s="719"/>
      <c r="CY25" s="720"/>
      <c r="CZ25" s="688">
        <v>15.1</v>
      </c>
      <c r="DA25" s="717"/>
      <c r="DB25" s="717"/>
      <c r="DC25" s="721"/>
      <c r="DD25" s="692">
        <v>9837448</v>
      </c>
      <c r="DE25" s="719"/>
      <c r="DF25" s="719"/>
      <c r="DG25" s="719"/>
      <c r="DH25" s="719"/>
      <c r="DI25" s="719"/>
      <c r="DJ25" s="719"/>
      <c r="DK25" s="720"/>
      <c r="DL25" s="692">
        <v>9649144</v>
      </c>
      <c r="DM25" s="719"/>
      <c r="DN25" s="719"/>
      <c r="DO25" s="719"/>
      <c r="DP25" s="719"/>
      <c r="DQ25" s="719"/>
      <c r="DR25" s="719"/>
      <c r="DS25" s="719"/>
      <c r="DT25" s="719"/>
      <c r="DU25" s="719"/>
      <c r="DV25" s="720"/>
      <c r="DW25" s="688">
        <v>28.2</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34644205</v>
      </c>
      <c r="S26" s="684"/>
      <c r="T26" s="684"/>
      <c r="U26" s="684"/>
      <c r="V26" s="684"/>
      <c r="W26" s="684"/>
      <c r="X26" s="684"/>
      <c r="Y26" s="685"/>
      <c r="Z26" s="686">
        <v>48.8</v>
      </c>
      <c r="AA26" s="686"/>
      <c r="AB26" s="686"/>
      <c r="AC26" s="686"/>
      <c r="AD26" s="687">
        <v>32833300</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245</v>
      </c>
      <c r="BP26" s="686"/>
      <c r="BQ26" s="686"/>
      <c r="BR26" s="686"/>
      <c r="BS26" s="692" t="s">
        <v>138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6444519</v>
      </c>
      <c r="CS26" s="684"/>
      <c r="CT26" s="684"/>
      <c r="CU26" s="684"/>
      <c r="CV26" s="684"/>
      <c r="CW26" s="684"/>
      <c r="CX26" s="684"/>
      <c r="CY26" s="685"/>
      <c r="CZ26" s="688">
        <v>9.1999999999999993</v>
      </c>
      <c r="DA26" s="717"/>
      <c r="DB26" s="717"/>
      <c r="DC26" s="721"/>
      <c r="DD26" s="692">
        <v>6135239</v>
      </c>
      <c r="DE26" s="684"/>
      <c r="DF26" s="684"/>
      <c r="DG26" s="684"/>
      <c r="DH26" s="684"/>
      <c r="DI26" s="684"/>
      <c r="DJ26" s="684"/>
      <c r="DK26" s="685"/>
      <c r="DL26" s="692" t="s">
        <v>245</v>
      </c>
      <c r="DM26" s="684"/>
      <c r="DN26" s="684"/>
      <c r="DO26" s="684"/>
      <c r="DP26" s="684"/>
      <c r="DQ26" s="684"/>
      <c r="DR26" s="684"/>
      <c r="DS26" s="684"/>
      <c r="DT26" s="684"/>
      <c r="DU26" s="684"/>
      <c r="DV26" s="685"/>
      <c r="DW26" s="688" t="s">
        <v>245</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22139</v>
      </c>
      <c r="S27" s="684"/>
      <c r="T27" s="684"/>
      <c r="U27" s="684"/>
      <c r="V27" s="684"/>
      <c r="W27" s="684"/>
      <c r="X27" s="684"/>
      <c r="Y27" s="685"/>
      <c r="Z27" s="686">
        <v>0</v>
      </c>
      <c r="AA27" s="686"/>
      <c r="AB27" s="686"/>
      <c r="AC27" s="686"/>
      <c r="AD27" s="687">
        <v>22139</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12806272</v>
      </c>
      <c r="BH27" s="684"/>
      <c r="BI27" s="684"/>
      <c r="BJ27" s="684"/>
      <c r="BK27" s="684"/>
      <c r="BL27" s="684"/>
      <c r="BM27" s="684"/>
      <c r="BN27" s="685"/>
      <c r="BO27" s="686">
        <v>100</v>
      </c>
      <c r="BP27" s="686"/>
      <c r="BQ27" s="686"/>
      <c r="BR27" s="686"/>
      <c r="BS27" s="692">
        <v>95570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15536493</v>
      </c>
      <c r="CS27" s="719"/>
      <c r="CT27" s="719"/>
      <c r="CU27" s="719"/>
      <c r="CV27" s="719"/>
      <c r="CW27" s="719"/>
      <c r="CX27" s="719"/>
      <c r="CY27" s="720"/>
      <c r="CZ27" s="688">
        <v>22.3</v>
      </c>
      <c r="DA27" s="717"/>
      <c r="DB27" s="717"/>
      <c r="DC27" s="721"/>
      <c r="DD27" s="692">
        <v>4366770</v>
      </c>
      <c r="DE27" s="719"/>
      <c r="DF27" s="719"/>
      <c r="DG27" s="719"/>
      <c r="DH27" s="719"/>
      <c r="DI27" s="719"/>
      <c r="DJ27" s="719"/>
      <c r="DK27" s="720"/>
      <c r="DL27" s="692">
        <v>4366555</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855140</v>
      </c>
      <c r="S28" s="684"/>
      <c r="T28" s="684"/>
      <c r="U28" s="684"/>
      <c r="V28" s="684"/>
      <c r="W28" s="684"/>
      <c r="X28" s="684"/>
      <c r="Y28" s="685"/>
      <c r="Z28" s="686">
        <v>1.2</v>
      </c>
      <c r="AA28" s="686"/>
      <c r="AB28" s="686"/>
      <c r="AC28" s="686"/>
      <c r="AD28" s="687" t="s">
        <v>245</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7801628</v>
      </c>
      <c r="CS28" s="684"/>
      <c r="CT28" s="684"/>
      <c r="CU28" s="684"/>
      <c r="CV28" s="684"/>
      <c r="CW28" s="684"/>
      <c r="CX28" s="684"/>
      <c r="CY28" s="685"/>
      <c r="CZ28" s="688">
        <v>11.2</v>
      </c>
      <c r="DA28" s="717"/>
      <c r="DB28" s="717"/>
      <c r="DC28" s="721"/>
      <c r="DD28" s="692">
        <v>7464628</v>
      </c>
      <c r="DE28" s="684"/>
      <c r="DF28" s="684"/>
      <c r="DG28" s="684"/>
      <c r="DH28" s="684"/>
      <c r="DI28" s="684"/>
      <c r="DJ28" s="684"/>
      <c r="DK28" s="685"/>
      <c r="DL28" s="692">
        <v>7464628</v>
      </c>
      <c r="DM28" s="684"/>
      <c r="DN28" s="684"/>
      <c r="DO28" s="684"/>
      <c r="DP28" s="684"/>
      <c r="DQ28" s="684"/>
      <c r="DR28" s="684"/>
      <c r="DS28" s="684"/>
      <c r="DT28" s="684"/>
      <c r="DU28" s="684"/>
      <c r="DV28" s="685"/>
      <c r="DW28" s="688">
        <v>21.8</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1321383</v>
      </c>
      <c r="S29" s="684"/>
      <c r="T29" s="684"/>
      <c r="U29" s="684"/>
      <c r="V29" s="684"/>
      <c r="W29" s="684"/>
      <c r="X29" s="684"/>
      <c r="Y29" s="685"/>
      <c r="Z29" s="686">
        <v>1.9</v>
      </c>
      <c r="AA29" s="686"/>
      <c r="AB29" s="686"/>
      <c r="AC29" s="686"/>
      <c r="AD29" s="687">
        <v>68050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7801093</v>
      </c>
      <c r="CS29" s="719"/>
      <c r="CT29" s="719"/>
      <c r="CU29" s="719"/>
      <c r="CV29" s="719"/>
      <c r="CW29" s="719"/>
      <c r="CX29" s="719"/>
      <c r="CY29" s="720"/>
      <c r="CZ29" s="688">
        <v>11.2</v>
      </c>
      <c r="DA29" s="717"/>
      <c r="DB29" s="717"/>
      <c r="DC29" s="721"/>
      <c r="DD29" s="692">
        <v>7464093</v>
      </c>
      <c r="DE29" s="719"/>
      <c r="DF29" s="719"/>
      <c r="DG29" s="719"/>
      <c r="DH29" s="719"/>
      <c r="DI29" s="719"/>
      <c r="DJ29" s="719"/>
      <c r="DK29" s="720"/>
      <c r="DL29" s="692">
        <v>7464093</v>
      </c>
      <c r="DM29" s="719"/>
      <c r="DN29" s="719"/>
      <c r="DO29" s="719"/>
      <c r="DP29" s="719"/>
      <c r="DQ29" s="719"/>
      <c r="DR29" s="719"/>
      <c r="DS29" s="719"/>
      <c r="DT29" s="719"/>
      <c r="DU29" s="719"/>
      <c r="DV29" s="720"/>
      <c r="DW29" s="688">
        <v>21.8</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460719</v>
      </c>
      <c r="S30" s="684"/>
      <c r="T30" s="684"/>
      <c r="U30" s="684"/>
      <c r="V30" s="684"/>
      <c r="W30" s="684"/>
      <c r="X30" s="684"/>
      <c r="Y30" s="685"/>
      <c r="Z30" s="686">
        <v>0.6</v>
      </c>
      <c r="AA30" s="686"/>
      <c r="AB30" s="686"/>
      <c r="AC30" s="686"/>
      <c r="AD30" s="687" t="s">
        <v>138</v>
      </c>
      <c r="AE30" s="687"/>
      <c r="AF30" s="687"/>
      <c r="AG30" s="687"/>
      <c r="AH30" s="687"/>
      <c r="AI30" s="687"/>
      <c r="AJ30" s="687"/>
      <c r="AK30" s="687"/>
      <c r="AL30" s="688" t="s">
        <v>245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7383019</v>
      </c>
      <c r="CS30" s="684"/>
      <c r="CT30" s="684"/>
      <c r="CU30" s="684"/>
      <c r="CV30" s="684"/>
      <c r="CW30" s="684"/>
      <c r="CX30" s="684"/>
      <c r="CY30" s="685"/>
      <c r="CZ30" s="688">
        <v>10.6</v>
      </c>
      <c r="DA30" s="717"/>
      <c r="DB30" s="717"/>
      <c r="DC30" s="721"/>
      <c r="DD30" s="692">
        <v>7080525</v>
      </c>
      <c r="DE30" s="684"/>
      <c r="DF30" s="684"/>
      <c r="DG30" s="684"/>
      <c r="DH30" s="684"/>
      <c r="DI30" s="684"/>
      <c r="DJ30" s="684"/>
      <c r="DK30" s="685"/>
      <c r="DL30" s="692">
        <v>7080525</v>
      </c>
      <c r="DM30" s="684"/>
      <c r="DN30" s="684"/>
      <c r="DO30" s="684"/>
      <c r="DP30" s="684"/>
      <c r="DQ30" s="684"/>
      <c r="DR30" s="684"/>
      <c r="DS30" s="684"/>
      <c r="DT30" s="684"/>
      <c r="DU30" s="684"/>
      <c r="DV30" s="685"/>
      <c r="DW30" s="688">
        <v>20.7</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11083106</v>
      </c>
      <c r="S31" s="684"/>
      <c r="T31" s="684"/>
      <c r="U31" s="684"/>
      <c r="V31" s="684"/>
      <c r="W31" s="684"/>
      <c r="X31" s="684"/>
      <c r="Y31" s="685"/>
      <c r="Z31" s="686">
        <v>15.6</v>
      </c>
      <c r="AA31" s="686"/>
      <c r="AB31" s="686"/>
      <c r="AC31" s="686"/>
      <c r="AD31" s="687" t="s">
        <v>138</v>
      </c>
      <c r="AE31" s="687"/>
      <c r="AF31" s="687"/>
      <c r="AG31" s="687"/>
      <c r="AH31" s="687"/>
      <c r="AI31" s="687"/>
      <c r="AJ31" s="687"/>
      <c r="AK31" s="687"/>
      <c r="AL31" s="688" t="s">
        <v>138</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99.2</v>
      </c>
      <c r="BH31" s="738"/>
      <c r="BI31" s="738"/>
      <c r="BJ31" s="738"/>
      <c r="BK31" s="738"/>
      <c r="BL31" s="738"/>
      <c r="BM31" s="678">
        <v>97.2</v>
      </c>
      <c r="BN31" s="738"/>
      <c r="BO31" s="738"/>
      <c r="BP31" s="738"/>
      <c r="BQ31" s="739"/>
      <c r="BR31" s="751">
        <v>99.1</v>
      </c>
      <c r="BS31" s="738"/>
      <c r="BT31" s="738"/>
      <c r="BU31" s="738"/>
      <c r="BV31" s="738"/>
      <c r="BW31" s="738"/>
      <c r="BX31" s="678">
        <v>96.9</v>
      </c>
      <c r="BY31" s="738"/>
      <c r="BZ31" s="738"/>
      <c r="CA31" s="738"/>
      <c r="CB31" s="739"/>
      <c r="CD31" s="725"/>
      <c r="CE31" s="726"/>
      <c r="CF31" s="698" t="s">
        <v>313</v>
      </c>
      <c r="CG31" s="699"/>
      <c r="CH31" s="699"/>
      <c r="CI31" s="699"/>
      <c r="CJ31" s="699"/>
      <c r="CK31" s="699"/>
      <c r="CL31" s="699"/>
      <c r="CM31" s="699"/>
      <c r="CN31" s="699"/>
      <c r="CO31" s="699"/>
      <c r="CP31" s="699"/>
      <c r="CQ31" s="700"/>
      <c r="CR31" s="683">
        <v>418074</v>
      </c>
      <c r="CS31" s="719"/>
      <c r="CT31" s="719"/>
      <c r="CU31" s="719"/>
      <c r="CV31" s="719"/>
      <c r="CW31" s="719"/>
      <c r="CX31" s="719"/>
      <c r="CY31" s="720"/>
      <c r="CZ31" s="688">
        <v>0.6</v>
      </c>
      <c r="DA31" s="717"/>
      <c r="DB31" s="717"/>
      <c r="DC31" s="721"/>
      <c r="DD31" s="692">
        <v>383568</v>
      </c>
      <c r="DE31" s="719"/>
      <c r="DF31" s="719"/>
      <c r="DG31" s="719"/>
      <c r="DH31" s="719"/>
      <c r="DI31" s="719"/>
      <c r="DJ31" s="719"/>
      <c r="DK31" s="720"/>
      <c r="DL31" s="692">
        <v>383568</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245</v>
      </c>
      <c r="S32" s="684"/>
      <c r="T32" s="684"/>
      <c r="U32" s="684"/>
      <c r="V32" s="684"/>
      <c r="W32" s="684"/>
      <c r="X32" s="684"/>
      <c r="Y32" s="685"/>
      <c r="Z32" s="686" t="s">
        <v>138</v>
      </c>
      <c r="AA32" s="686"/>
      <c r="AB32" s="686"/>
      <c r="AC32" s="686"/>
      <c r="AD32" s="687" t="s">
        <v>245</v>
      </c>
      <c r="AE32" s="687"/>
      <c r="AF32" s="687"/>
      <c r="AG32" s="687"/>
      <c r="AH32" s="687"/>
      <c r="AI32" s="687"/>
      <c r="AJ32" s="687"/>
      <c r="AK32" s="687"/>
      <c r="AL32" s="688" t="s">
        <v>245</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97.6</v>
      </c>
      <c r="BN32" s="749"/>
      <c r="BO32" s="749"/>
      <c r="BP32" s="749"/>
      <c r="BQ32" s="750"/>
      <c r="BR32" s="752">
        <v>99.1</v>
      </c>
      <c r="BS32" s="719"/>
      <c r="BT32" s="719"/>
      <c r="BU32" s="719"/>
      <c r="BV32" s="719"/>
      <c r="BW32" s="719"/>
      <c r="BX32" s="689">
        <v>97.3</v>
      </c>
      <c r="BY32" s="749"/>
      <c r="BZ32" s="749"/>
      <c r="CA32" s="749"/>
      <c r="CB32" s="750"/>
      <c r="CD32" s="727"/>
      <c r="CE32" s="728"/>
      <c r="CF32" s="698" t="s">
        <v>317</v>
      </c>
      <c r="CG32" s="699"/>
      <c r="CH32" s="699"/>
      <c r="CI32" s="699"/>
      <c r="CJ32" s="699"/>
      <c r="CK32" s="699"/>
      <c r="CL32" s="699"/>
      <c r="CM32" s="699"/>
      <c r="CN32" s="699"/>
      <c r="CO32" s="699"/>
      <c r="CP32" s="699"/>
      <c r="CQ32" s="700"/>
      <c r="CR32" s="683">
        <v>535</v>
      </c>
      <c r="CS32" s="684"/>
      <c r="CT32" s="684"/>
      <c r="CU32" s="684"/>
      <c r="CV32" s="684"/>
      <c r="CW32" s="684"/>
      <c r="CX32" s="684"/>
      <c r="CY32" s="685"/>
      <c r="CZ32" s="688">
        <v>0</v>
      </c>
      <c r="DA32" s="717"/>
      <c r="DB32" s="717"/>
      <c r="DC32" s="721"/>
      <c r="DD32" s="692">
        <v>535</v>
      </c>
      <c r="DE32" s="684"/>
      <c r="DF32" s="684"/>
      <c r="DG32" s="684"/>
      <c r="DH32" s="684"/>
      <c r="DI32" s="684"/>
      <c r="DJ32" s="684"/>
      <c r="DK32" s="685"/>
      <c r="DL32" s="692">
        <v>535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5896367</v>
      </c>
      <c r="S33" s="684"/>
      <c r="T33" s="684"/>
      <c r="U33" s="684"/>
      <c r="V33" s="684"/>
      <c r="W33" s="684"/>
      <c r="X33" s="684"/>
      <c r="Y33" s="685"/>
      <c r="Z33" s="686">
        <v>8.3000000000000007</v>
      </c>
      <c r="AA33" s="686"/>
      <c r="AB33" s="686"/>
      <c r="AC33" s="686"/>
      <c r="AD33" s="687" t="s">
        <v>245</v>
      </c>
      <c r="AE33" s="687"/>
      <c r="AF33" s="687"/>
      <c r="AG33" s="687"/>
      <c r="AH33" s="687"/>
      <c r="AI33" s="687"/>
      <c r="AJ33" s="687"/>
      <c r="AK33" s="687"/>
      <c r="AL33" s="688" t="s">
        <v>245</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99.1</v>
      </c>
      <c r="BH33" s="754"/>
      <c r="BI33" s="754"/>
      <c r="BJ33" s="754"/>
      <c r="BK33" s="754"/>
      <c r="BL33" s="754"/>
      <c r="BM33" s="755">
        <v>96.6</v>
      </c>
      <c r="BN33" s="754"/>
      <c r="BO33" s="754"/>
      <c r="BP33" s="754"/>
      <c r="BQ33" s="756"/>
      <c r="BR33" s="753">
        <v>99.2</v>
      </c>
      <c r="BS33" s="754"/>
      <c r="BT33" s="754"/>
      <c r="BU33" s="754"/>
      <c r="BV33" s="754"/>
      <c r="BW33" s="754"/>
      <c r="BX33" s="755">
        <v>96.4</v>
      </c>
      <c r="BY33" s="754"/>
      <c r="BZ33" s="754"/>
      <c r="CA33" s="754"/>
      <c r="CB33" s="756"/>
      <c r="CD33" s="698" t="s">
        <v>320</v>
      </c>
      <c r="CE33" s="699"/>
      <c r="CF33" s="699"/>
      <c r="CG33" s="699"/>
      <c r="CH33" s="699"/>
      <c r="CI33" s="699"/>
      <c r="CJ33" s="699"/>
      <c r="CK33" s="699"/>
      <c r="CL33" s="699"/>
      <c r="CM33" s="699"/>
      <c r="CN33" s="699"/>
      <c r="CO33" s="699"/>
      <c r="CP33" s="699"/>
      <c r="CQ33" s="700"/>
      <c r="CR33" s="683">
        <v>25265312</v>
      </c>
      <c r="CS33" s="719"/>
      <c r="CT33" s="719"/>
      <c r="CU33" s="719"/>
      <c r="CV33" s="719"/>
      <c r="CW33" s="719"/>
      <c r="CX33" s="719"/>
      <c r="CY33" s="720"/>
      <c r="CZ33" s="688">
        <v>36.200000000000003</v>
      </c>
      <c r="DA33" s="717"/>
      <c r="DB33" s="717"/>
      <c r="DC33" s="721"/>
      <c r="DD33" s="692">
        <v>14863677</v>
      </c>
      <c r="DE33" s="719"/>
      <c r="DF33" s="719"/>
      <c r="DG33" s="719"/>
      <c r="DH33" s="719"/>
      <c r="DI33" s="719"/>
      <c r="DJ33" s="719"/>
      <c r="DK33" s="720"/>
      <c r="DL33" s="692">
        <v>10254288</v>
      </c>
      <c r="DM33" s="719"/>
      <c r="DN33" s="719"/>
      <c r="DO33" s="719"/>
      <c r="DP33" s="719"/>
      <c r="DQ33" s="719"/>
      <c r="DR33" s="719"/>
      <c r="DS33" s="719"/>
      <c r="DT33" s="719"/>
      <c r="DU33" s="719"/>
      <c r="DV33" s="720"/>
      <c r="DW33" s="688">
        <v>30</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121727</v>
      </c>
      <c r="S34" s="684"/>
      <c r="T34" s="684"/>
      <c r="U34" s="684"/>
      <c r="V34" s="684"/>
      <c r="W34" s="684"/>
      <c r="X34" s="684"/>
      <c r="Y34" s="685"/>
      <c r="Z34" s="686">
        <v>0.2</v>
      </c>
      <c r="AA34" s="686"/>
      <c r="AB34" s="686"/>
      <c r="AC34" s="686"/>
      <c r="AD34" s="687">
        <v>40183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10403699</v>
      </c>
      <c r="CS34" s="684"/>
      <c r="CT34" s="684"/>
      <c r="CU34" s="684"/>
      <c r="CV34" s="684"/>
      <c r="CW34" s="684"/>
      <c r="CX34" s="684"/>
      <c r="CY34" s="685"/>
      <c r="CZ34" s="688">
        <v>14.9</v>
      </c>
      <c r="DA34" s="717"/>
      <c r="DB34" s="717"/>
      <c r="DC34" s="721"/>
      <c r="DD34" s="692">
        <v>5413059</v>
      </c>
      <c r="DE34" s="684"/>
      <c r="DF34" s="684"/>
      <c r="DG34" s="684"/>
      <c r="DH34" s="684"/>
      <c r="DI34" s="684"/>
      <c r="DJ34" s="684"/>
      <c r="DK34" s="685"/>
      <c r="DL34" s="692">
        <v>4702082</v>
      </c>
      <c r="DM34" s="684"/>
      <c r="DN34" s="684"/>
      <c r="DO34" s="684"/>
      <c r="DP34" s="684"/>
      <c r="DQ34" s="684"/>
      <c r="DR34" s="684"/>
      <c r="DS34" s="684"/>
      <c r="DT34" s="684"/>
      <c r="DU34" s="684"/>
      <c r="DV34" s="685"/>
      <c r="DW34" s="688">
        <v>13.7</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3524626</v>
      </c>
      <c r="S35" s="684"/>
      <c r="T35" s="684"/>
      <c r="U35" s="684"/>
      <c r="V35" s="684"/>
      <c r="W35" s="684"/>
      <c r="X35" s="684"/>
      <c r="Y35" s="685"/>
      <c r="Z35" s="686">
        <v>5</v>
      </c>
      <c r="AA35" s="686"/>
      <c r="AB35" s="686"/>
      <c r="AC35" s="686"/>
      <c r="AD35" s="687" t="s">
        <v>138</v>
      </c>
      <c r="AE35" s="687"/>
      <c r="AF35" s="687"/>
      <c r="AG35" s="687"/>
      <c r="AH35" s="687"/>
      <c r="AI35" s="687"/>
      <c r="AJ35" s="687"/>
      <c r="AK35" s="687"/>
      <c r="AL35" s="688" t="s">
        <v>138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251321</v>
      </c>
      <c r="CS35" s="719"/>
      <c r="CT35" s="719"/>
      <c r="CU35" s="719"/>
      <c r="CV35" s="719"/>
      <c r="CW35" s="719"/>
      <c r="CX35" s="719"/>
      <c r="CY35" s="720"/>
      <c r="CZ35" s="688">
        <v>0.4</v>
      </c>
      <c r="DA35" s="717"/>
      <c r="DB35" s="717"/>
      <c r="DC35" s="721"/>
      <c r="DD35" s="692">
        <v>172490</v>
      </c>
      <c r="DE35" s="719"/>
      <c r="DF35" s="719"/>
      <c r="DG35" s="719"/>
      <c r="DH35" s="719"/>
      <c r="DI35" s="719"/>
      <c r="DJ35" s="719"/>
      <c r="DK35" s="720"/>
      <c r="DL35" s="692">
        <v>168517</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3946780</v>
      </c>
      <c r="S36" s="684"/>
      <c r="T36" s="684"/>
      <c r="U36" s="684"/>
      <c r="V36" s="684"/>
      <c r="W36" s="684"/>
      <c r="X36" s="684"/>
      <c r="Y36" s="685"/>
      <c r="Z36" s="686">
        <v>5.6</v>
      </c>
      <c r="AA36" s="686"/>
      <c r="AB36" s="686"/>
      <c r="AC36" s="686"/>
      <c r="AD36" s="687" t="s">
        <v>138</v>
      </c>
      <c r="AE36" s="687"/>
      <c r="AF36" s="687"/>
      <c r="AG36" s="687"/>
      <c r="AH36" s="687"/>
      <c r="AI36" s="687"/>
      <c r="AJ36" s="687"/>
      <c r="AK36" s="687"/>
      <c r="AL36" s="688" t="s">
        <v>138</v>
      </c>
      <c r="AM36" s="689"/>
      <c r="AN36" s="689"/>
      <c r="AO36" s="690"/>
      <c r="AP36" s="235"/>
      <c r="AQ36" s="757" t="s">
        <v>328</v>
      </c>
      <c r="AR36" s="758"/>
      <c r="AS36" s="758"/>
      <c r="AT36" s="758"/>
      <c r="AU36" s="758"/>
      <c r="AV36" s="758"/>
      <c r="AW36" s="758"/>
      <c r="AX36" s="758"/>
      <c r="AY36" s="759"/>
      <c r="AZ36" s="672">
        <v>8258704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540784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3790552</v>
      </c>
      <c r="CS36" s="684"/>
      <c r="CT36" s="684"/>
      <c r="CU36" s="684"/>
      <c r="CV36" s="684"/>
      <c r="CW36" s="684"/>
      <c r="CX36" s="684"/>
      <c r="CY36" s="685"/>
      <c r="CZ36" s="688">
        <v>5.4</v>
      </c>
      <c r="DA36" s="717"/>
      <c r="DB36" s="717"/>
      <c r="DC36" s="721"/>
      <c r="DD36" s="692">
        <v>1953088</v>
      </c>
      <c r="DE36" s="684"/>
      <c r="DF36" s="684"/>
      <c r="DG36" s="684"/>
      <c r="DH36" s="684"/>
      <c r="DI36" s="684"/>
      <c r="DJ36" s="684"/>
      <c r="DK36" s="685"/>
      <c r="DL36" s="692">
        <v>1115814</v>
      </c>
      <c r="DM36" s="684"/>
      <c r="DN36" s="684"/>
      <c r="DO36" s="684"/>
      <c r="DP36" s="684"/>
      <c r="DQ36" s="684"/>
      <c r="DR36" s="684"/>
      <c r="DS36" s="684"/>
      <c r="DT36" s="684"/>
      <c r="DU36" s="684"/>
      <c r="DV36" s="685"/>
      <c r="DW36" s="688">
        <v>3.3</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604447</v>
      </c>
      <c r="S37" s="684"/>
      <c r="T37" s="684"/>
      <c r="U37" s="684"/>
      <c r="V37" s="684"/>
      <c r="W37" s="684"/>
      <c r="X37" s="684"/>
      <c r="Y37" s="685"/>
      <c r="Z37" s="686">
        <v>0.9</v>
      </c>
      <c r="AA37" s="686"/>
      <c r="AB37" s="686"/>
      <c r="AC37" s="686"/>
      <c r="AD37" s="687" t="s">
        <v>245</v>
      </c>
      <c r="AE37" s="687"/>
      <c r="AF37" s="687"/>
      <c r="AG37" s="687"/>
      <c r="AH37" s="687"/>
      <c r="AI37" s="687"/>
      <c r="AJ37" s="687"/>
      <c r="AK37" s="687"/>
      <c r="AL37" s="688" t="s">
        <v>245</v>
      </c>
      <c r="AM37" s="689"/>
      <c r="AN37" s="689"/>
      <c r="AO37" s="690"/>
      <c r="AQ37" s="761" t="s">
        <v>332</v>
      </c>
      <c r="AR37" s="762"/>
      <c r="AS37" s="762"/>
      <c r="AT37" s="762"/>
      <c r="AU37" s="762"/>
      <c r="AV37" s="762"/>
      <c r="AW37" s="762"/>
      <c r="AX37" s="762"/>
      <c r="AY37" s="763"/>
      <c r="AZ37" s="683">
        <v>2647751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346729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10771</v>
      </c>
      <c r="CS37" s="719"/>
      <c r="CT37" s="719"/>
      <c r="CU37" s="719"/>
      <c r="CV37" s="719"/>
      <c r="CW37" s="719"/>
      <c r="CX37" s="719"/>
      <c r="CY37" s="720"/>
      <c r="CZ37" s="688">
        <v>0</v>
      </c>
      <c r="DA37" s="717"/>
      <c r="DB37" s="717"/>
      <c r="DC37" s="721"/>
      <c r="DD37" s="692">
        <v>10771</v>
      </c>
      <c r="DE37" s="719"/>
      <c r="DF37" s="719"/>
      <c r="DG37" s="719"/>
      <c r="DH37" s="719"/>
      <c r="DI37" s="719"/>
      <c r="DJ37" s="719"/>
      <c r="DK37" s="720"/>
      <c r="DL37" s="692">
        <v>10771</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1591053</v>
      </c>
      <c r="S38" s="684"/>
      <c r="T38" s="684"/>
      <c r="U38" s="684"/>
      <c r="V38" s="684"/>
      <c r="W38" s="684"/>
      <c r="X38" s="684"/>
      <c r="Y38" s="685"/>
      <c r="Z38" s="686">
        <v>2.2000000000000002</v>
      </c>
      <c r="AA38" s="686"/>
      <c r="AB38" s="686"/>
      <c r="AC38" s="686"/>
      <c r="AD38" s="687">
        <v>1192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244254</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16387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7887570</v>
      </c>
      <c r="CS38" s="684"/>
      <c r="CT38" s="684"/>
      <c r="CU38" s="684"/>
      <c r="CV38" s="684"/>
      <c r="CW38" s="684"/>
      <c r="CX38" s="684"/>
      <c r="CY38" s="685"/>
      <c r="CZ38" s="688">
        <v>11.3</v>
      </c>
      <c r="DA38" s="717"/>
      <c r="DB38" s="717"/>
      <c r="DC38" s="721"/>
      <c r="DD38" s="692">
        <v>6866983</v>
      </c>
      <c r="DE38" s="684"/>
      <c r="DF38" s="684"/>
      <c r="DG38" s="684"/>
      <c r="DH38" s="684"/>
      <c r="DI38" s="684"/>
      <c r="DJ38" s="684"/>
      <c r="DK38" s="685"/>
      <c r="DL38" s="692">
        <v>4267875</v>
      </c>
      <c r="DM38" s="684"/>
      <c r="DN38" s="684"/>
      <c r="DO38" s="684"/>
      <c r="DP38" s="684"/>
      <c r="DQ38" s="684"/>
      <c r="DR38" s="684"/>
      <c r="DS38" s="684"/>
      <c r="DT38" s="684"/>
      <c r="DU38" s="684"/>
      <c r="DV38" s="685"/>
      <c r="DW38" s="688">
        <v>12.5</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6877845</v>
      </c>
      <c r="S39" s="684"/>
      <c r="T39" s="684"/>
      <c r="U39" s="684"/>
      <c r="V39" s="684"/>
      <c r="W39" s="684"/>
      <c r="X39" s="684"/>
      <c r="Y39" s="685"/>
      <c r="Z39" s="686">
        <v>9.6999999999999993</v>
      </c>
      <c r="AA39" s="686"/>
      <c r="AB39" s="686"/>
      <c r="AC39" s="686"/>
      <c r="AD39" s="687" t="s">
        <v>138</v>
      </c>
      <c r="AE39" s="687"/>
      <c r="AF39" s="687"/>
      <c r="AG39" s="687"/>
      <c r="AH39" s="687"/>
      <c r="AI39" s="687"/>
      <c r="AJ39" s="687"/>
      <c r="AK39" s="687"/>
      <c r="AL39" s="688" t="s">
        <v>245</v>
      </c>
      <c r="AM39" s="689"/>
      <c r="AN39" s="689"/>
      <c r="AO39" s="690"/>
      <c r="AQ39" s="761" t="s">
        <v>340</v>
      </c>
      <c r="AR39" s="762"/>
      <c r="AS39" s="762"/>
      <c r="AT39" s="762"/>
      <c r="AU39" s="762"/>
      <c r="AV39" s="762"/>
      <c r="AW39" s="762"/>
      <c r="AX39" s="762"/>
      <c r="AY39" s="763"/>
      <c r="AZ39" s="683">
        <v>111924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27863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2104273</v>
      </c>
      <c r="CS39" s="719"/>
      <c r="CT39" s="719"/>
      <c r="CU39" s="719"/>
      <c r="CV39" s="719"/>
      <c r="CW39" s="719"/>
      <c r="CX39" s="719"/>
      <c r="CY39" s="720"/>
      <c r="CZ39" s="688">
        <v>3</v>
      </c>
      <c r="DA39" s="717"/>
      <c r="DB39" s="717"/>
      <c r="DC39" s="721"/>
      <c r="DD39" s="692">
        <v>255160</v>
      </c>
      <c r="DE39" s="719"/>
      <c r="DF39" s="719"/>
      <c r="DG39" s="719"/>
      <c r="DH39" s="719"/>
      <c r="DI39" s="719"/>
      <c r="DJ39" s="719"/>
      <c r="DK39" s="720"/>
      <c r="DL39" s="692" t="s">
        <v>138</v>
      </c>
      <c r="DM39" s="719"/>
      <c r="DN39" s="719"/>
      <c r="DO39" s="719"/>
      <c r="DP39" s="719"/>
      <c r="DQ39" s="719"/>
      <c r="DR39" s="719"/>
      <c r="DS39" s="719"/>
      <c r="DT39" s="719"/>
      <c r="DU39" s="719"/>
      <c r="DV39" s="720"/>
      <c r="DW39" s="688" t="s">
        <v>245</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245</v>
      </c>
      <c r="AA40" s="686"/>
      <c r="AB40" s="686"/>
      <c r="AC40" s="686"/>
      <c r="AD40" s="687" t="s">
        <v>138</v>
      </c>
      <c r="AE40" s="687"/>
      <c r="AF40" s="687"/>
      <c r="AG40" s="687"/>
      <c r="AH40" s="687"/>
      <c r="AI40" s="687"/>
      <c r="AJ40" s="687"/>
      <c r="AK40" s="687"/>
      <c r="AL40" s="688" t="s">
        <v>138</v>
      </c>
      <c r="AM40" s="689"/>
      <c r="AN40" s="689"/>
      <c r="AO40" s="690"/>
      <c r="AQ40" s="761" t="s">
        <v>344</v>
      </c>
      <c r="AR40" s="762"/>
      <c r="AS40" s="762"/>
      <c r="AT40" s="762"/>
      <c r="AU40" s="762"/>
      <c r="AV40" s="762"/>
      <c r="AW40" s="762"/>
      <c r="AX40" s="762"/>
      <c r="AY40" s="763"/>
      <c r="AZ40" s="683">
        <v>14530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827897</v>
      </c>
      <c r="CS40" s="684"/>
      <c r="CT40" s="684"/>
      <c r="CU40" s="684"/>
      <c r="CV40" s="684"/>
      <c r="CW40" s="684"/>
      <c r="CX40" s="684"/>
      <c r="CY40" s="685"/>
      <c r="CZ40" s="688">
        <v>1.2</v>
      </c>
      <c r="DA40" s="717"/>
      <c r="DB40" s="717"/>
      <c r="DC40" s="721"/>
      <c r="DD40" s="692">
        <v>202897</v>
      </c>
      <c r="DE40" s="684"/>
      <c r="DF40" s="684"/>
      <c r="DG40" s="684"/>
      <c r="DH40" s="684"/>
      <c r="DI40" s="684"/>
      <c r="DJ40" s="684"/>
      <c r="DK40" s="685"/>
      <c r="DL40" s="692" t="s">
        <v>138</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1262445</v>
      </c>
      <c r="S41" s="684"/>
      <c r="T41" s="684"/>
      <c r="U41" s="684"/>
      <c r="V41" s="684"/>
      <c r="W41" s="684"/>
      <c r="X41" s="684"/>
      <c r="Y41" s="685"/>
      <c r="Z41" s="686">
        <v>1.8</v>
      </c>
      <c r="AA41" s="686"/>
      <c r="AB41" s="686"/>
      <c r="AC41" s="686"/>
      <c r="AD41" s="687" t="s">
        <v>138</v>
      </c>
      <c r="AE41" s="687"/>
      <c r="AF41" s="687"/>
      <c r="AG41" s="687"/>
      <c r="AH41" s="687"/>
      <c r="AI41" s="687"/>
      <c r="AJ41" s="687"/>
      <c r="AK41" s="687"/>
      <c r="AL41" s="688" t="s">
        <v>245</v>
      </c>
      <c r="AM41" s="689"/>
      <c r="AN41" s="689"/>
      <c r="AO41" s="690"/>
      <c r="AQ41" s="761" t="s">
        <v>349</v>
      </c>
      <c r="AR41" s="762"/>
      <c r="AS41" s="762"/>
      <c r="AT41" s="762"/>
      <c r="AU41" s="762"/>
      <c r="AV41" s="762"/>
      <c r="AW41" s="762"/>
      <c r="AX41" s="762"/>
      <c r="AY41" s="763"/>
      <c r="AZ41" s="683">
        <v>1305850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70949537</v>
      </c>
      <c r="S42" s="769"/>
      <c r="T42" s="769"/>
      <c r="U42" s="769"/>
      <c r="V42" s="769"/>
      <c r="W42" s="769"/>
      <c r="X42" s="769"/>
      <c r="Y42" s="777"/>
      <c r="Z42" s="778">
        <v>100</v>
      </c>
      <c r="AA42" s="778"/>
      <c r="AB42" s="778"/>
      <c r="AC42" s="778"/>
      <c r="AD42" s="779">
        <v>32964864</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3934395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378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10673954</v>
      </c>
      <c r="CS42" s="684"/>
      <c r="CT42" s="684"/>
      <c r="CU42" s="684"/>
      <c r="CV42" s="684"/>
      <c r="CW42" s="684"/>
      <c r="CX42" s="684"/>
      <c r="CY42" s="685"/>
      <c r="CZ42" s="688">
        <v>15.3</v>
      </c>
      <c r="DA42" s="689"/>
      <c r="DB42" s="689"/>
      <c r="DC42" s="701"/>
      <c r="DD42" s="692">
        <v>1063855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131992</v>
      </c>
      <c r="CS43" s="719"/>
      <c r="CT43" s="719"/>
      <c r="CU43" s="719"/>
      <c r="CV43" s="719"/>
      <c r="CW43" s="719"/>
      <c r="CX43" s="719"/>
      <c r="CY43" s="720"/>
      <c r="CZ43" s="688">
        <v>0.2</v>
      </c>
      <c r="DA43" s="717"/>
      <c r="DB43" s="717"/>
      <c r="DC43" s="721"/>
      <c r="DD43" s="692">
        <v>130055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9421886</v>
      </c>
      <c r="CS44" s="684"/>
      <c r="CT44" s="684"/>
      <c r="CU44" s="684"/>
      <c r="CV44" s="684"/>
      <c r="CW44" s="684"/>
      <c r="CX44" s="684"/>
      <c r="CY44" s="685"/>
      <c r="CZ44" s="688">
        <v>13.5</v>
      </c>
      <c r="DA44" s="689"/>
      <c r="DB44" s="689"/>
      <c r="DC44" s="701"/>
      <c r="DD44" s="692">
        <v>954953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3671295</v>
      </c>
      <c r="CS45" s="719"/>
      <c r="CT45" s="719"/>
      <c r="CU45" s="719"/>
      <c r="CV45" s="719"/>
      <c r="CW45" s="719"/>
      <c r="CX45" s="719"/>
      <c r="CY45" s="720"/>
      <c r="CZ45" s="688">
        <v>5.3</v>
      </c>
      <c r="DA45" s="717"/>
      <c r="DB45" s="717"/>
      <c r="DC45" s="721"/>
      <c r="DD45" s="692">
        <v>80100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5540087</v>
      </c>
      <c r="CS46" s="684"/>
      <c r="CT46" s="684"/>
      <c r="CU46" s="684"/>
      <c r="CV46" s="684"/>
      <c r="CW46" s="684"/>
      <c r="CX46" s="684"/>
      <c r="CY46" s="685"/>
      <c r="CZ46" s="688">
        <v>7.9</v>
      </c>
      <c r="DA46" s="689"/>
      <c r="DB46" s="689"/>
      <c r="DC46" s="701"/>
      <c r="DD46" s="692">
        <v>863704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1252068</v>
      </c>
      <c r="CS47" s="719"/>
      <c r="CT47" s="719"/>
      <c r="CU47" s="719"/>
      <c r="CV47" s="719"/>
      <c r="CW47" s="719"/>
      <c r="CX47" s="719"/>
      <c r="CY47" s="720"/>
      <c r="CZ47" s="688">
        <v>1.8</v>
      </c>
      <c r="DA47" s="717"/>
      <c r="DB47" s="717"/>
      <c r="DC47" s="721"/>
      <c r="DD47" s="692">
        <v>108902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69792579</v>
      </c>
      <c r="CS49" s="754"/>
      <c r="CT49" s="754"/>
      <c r="CU49" s="754"/>
      <c r="CV49" s="754"/>
      <c r="CW49" s="754"/>
      <c r="CX49" s="754"/>
      <c r="CY49" s="785"/>
      <c r="CZ49" s="780">
        <v>100</v>
      </c>
      <c r="DA49" s="786"/>
      <c r="DB49" s="786"/>
      <c r="DC49" s="787"/>
      <c r="DD49" s="788">
        <v>37596378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6CyZkw3cIjSGgoyPPy17NxO0/n9yRM6SGB13u2g4PjE0n9R72yDUJKn5ptKkFuJrKSbsqFYbfjx8x9v5Q8mA==" saltValue="KkxZCjN8638SBxTxbpIe2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24" sqref="A24:AY2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70357</v>
      </c>
      <c r="R7" s="819"/>
      <c r="S7" s="819"/>
      <c r="T7" s="819"/>
      <c r="U7" s="819"/>
      <c r="V7" s="819">
        <v>69233</v>
      </c>
      <c r="W7" s="819"/>
      <c r="X7" s="819"/>
      <c r="Y7" s="819"/>
      <c r="Z7" s="819"/>
      <c r="AA7" s="819">
        <v>1124</v>
      </c>
      <c r="AB7" s="819"/>
      <c r="AC7" s="819"/>
      <c r="AD7" s="819"/>
      <c r="AE7" s="820"/>
      <c r="AF7" s="821">
        <v>902</v>
      </c>
      <c r="AG7" s="822"/>
      <c r="AH7" s="822"/>
      <c r="AI7" s="822"/>
      <c r="AJ7" s="823"/>
      <c r="AK7" s="858">
        <v>3947</v>
      </c>
      <c r="AL7" s="859"/>
      <c r="AM7" s="859"/>
      <c r="AN7" s="859"/>
      <c r="AO7" s="859"/>
      <c r="AP7" s="859">
        <v>84584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606</v>
      </c>
      <c r="BT7" s="863"/>
      <c r="BU7" s="863"/>
      <c r="BV7" s="863"/>
      <c r="BW7" s="863"/>
      <c r="BX7" s="863"/>
      <c r="BY7" s="863"/>
      <c r="BZ7" s="863"/>
      <c r="CA7" s="863"/>
      <c r="CB7" s="863"/>
      <c r="CC7" s="863"/>
      <c r="CD7" s="863"/>
      <c r="CE7" s="863"/>
      <c r="CF7" s="863"/>
      <c r="CG7" s="864"/>
      <c r="CH7" s="855">
        <v>4</v>
      </c>
      <c r="CI7" s="856"/>
      <c r="CJ7" s="856"/>
      <c r="CK7" s="856"/>
      <c r="CL7" s="857"/>
      <c r="CM7" s="855">
        <v>479</v>
      </c>
      <c r="CN7" s="856"/>
      <c r="CO7" s="856"/>
      <c r="CP7" s="856"/>
      <c r="CQ7" s="857"/>
      <c r="CR7" s="855">
        <v>5</v>
      </c>
      <c r="CS7" s="856"/>
      <c r="CT7" s="856"/>
      <c r="CU7" s="856"/>
      <c r="CV7" s="857"/>
      <c r="CW7" s="855" t="s">
        <v>532</v>
      </c>
      <c r="CX7" s="856"/>
      <c r="CY7" s="856"/>
      <c r="CZ7" s="856"/>
      <c r="DA7" s="857"/>
      <c r="DB7" s="855" t="s">
        <v>532</v>
      </c>
      <c r="DC7" s="856"/>
      <c r="DD7" s="856"/>
      <c r="DE7" s="856"/>
      <c r="DF7" s="857"/>
      <c r="DG7" s="855">
        <v>3294</v>
      </c>
      <c r="DH7" s="856"/>
      <c r="DI7" s="856"/>
      <c r="DJ7" s="856"/>
      <c r="DK7" s="857"/>
      <c r="DL7" s="855" t="s">
        <v>532</v>
      </c>
      <c r="DM7" s="856"/>
      <c r="DN7" s="856"/>
      <c r="DO7" s="856"/>
      <c r="DP7" s="857"/>
      <c r="DQ7" s="855">
        <v>1140</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284</v>
      </c>
      <c r="R8" s="843"/>
      <c r="S8" s="843"/>
      <c r="T8" s="843"/>
      <c r="U8" s="843"/>
      <c r="V8" s="843">
        <v>284</v>
      </c>
      <c r="W8" s="843"/>
      <c r="X8" s="843"/>
      <c r="Y8" s="843"/>
      <c r="Z8" s="843"/>
      <c r="AA8" s="843" t="s">
        <v>532</v>
      </c>
      <c r="AB8" s="843"/>
      <c r="AC8" s="843"/>
      <c r="AD8" s="843"/>
      <c r="AE8" s="844"/>
      <c r="AF8" s="845" t="s">
        <v>390</v>
      </c>
      <c r="AG8" s="846"/>
      <c r="AH8" s="846"/>
      <c r="AI8" s="846"/>
      <c r="AJ8" s="847"/>
      <c r="AK8" s="848">
        <v>28</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607</v>
      </c>
      <c r="BT8" s="853"/>
      <c r="BU8" s="853"/>
      <c r="BV8" s="853"/>
      <c r="BW8" s="853"/>
      <c r="BX8" s="853"/>
      <c r="BY8" s="853"/>
      <c r="BZ8" s="853"/>
      <c r="CA8" s="853"/>
      <c r="CB8" s="853"/>
      <c r="CC8" s="853"/>
      <c r="CD8" s="853"/>
      <c r="CE8" s="853"/>
      <c r="CF8" s="853"/>
      <c r="CG8" s="854"/>
      <c r="CH8" s="865">
        <v>5</v>
      </c>
      <c r="CI8" s="866"/>
      <c r="CJ8" s="866"/>
      <c r="CK8" s="866"/>
      <c r="CL8" s="867"/>
      <c r="CM8" s="865">
        <v>124</v>
      </c>
      <c r="CN8" s="866"/>
      <c r="CO8" s="866"/>
      <c r="CP8" s="866"/>
      <c r="CQ8" s="867"/>
      <c r="CR8" s="865">
        <v>30</v>
      </c>
      <c r="CS8" s="866"/>
      <c r="CT8" s="866"/>
      <c r="CU8" s="866"/>
      <c r="CV8" s="867"/>
      <c r="CW8" s="865">
        <v>14</v>
      </c>
      <c r="CX8" s="866"/>
      <c r="CY8" s="866"/>
      <c r="CZ8" s="866"/>
      <c r="DA8" s="867"/>
      <c r="DB8" s="865" t="s">
        <v>532</v>
      </c>
      <c r="DC8" s="866"/>
      <c r="DD8" s="866"/>
      <c r="DE8" s="866"/>
      <c r="DF8" s="867"/>
      <c r="DG8" s="865" t="s">
        <v>532</v>
      </c>
      <c r="DH8" s="866"/>
      <c r="DI8" s="866"/>
      <c r="DJ8" s="866"/>
      <c r="DK8" s="867"/>
      <c r="DL8" s="865" t="s">
        <v>532</v>
      </c>
      <c r="DM8" s="866"/>
      <c r="DN8" s="866"/>
      <c r="DO8" s="866"/>
      <c r="DP8" s="867"/>
      <c r="DQ8" s="865" t="s">
        <v>532</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591</v>
      </c>
      <c r="R9" s="843"/>
      <c r="S9" s="843"/>
      <c r="T9" s="843"/>
      <c r="U9" s="843"/>
      <c r="V9" s="843">
        <v>558</v>
      </c>
      <c r="W9" s="843"/>
      <c r="X9" s="843"/>
      <c r="Y9" s="843"/>
      <c r="Z9" s="843"/>
      <c r="AA9" s="843">
        <v>33</v>
      </c>
      <c r="AB9" s="843"/>
      <c r="AC9" s="843"/>
      <c r="AD9" s="843"/>
      <c r="AE9" s="844"/>
      <c r="AF9" s="845">
        <v>33</v>
      </c>
      <c r="AG9" s="846"/>
      <c r="AH9" s="846"/>
      <c r="AI9" s="846"/>
      <c r="AJ9" s="847"/>
      <c r="AK9" s="848" t="s">
        <v>532</v>
      </c>
      <c r="AL9" s="849"/>
      <c r="AM9" s="849"/>
      <c r="AN9" s="849"/>
      <c r="AO9" s="849"/>
      <c r="AP9" s="849" t="s">
        <v>532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608</v>
      </c>
      <c r="BT9" s="853"/>
      <c r="BU9" s="853"/>
      <c r="BV9" s="853"/>
      <c r="BW9" s="853"/>
      <c r="BX9" s="853"/>
      <c r="BY9" s="853"/>
      <c r="BZ9" s="853"/>
      <c r="CA9" s="853"/>
      <c r="CB9" s="853"/>
      <c r="CC9" s="853"/>
      <c r="CD9" s="853"/>
      <c r="CE9" s="853"/>
      <c r="CF9" s="853"/>
      <c r="CG9" s="854"/>
      <c r="CH9" s="865">
        <v>-68</v>
      </c>
      <c r="CI9" s="866"/>
      <c r="CJ9" s="866"/>
      <c r="CK9" s="866"/>
      <c r="CL9" s="867"/>
      <c r="CM9" s="865">
        <v>12</v>
      </c>
      <c r="CN9" s="866"/>
      <c r="CO9" s="866"/>
      <c r="CP9" s="866"/>
      <c r="CQ9" s="867"/>
      <c r="CR9" s="865">
        <v>5</v>
      </c>
      <c r="CS9" s="866"/>
      <c r="CT9" s="866"/>
      <c r="CU9" s="866"/>
      <c r="CV9" s="867"/>
      <c r="CW9" s="865" t="s">
        <v>532</v>
      </c>
      <c r="CX9" s="866"/>
      <c r="CY9" s="866"/>
      <c r="CZ9" s="866"/>
      <c r="DA9" s="867"/>
      <c r="DB9" s="865" t="s">
        <v>532</v>
      </c>
      <c r="DC9" s="866"/>
      <c r="DD9" s="866"/>
      <c r="DE9" s="866"/>
      <c r="DF9" s="867"/>
      <c r="DG9" s="865" t="s">
        <v>532</v>
      </c>
      <c r="DH9" s="866"/>
      <c r="DI9" s="866"/>
      <c r="DJ9" s="866"/>
      <c r="DK9" s="867"/>
      <c r="DL9" s="865" t="s">
        <v>532</v>
      </c>
      <c r="DM9" s="866"/>
      <c r="DN9" s="866"/>
      <c r="DO9" s="866"/>
      <c r="DP9" s="867"/>
      <c r="DQ9" s="865" t="s">
        <v>532</v>
      </c>
      <c r="DR9" s="866"/>
      <c r="DS9" s="866"/>
      <c r="DT9" s="866"/>
      <c r="DU9" s="867"/>
      <c r="DV9" s="868"/>
      <c r="DW9" s="869"/>
      <c r="DX9" s="869"/>
      <c r="DY9" s="869"/>
      <c r="DZ9" s="870"/>
      <c r="EA9" s="255"/>
    </row>
    <row r="10" spans="1:131" s="256" customFormat="1" ht="26.25" customHeight="1" x14ac:dyDescent="0.15">
      <c r="A10" s="262">
        <v>4</v>
      </c>
      <c r="B10" s="839" t="s">
        <v>392</v>
      </c>
      <c r="C10" s="840"/>
      <c r="D10" s="840"/>
      <c r="E10" s="840"/>
      <c r="F10" s="840"/>
      <c r="G10" s="840"/>
      <c r="H10" s="840"/>
      <c r="I10" s="840"/>
      <c r="J10" s="840"/>
      <c r="K10" s="840"/>
      <c r="L10" s="840"/>
      <c r="M10" s="840"/>
      <c r="N10" s="840"/>
      <c r="O10" s="840"/>
      <c r="P10" s="841"/>
      <c r="Q10" s="842">
        <v>8</v>
      </c>
      <c r="R10" s="843"/>
      <c r="S10" s="843"/>
      <c r="T10" s="843"/>
      <c r="U10" s="843"/>
      <c r="V10" s="843">
        <v>8</v>
      </c>
      <c r="W10" s="843"/>
      <c r="X10" s="843"/>
      <c r="Y10" s="843"/>
      <c r="Z10" s="843"/>
      <c r="AA10" s="843" t="s">
        <v>532</v>
      </c>
      <c r="AB10" s="843"/>
      <c r="AC10" s="843"/>
      <c r="AD10" s="843"/>
      <c r="AE10" s="844"/>
      <c r="AF10" s="845" t="s">
        <v>393</v>
      </c>
      <c r="AG10" s="846"/>
      <c r="AH10" s="846"/>
      <c r="AI10" s="846"/>
      <c r="AJ10" s="847"/>
      <c r="AK10" s="848">
        <v>2</v>
      </c>
      <c r="AL10" s="849"/>
      <c r="AM10" s="849"/>
      <c r="AN10" s="849"/>
      <c r="AO10" s="849"/>
      <c r="AP10" s="849" t="s">
        <v>532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609</v>
      </c>
      <c r="BT10" s="853"/>
      <c r="BU10" s="853"/>
      <c r="BV10" s="853"/>
      <c r="BW10" s="853"/>
      <c r="BX10" s="853"/>
      <c r="BY10" s="853"/>
      <c r="BZ10" s="853"/>
      <c r="CA10" s="853"/>
      <c r="CB10" s="853"/>
      <c r="CC10" s="853"/>
      <c r="CD10" s="853"/>
      <c r="CE10" s="853"/>
      <c r="CF10" s="853"/>
      <c r="CG10" s="854"/>
      <c r="CH10" s="865">
        <v>4</v>
      </c>
      <c r="CI10" s="866"/>
      <c r="CJ10" s="866"/>
      <c r="CK10" s="866"/>
      <c r="CL10" s="867"/>
      <c r="CM10" s="865">
        <v>62</v>
      </c>
      <c r="CN10" s="866"/>
      <c r="CO10" s="866"/>
      <c r="CP10" s="866"/>
      <c r="CQ10" s="867"/>
      <c r="CR10" s="865">
        <v>30</v>
      </c>
      <c r="CS10" s="866"/>
      <c r="CT10" s="866"/>
      <c r="CU10" s="866"/>
      <c r="CV10" s="867"/>
      <c r="CW10" s="865" t="s">
        <v>532</v>
      </c>
      <c r="CX10" s="866"/>
      <c r="CY10" s="866"/>
      <c r="CZ10" s="866"/>
      <c r="DA10" s="867"/>
      <c r="DB10" s="865" t="s">
        <v>532</v>
      </c>
      <c r="DC10" s="866"/>
      <c r="DD10" s="866"/>
      <c r="DE10" s="866"/>
      <c r="DF10" s="867"/>
      <c r="DG10" s="865" t="s">
        <v>532</v>
      </c>
      <c r="DH10" s="866"/>
      <c r="DI10" s="866"/>
      <c r="DJ10" s="866"/>
      <c r="DK10" s="867"/>
      <c r="DL10" s="865" t="s">
        <v>532</v>
      </c>
      <c r="DM10" s="866"/>
      <c r="DN10" s="866"/>
      <c r="DO10" s="866"/>
      <c r="DP10" s="867"/>
      <c r="DQ10" s="865" t="s">
        <v>532</v>
      </c>
      <c r="DR10" s="866"/>
      <c r="DS10" s="866"/>
      <c r="DT10" s="866"/>
      <c r="DU10" s="867"/>
      <c r="DV10" s="868"/>
      <c r="DW10" s="869"/>
      <c r="DX10" s="869"/>
      <c r="DY10" s="869"/>
      <c r="DZ10" s="870"/>
      <c r="EA10" s="255"/>
    </row>
    <row r="11" spans="1:131" s="256" customFormat="1" ht="26.25" customHeight="1" x14ac:dyDescent="0.15">
      <c r="A11" s="262">
        <v>5</v>
      </c>
      <c r="B11" s="839" t="s">
        <v>394</v>
      </c>
      <c r="C11" s="840"/>
      <c r="D11" s="840"/>
      <c r="E11" s="840"/>
      <c r="F11" s="840"/>
      <c r="G11" s="840"/>
      <c r="H11" s="840"/>
      <c r="I11" s="840"/>
      <c r="J11" s="840"/>
      <c r="K11" s="840"/>
      <c r="L11" s="840"/>
      <c r="M11" s="840"/>
      <c r="N11" s="840"/>
      <c r="O11" s="840"/>
      <c r="P11" s="841"/>
      <c r="Q11" s="842">
        <v>1</v>
      </c>
      <c r="R11" s="843"/>
      <c r="S11" s="843"/>
      <c r="T11" s="843"/>
      <c r="U11" s="843"/>
      <c r="V11" s="843">
        <v>1</v>
      </c>
      <c r="W11" s="843"/>
      <c r="X11" s="843"/>
      <c r="Y11" s="843"/>
      <c r="Z11" s="843"/>
      <c r="AA11" s="843" t="s">
        <v>532</v>
      </c>
      <c r="AB11" s="843"/>
      <c r="AC11" s="843"/>
      <c r="AD11" s="843"/>
      <c r="AE11" s="844"/>
      <c r="AF11" s="845" t="s">
        <v>393</v>
      </c>
      <c r="AG11" s="846"/>
      <c r="AH11" s="846"/>
      <c r="AI11" s="846"/>
      <c r="AJ11" s="847"/>
      <c r="AK11" s="848" t="s">
        <v>532</v>
      </c>
      <c r="AL11" s="849"/>
      <c r="AM11" s="849"/>
      <c r="AN11" s="849"/>
      <c r="AO11" s="849"/>
      <c r="AP11" s="849" t="s">
        <v>532</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610</v>
      </c>
      <c r="BT11" s="853"/>
      <c r="BU11" s="853"/>
      <c r="BV11" s="853"/>
      <c r="BW11" s="853"/>
      <c r="BX11" s="853"/>
      <c r="BY11" s="853"/>
      <c r="BZ11" s="853"/>
      <c r="CA11" s="853"/>
      <c r="CB11" s="853"/>
      <c r="CC11" s="853"/>
      <c r="CD11" s="853"/>
      <c r="CE11" s="853"/>
      <c r="CF11" s="853"/>
      <c r="CG11" s="854"/>
      <c r="CH11" s="865">
        <v>1</v>
      </c>
      <c r="CI11" s="866"/>
      <c r="CJ11" s="866"/>
      <c r="CK11" s="866"/>
      <c r="CL11" s="867"/>
      <c r="CM11" s="865">
        <v>32</v>
      </c>
      <c r="CN11" s="866"/>
      <c r="CO11" s="866"/>
      <c r="CP11" s="866"/>
      <c r="CQ11" s="867"/>
      <c r="CR11" s="865">
        <v>5</v>
      </c>
      <c r="CS11" s="866"/>
      <c r="CT11" s="866"/>
      <c r="CU11" s="866"/>
      <c r="CV11" s="867"/>
      <c r="CW11" s="865" t="s">
        <v>532</v>
      </c>
      <c r="CX11" s="866"/>
      <c r="CY11" s="866"/>
      <c r="CZ11" s="866"/>
      <c r="DA11" s="867"/>
      <c r="DB11" s="865" t="s">
        <v>532</v>
      </c>
      <c r="DC11" s="866"/>
      <c r="DD11" s="866"/>
      <c r="DE11" s="866"/>
      <c r="DF11" s="867"/>
      <c r="DG11" s="865" t="s">
        <v>532</v>
      </c>
      <c r="DH11" s="866"/>
      <c r="DI11" s="866"/>
      <c r="DJ11" s="866"/>
      <c r="DK11" s="867"/>
      <c r="DL11" s="865" t="s">
        <v>532</v>
      </c>
      <c r="DM11" s="866"/>
      <c r="DN11" s="866"/>
      <c r="DO11" s="866"/>
      <c r="DP11" s="867"/>
      <c r="DQ11" s="865" t="s">
        <v>532</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611</v>
      </c>
      <c r="BT12" s="853"/>
      <c r="BU12" s="853"/>
      <c r="BV12" s="853"/>
      <c r="BW12" s="853"/>
      <c r="BX12" s="853"/>
      <c r="BY12" s="853"/>
      <c r="BZ12" s="853"/>
      <c r="CA12" s="853"/>
      <c r="CB12" s="853"/>
      <c r="CC12" s="853"/>
      <c r="CD12" s="853"/>
      <c r="CE12" s="853"/>
      <c r="CF12" s="853"/>
      <c r="CG12" s="854"/>
      <c r="CH12" s="865">
        <v>-7</v>
      </c>
      <c r="CI12" s="866"/>
      <c r="CJ12" s="866"/>
      <c r="CK12" s="866"/>
      <c r="CL12" s="867"/>
      <c r="CM12" s="865">
        <v>50</v>
      </c>
      <c r="CN12" s="866"/>
      <c r="CO12" s="866"/>
      <c r="CP12" s="866"/>
      <c r="CQ12" s="867"/>
      <c r="CR12" s="865">
        <v>21</v>
      </c>
      <c r="CS12" s="866"/>
      <c r="CT12" s="866"/>
      <c r="CU12" s="866"/>
      <c r="CV12" s="867"/>
      <c r="CW12" s="865" t="s">
        <v>532</v>
      </c>
      <c r="CX12" s="866"/>
      <c r="CY12" s="866"/>
      <c r="CZ12" s="866"/>
      <c r="DA12" s="867"/>
      <c r="DB12" s="865" t="s">
        <v>532</v>
      </c>
      <c r="DC12" s="866"/>
      <c r="DD12" s="866"/>
      <c r="DE12" s="866"/>
      <c r="DF12" s="867"/>
      <c r="DG12" s="865" t="s">
        <v>532</v>
      </c>
      <c r="DH12" s="866"/>
      <c r="DI12" s="866"/>
      <c r="DJ12" s="866"/>
      <c r="DK12" s="867"/>
      <c r="DL12" s="865" t="s">
        <v>532</v>
      </c>
      <c r="DM12" s="866"/>
      <c r="DN12" s="866"/>
      <c r="DO12" s="866"/>
      <c r="DP12" s="867"/>
      <c r="DQ12" s="865" t="s">
        <v>532</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612</v>
      </c>
      <c r="BT13" s="853"/>
      <c r="BU13" s="853"/>
      <c r="BV13" s="853"/>
      <c r="BW13" s="853"/>
      <c r="BX13" s="853"/>
      <c r="BY13" s="853"/>
      <c r="BZ13" s="853"/>
      <c r="CA13" s="853"/>
      <c r="CB13" s="853"/>
      <c r="CC13" s="853"/>
      <c r="CD13" s="853"/>
      <c r="CE13" s="853"/>
      <c r="CF13" s="853"/>
      <c r="CG13" s="854"/>
      <c r="CH13" s="865">
        <v>7</v>
      </c>
      <c r="CI13" s="866"/>
      <c r="CJ13" s="866"/>
      <c r="CK13" s="866"/>
      <c r="CL13" s="867"/>
      <c r="CM13" s="865">
        <v>6</v>
      </c>
      <c r="CN13" s="866"/>
      <c r="CO13" s="866"/>
      <c r="CP13" s="866"/>
      <c r="CQ13" s="867"/>
      <c r="CR13" s="865">
        <v>50</v>
      </c>
      <c r="CS13" s="866"/>
      <c r="CT13" s="866"/>
      <c r="CU13" s="866"/>
      <c r="CV13" s="867"/>
      <c r="CW13" s="865" t="s">
        <v>532</v>
      </c>
      <c r="CX13" s="866"/>
      <c r="CY13" s="866"/>
      <c r="CZ13" s="866"/>
      <c r="DA13" s="867"/>
      <c r="DB13" s="865" t="s">
        <v>532</v>
      </c>
      <c r="DC13" s="866"/>
      <c r="DD13" s="866"/>
      <c r="DE13" s="866"/>
      <c r="DF13" s="867"/>
      <c r="DG13" s="865" t="s">
        <v>532</v>
      </c>
      <c r="DH13" s="866"/>
      <c r="DI13" s="866"/>
      <c r="DJ13" s="866"/>
      <c r="DK13" s="867"/>
      <c r="DL13" s="865" t="s">
        <v>532</v>
      </c>
      <c r="DM13" s="866"/>
      <c r="DN13" s="866"/>
      <c r="DO13" s="866"/>
      <c r="DP13" s="867"/>
      <c r="DQ13" s="865" t="s">
        <v>532</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613</v>
      </c>
      <c r="BT14" s="853"/>
      <c r="BU14" s="853"/>
      <c r="BV14" s="853"/>
      <c r="BW14" s="853"/>
      <c r="BX14" s="853"/>
      <c r="BY14" s="853"/>
      <c r="BZ14" s="853"/>
      <c r="CA14" s="853"/>
      <c r="CB14" s="853"/>
      <c r="CC14" s="853"/>
      <c r="CD14" s="853"/>
      <c r="CE14" s="853"/>
      <c r="CF14" s="853"/>
      <c r="CG14" s="854"/>
      <c r="CH14" s="865">
        <v>0</v>
      </c>
      <c r="CI14" s="866"/>
      <c r="CJ14" s="866"/>
      <c r="CK14" s="866"/>
      <c r="CL14" s="867"/>
      <c r="CM14" s="865">
        <v>69</v>
      </c>
      <c r="CN14" s="866"/>
      <c r="CO14" s="866"/>
      <c r="CP14" s="866"/>
      <c r="CQ14" s="867"/>
      <c r="CR14" s="865">
        <v>20</v>
      </c>
      <c r="CS14" s="866"/>
      <c r="CT14" s="866"/>
      <c r="CU14" s="866"/>
      <c r="CV14" s="867"/>
      <c r="CW14" s="865">
        <v>33</v>
      </c>
      <c r="CX14" s="866"/>
      <c r="CY14" s="866"/>
      <c r="CZ14" s="866"/>
      <c r="DA14" s="867"/>
      <c r="DB14" s="865" t="s">
        <v>532</v>
      </c>
      <c r="DC14" s="866"/>
      <c r="DD14" s="866"/>
      <c r="DE14" s="866"/>
      <c r="DF14" s="867"/>
      <c r="DG14" s="865" t="s">
        <v>532</v>
      </c>
      <c r="DH14" s="866"/>
      <c r="DI14" s="866"/>
      <c r="DJ14" s="866"/>
      <c r="DK14" s="867"/>
      <c r="DL14" s="865" t="s">
        <v>532</v>
      </c>
      <c r="DM14" s="866"/>
      <c r="DN14" s="866"/>
      <c r="DO14" s="866"/>
      <c r="DP14" s="867"/>
      <c r="DQ14" s="865" t="s">
        <v>532</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70950</v>
      </c>
      <c r="R23" s="878"/>
      <c r="S23" s="878"/>
      <c r="T23" s="878"/>
      <c r="U23" s="878"/>
      <c r="V23" s="878">
        <v>69793</v>
      </c>
      <c r="W23" s="878"/>
      <c r="X23" s="878"/>
      <c r="Y23" s="878"/>
      <c r="Z23" s="878"/>
      <c r="AA23" s="878">
        <v>1157</v>
      </c>
      <c r="AB23" s="878"/>
      <c r="AC23" s="878"/>
      <c r="AD23" s="878"/>
      <c r="AE23" s="879"/>
      <c r="AF23" s="880">
        <v>935</v>
      </c>
      <c r="AG23" s="878"/>
      <c r="AH23" s="878"/>
      <c r="AI23" s="878"/>
      <c r="AJ23" s="881"/>
      <c r="AK23" s="882"/>
      <c r="AL23" s="883"/>
      <c r="AM23" s="883"/>
      <c r="AN23" s="883"/>
      <c r="AO23" s="883"/>
      <c r="AP23" s="878">
        <v>84585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15760</v>
      </c>
      <c r="R28" s="907"/>
      <c r="S28" s="907"/>
      <c r="T28" s="907"/>
      <c r="U28" s="907"/>
      <c r="V28" s="907">
        <v>15216</v>
      </c>
      <c r="W28" s="907"/>
      <c r="X28" s="907"/>
      <c r="Y28" s="907"/>
      <c r="Z28" s="907"/>
      <c r="AA28" s="907">
        <v>544</v>
      </c>
      <c r="AB28" s="907"/>
      <c r="AC28" s="907"/>
      <c r="AD28" s="907"/>
      <c r="AE28" s="908"/>
      <c r="AF28" s="909">
        <v>541</v>
      </c>
      <c r="AG28" s="907"/>
      <c r="AH28" s="907"/>
      <c r="AI28" s="907"/>
      <c r="AJ28" s="910"/>
      <c r="AK28" s="911">
        <v>1306</v>
      </c>
      <c r="AL28" s="902"/>
      <c r="AM28" s="902"/>
      <c r="AN28" s="902"/>
      <c r="AO28" s="902"/>
      <c r="AP28" s="902" t="s">
        <v>532</v>
      </c>
      <c r="AQ28" s="902"/>
      <c r="AR28" s="902"/>
      <c r="AS28" s="902"/>
      <c r="AT28" s="902"/>
      <c r="AU28" s="902" t="s">
        <v>532</v>
      </c>
      <c r="AV28" s="902"/>
      <c r="AW28" s="902"/>
      <c r="AX28" s="902"/>
      <c r="AY28" s="902"/>
      <c r="AZ28" s="903" t="s">
        <v>532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13343</v>
      </c>
      <c r="R29" s="843"/>
      <c r="S29" s="843"/>
      <c r="T29" s="843"/>
      <c r="U29" s="843"/>
      <c r="V29" s="843">
        <v>13133</v>
      </c>
      <c r="W29" s="843"/>
      <c r="X29" s="843"/>
      <c r="Y29" s="843"/>
      <c r="Z29" s="843"/>
      <c r="AA29" s="843">
        <v>210</v>
      </c>
      <c r="AB29" s="843"/>
      <c r="AC29" s="843"/>
      <c r="AD29" s="843"/>
      <c r="AE29" s="844"/>
      <c r="AF29" s="845">
        <v>210</v>
      </c>
      <c r="AG29" s="846"/>
      <c r="AH29" s="846"/>
      <c r="AI29" s="846"/>
      <c r="AJ29" s="847"/>
      <c r="AK29" s="914">
        <v>2047</v>
      </c>
      <c r="AL29" s="915"/>
      <c r="AM29" s="915"/>
      <c r="AN29" s="915"/>
      <c r="AO29" s="915"/>
      <c r="AP29" s="915" t="s">
        <v>532</v>
      </c>
      <c r="AQ29" s="915"/>
      <c r="AR29" s="915"/>
      <c r="AS29" s="915"/>
      <c r="AT29" s="915"/>
      <c r="AU29" s="915" t="s">
        <v>532</v>
      </c>
      <c r="AV29" s="915"/>
      <c r="AW29" s="915"/>
      <c r="AX29" s="915"/>
      <c r="AY29" s="915"/>
      <c r="AZ29" s="916" t="s">
        <v>532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1565</v>
      </c>
      <c r="R30" s="843"/>
      <c r="S30" s="843"/>
      <c r="T30" s="843"/>
      <c r="U30" s="843"/>
      <c r="V30" s="843">
        <v>1562</v>
      </c>
      <c r="W30" s="843"/>
      <c r="X30" s="843"/>
      <c r="Y30" s="843"/>
      <c r="Z30" s="843"/>
      <c r="AA30" s="843">
        <v>3</v>
      </c>
      <c r="AB30" s="843"/>
      <c r="AC30" s="843"/>
      <c r="AD30" s="843"/>
      <c r="AE30" s="844"/>
      <c r="AF30" s="845">
        <v>3</v>
      </c>
      <c r="AG30" s="846"/>
      <c r="AH30" s="846"/>
      <c r="AI30" s="846"/>
      <c r="AJ30" s="847"/>
      <c r="AK30" s="914">
        <v>452</v>
      </c>
      <c r="AL30" s="915"/>
      <c r="AM30" s="915"/>
      <c r="AN30" s="915"/>
      <c r="AO30" s="915"/>
      <c r="AP30" s="915" t="s">
        <v>532</v>
      </c>
      <c r="AQ30" s="915"/>
      <c r="AR30" s="915"/>
      <c r="AS30" s="915"/>
      <c r="AT30" s="915"/>
      <c r="AU30" s="915" t="s">
        <v>532</v>
      </c>
      <c r="AV30" s="915"/>
      <c r="AW30" s="915"/>
      <c r="AX30" s="915"/>
      <c r="AY30" s="915"/>
      <c r="AZ30" s="916" t="s">
        <v>532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114</v>
      </c>
      <c r="R31" s="843"/>
      <c r="S31" s="843"/>
      <c r="T31" s="843"/>
      <c r="U31" s="843"/>
      <c r="V31" s="843">
        <v>104</v>
      </c>
      <c r="W31" s="843"/>
      <c r="X31" s="843"/>
      <c r="Y31" s="843"/>
      <c r="Z31" s="843"/>
      <c r="AA31" s="843">
        <v>9</v>
      </c>
      <c r="AB31" s="843"/>
      <c r="AC31" s="843"/>
      <c r="AD31" s="843"/>
      <c r="AE31" s="844"/>
      <c r="AF31" s="845">
        <v>9</v>
      </c>
      <c r="AG31" s="846"/>
      <c r="AH31" s="846"/>
      <c r="AI31" s="846"/>
      <c r="AJ31" s="847"/>
      <c r="AK31" s="914">
        <v>37</v>
      </c>
      <c r="AL31" s="915"/>
      <c r="AM31" s="915"/>
      <c r="AN31" s="915"/>
      <c r="AO31" s="915"/>
      <c r="AP31" s="915">
        <v>3</v>
      </c>
      <c r="AQ31" s="915"/>
      <c r="AR31" s="915"/>
      <c r="AS31" s="915"/>
      <c r="AT31" s="915"/>
      <c r="AU31" s="915">
        <v>2</v>
      </c>
      <c r="AV31" s="915"/>
      <c r="AW31" s="915"/>
      <c r="AX31" s="915"/>
      <c r="AY31" s="915"/>
      <c r="AZ31" s="916" t="s">
        <v>532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3239</v>
      </c>
      <c r="R32" s="843"/>
      <c r="S32" s="843"/>
      <c r="T32" s="843"/>
      <c r="U32" s="843"/>
      <c r="V32" s="843">
        <v>2573</v>
      </c>
      <c r="W32" s="843"/>
      <c r="X32" s="843"/>
      <c r="Y32" s="843"/>
      <c r="Z32" s="843"/>
      <c r="AA32" s="843">
        <v>666</v>
      </c>
      <c r="AB32" s="843"/>
      <c r="AC32" s="843"/>
      <c r="AD32" s="843"/>
      <c r="AE32" s="844"/>
      <c r="AF32" s="845">
        <v>1993</v>
      </c>
      <c r="AG32" s="846"/>
      <c r="AH32" s="846"/>
      <c r="AI32" s="846"/>
      <c r="AJ32" s="847"/>
      <c r="AK32" s="914">
        <v>244</v>
      </c>
      <c r="AL32" s="915"/>
      <c r="AM32" s="915"/>
      <c r="AN32" s="915"/>
      <c r="AO32" s="915"/>
      <c r="AP32" s="915">
        <v>12214</v>
      </c>
      <c r="AQ32" s="915"/>
      <c r="AR32" s="915"/>
      <c r="AS32" s="915"/>
      <c r="AT32" s="915"/>
      <c r="AU32" s="915">
        <v>2089</v>
      </c>
      <c r="AV32" s="915"/>
      <c r="AW32" s="915"/>
      <c r="AX32" s="915"/>
      <c r="AY32" s="915"/>
      <c r="AZ32" s="916" t="s">
        <v>532</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93</v>
      </c>
      <c r="R33" s="843"/>
      <c r="S33" s="843"/>
      <c r="T33" s="843"/>
      <c r="U33" s="843"/>
      <c r="V33" s="843">
        <v>112</v>
      </c>
      <c r="W33" s="843"/>
      <c r="X33" s="843"/>
      <c r="Y33" s="843"/>
      <c r="Z33" s="843"/>
      <c r="AA33" s="843">
        <v>-20</v>
      </c>
      <c r="AB33" s="843"/>
      <c r="AC33" s="843"/>
      <c r="AD33" s="843"/>
      <c r="AE33" s="844"/>
      <c r="AF33" s="845">
        <v>110</v>
      </c>
      <c r="AG33" s="846"/>
      <c r="AH33" s="846"/>
      <c r="AI33" s="846"/>
      <c r="AJ33" s="847"/>
      <c r="AK33" s="914">
        <v>15</v>
      </c>
      <c r="AL33" s="915"/>
      <c r="AM33" s="915"/>
      <c r="AN33" s="915"/>
      <c r="AO33" s="915"/>
      <c r="AP33" s="915">
        <v>7</v>
      </c>
      <c r="AQ33" s="915"/>
      <c r="AR33" s="915"/>
      <c r="AS33" s="915"/>
      <c r="AT33" s="915"/>
      <c r="AU33" s="915">
        <v>7</v>
      </c>
      <c r="AV33" s="915"/>
      <c r="AW33" s="915"/>
      <c r="AX33" s="915"/>
      <c r="AY33" s="915"/>
      <c r="AZ33" s="916" t="s">
        <v>532</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622</v>
      </c>
      <c r="R34" s="843"/>
      <c r="S34" s="843"/>
      <c r="T34" s="843"/>
      <c r="U34" s="843"/>
      <c r="V34" s="843">
        <v>614</v>
      </c>
      <c r="W34" s="843"/>
      <c r="X34" s="843"/>
      <c r="Y34" s="843"/>
      <c r="Z34" s="843"/>
      <c r="AA34" s="843">
        <v>8</v>
      </c>
      <c r="AB34" s="843"/>
      <c r="AC34" s="843"/>
      <c r="AD34" s="843"/>
      <c r="AE34" s="844"/>
      <c r="AF34" s="845">
        <v>223</v>
      </c>
      <c r="AG34" s="846"/>
      <c r="AH34" s="846"/>
      <c r="AI34" s="846"/>
      <c r="AJ34" s="847"/>
      <c r="AK34" s="914">
        <v>112</v>
      </c>
      <c r="AL34" s="915"/>
      <c r="AM34" s="915"/>
      <c r="AN34" s="915"/>
      <c r="AO34" s="915"/>
      <c r="AP34" s="915">
        <v>473</v>
      </c>
      <c r="AQ34" s="915"/>
      <c r="AR34" s="915"/>
      <c r="AS34" s="915"/>
      <c r="AT34" s="915"/>
      <c r="AU34" s="915">
        <v>273</v>
      </c>
      <c r="AV34" s="915"/>
      <c r="AW34" s="915"/>
      <c r="AX34" s="915"/>
      <c r="AY34" s="915"/>
      <c r="AZ34" s="916" t="s">
        <v>532</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417</v>
      </c>
      <c r="C35" s="840"/>
      <c r="D35" s="840"/>
      <c r="E35" s="840"/>
      <c r="F35" s="840"/>
      <c r="G35" s="840"/>
      <c r="H35" s="840"/>
      <c r="I35" s="840"/>
      <c r="J35" s="840"/>
      <c r="K35" s="840"/>
      <c r="L35" s="840"/>
      <c r="M35" s="840"/>
      <c r="N35" s="840"/>
      <c r="O35" s="840"/>
      <c r="P35" s="841"/>
      <c r="Q35" s="842">
        <v>61589</v>
      </c>
      <c r="R35" s="843"/>
      <c r="S35" s="843"/>
      <c r="T35" s="843"/>
      <c r="U35" s="843"/>
      <c r="V35" s="843">
        <v>56713</v>
      </c>
      <c r="W35" s="843"/>
      <c r="X35" s="843"/>
      <c r="Y35" s="843"/>
      <c r="Z35" s="843"/>
      <c r="AA35" s="843">
        <v>4876</v>
      </c>
      <c r="AB35" s="843"/>
      <c r="AC35" s="843"/>
      <c r="AD35" s="843"/>
      <c r="AE35" s="844"/>
      <c r="AF35" s="845">
        <v>6453</v>
      </c>
      <c r="AG35" s="846"/>
      <c r="AH35" s="846"/>
      <c r="AI35" s="846"/>
      <c r="AJ35" s="847"/>
      <c r="AK35" s="914">
        <v>0</v>
      </c>
      <c r="AL35" s="915"/>
      <c r="AM35" s="915"/>
      <c r="AN35" s="915"/>
      <c r="AO35" s="915"/>
      <c r="AP35" s="915">
        <v>105</v>
      </c>
      <c r="AQ35" s="915"/>
      <c r="AR35" s="915"/>
      <c r="AS35" s="915"/>
      <c r="AT35" s="915"/>
      <c r="AU35" s="915" t="s">
        <v>532</v>
      </c>
      <c r="AV35" s="915"/>
      <c r="AW35" s="915"/>
      <c r="AX35" s="915"/>
      <c r="AY35" s="915"/>
      <c r="AZ35" s="916" t="s">
        <v>532</v>
      </c>
      <c r="BA35" s="916"/>
      <c r="BB35" s="916"/>
      <c r="BC35" s="916"/>
      <c r="BD35" s="916"/>
      <c r="BE35" s="912" t="s">
        <v>418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419</v>
      </c>
      <c r="C36" s="840"/>
      <c r="D36" s="840"/>
      <c r="E36" s="840"/>
      <c r="F36" s="840"/>
      <c r="G36" s="840"/>
      <c r="H36" s="840"/>
      <c r="I36" s="840"/>
      <c r="J36" s="840"/>
      <c r="K36" s="840"/>
      <c r="L36" s="840"/>
      <c r="M36" s="840"/>
      <c r="N36" s="840"/>
      <c r="O36" s="840"/>
      <c r="P36" s="841"/>
      <c r="Q36" s="842">
        <v>5568</v>
      </c>
      <c r="R36" s="843"/>
      <c r="S36" s="843"/>
      <c r="T36" s="843"/>
      <c r="U36" s="843"/>
      <c r="V36" s="843">
        <v>5494</v>
      </c>
      <c r="W36" s="843"/>
      <c r="X36" s="843"/>
      <c r="Y36" s="843"/>
      <c r="Z36" s="843"/>
      <c r="AA36" s="843">
        <v>74</v>
      </c>
      <c r="AB36" s="843"/>
      <c r="AC36" s="843"/>
      <c r="AD36" s="843"/>
      <c r="AE36" s="844"/>
      <c r="AF36" s="845">
        <v>74</v>
      </c>
      <c r="AG36" s="846"/>
      <c r="AH36" s="846"/>
      <c r="AI36" s="846"/>
      <c r="AJ36" s="847"/>
      <c r="AK36" s="914">
        <v>1877</v>
      </c>
      <c r="AL36" s="915"/>
      <c r="AM36" s="915"/>
      <c r="AN36" s="915"/>
      <c r="AO36" s="915"/>
      <c r="AP36" s="915">
        <v>37830</v>
      </c>
      <c r="AQ36" s="915"/>
      <c r="AR36" s="915"/>
      <c r="AS36" s="915"/>
      <c r="AT36" s="915"/>
      <c r="AU36" s="915">
        <v>21676</v>
      </c>
      <c r="AV36" s="915"/>
      <c r="AW36" s="915"/>
      <c r="AX36" s="915"/>
      <c r="AY36" s="915"/>
      <c r="AZ36" s="916" t="s">
        <v>532</v>
      </c>
      <c r="BA36" s="916"/>
      <c r="BB36" s="916"/>
      <c r="BC36" s="916"/>
      <c r="BD36" s="916"/>
      <c r="BE36" s="912" t="s">
        <v>420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421</v>
      </c>
      <c r="C37" s="840"/>
      <c r="D37" s="840"/>
      <c r="E37" s="840"/>
      <c r="F37" s="840"/>
      <c r="G37" s="840"/>
      <c r="H37" s="840"/>
      <c r="I37" s="840"/>
      <c r="J37" s="840"/>
      <c r="K37" s="840"/>
      <c r="L37" s="840"/>
      <c r="M37" s="840"/>
      <c r="N37" s="840"/>
      <c r="O37" s="840"/>
      <c r="P37" s="841"/>
      <c r="Q37" s="842">
        <v>1076</v>
      </c>
      <c r="R37" s="843"/>
      <c r="S37" s="843"/>
      <c r="T37" s="843"/>
      <c r="U37" s="843"/>
      <c r="V37" s="843">
        <v>1032</v>
      </c>
      <c r="W37" s="843"/>
      <c r="X37" s="843"/>
      <c r="Y37" s="843"/>
      <c r="Z37" s="843"/>
      <c r="AA37" s="843">
        <v>43</v>
      </c>
      <c r="AB37" s="843"/>
      <c r="AC37" s="843"/>
      <c r="AD37" s="843"/>
      <c r="AE37" s="844"/>
      <c r="AF37" s="845">
        <v>43</v>
      </c>
      <c r="AG37" s="846"/>
      <c r="AH37" s="846"/>
      <c r="AI37" s="846"/>
      <c r="AJ37" s="847"/>
      <c r="AK37" s="914">
        <v>655</v>
      </c>
      <c r="AL37" s="915"/>
      <c r="AM37" s="915"/>
      <c r="AN37" s="915"/>
      <c r="AO37" s="915"/>
      <c r="AP37" s="915">
        <v>5395</v>
      </c>
      <c r="AQ37" s="915"/>
      <c r="AR37" s="915"/>
      <c r="AS37" s="915"/>
      <c r="AT37" s="915"/>
      <c r="AU37" s="915">
        <v>4807</v>
      </c>
      <c r="AV37" s="915"/>
      <c r="AW37" s="915"/>
      <c r="AX37" s="915"/>
      <c r="AY37" s="915"/>
      <c r="AZ37" s="916" t="s">
        <v>532</v>
      </c>
      <c r="BA37" s="916"/>
      <c r="BB37" s="916"/>
      <c r="BC37" s="916"/>
      <c r="BD37" s="916"/>
      <c r="BE37" s="912" t="s">
        <v>422</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423</v>
      </c>
      <c r="C38" s="840"/>
      <c r="D38" s="840"/>
      <c r="E38" s="840"/>
      <c r="F38" s="840"/>
      <c r="G38" s="840"/>
      <c r="H38" s="840"/>
      <c r="I38" s="840"/>
      <c r="J38" s="840"/>
      <c r="K38" s="840"/>
      <c r="L38" s="840"/>
      <c r="M38" s="840"/>
      <c r="N38" s="840"/>
      <c r="O38" s="840"/>
      <c r="P38" s="841"/>
      <c r="Q38" s="842">
        <v>374</v>
      </c>
      <c r="R38" s="843"/>
      <c r="S38" s="843"/>
      <c r="T38" s="843"/>
      <c r="U38" s="843"/>
      <c r="V38" s="843">
        <v>347</v>
      </c>
      <c r="W38" s="843"/>
      <c r="X38" s="843"/>
      <c r="Y38" s="843"/>
      <c r="Z38" s="843"/>
      <c r="AA38" s="843">
        <v>27</v>
      </c>
      <c r="AB38" s="843"/>
      <c r="AC38" s="843"/>
      <c r="AD38" s="843"/>
      <c r="AE38" s="844"/>
      <c r="AF38" s="845">
        <v>27</v>
      </c>
      <c r="AG38" s="846"/>
      <c r="AH38" s="846"/>
      <c r="AI38" s="846"/>
      <c r="AJ38" s="847"/>
      <c r="AK38" s="914">
        <v>205</v>
      </c>
      <c r="AL38" s="915"/>
      <c r="AM38" s="915"/>
      <c r="AN38" s="915"/>
      <c r="AO38" s="915"/>
      <c r="AP38" s="915">
        <v>896</v>
      </c>
      <c r="AQ38" s="915"/>
      <c r="AR38" s="915"/>
      <c r="AS38" s="915"/>
      <c r="AT38" s="915"/>
      <c r="AU38" s="915">
        <v>896</v>
      </c>
      <c r="AV38" s="915"/>
      <c r="AW38" s="915"/>
      <c r="AX38" s="915"/>
      <c r="AY38" s="915"/>
      <c r="AZ38" s="916" t="s">
        <v>532</v>
      </c>
      <c r="BA38" s="916"/>
      <c r="BB38" s="916"/>
      <c r="BC38" s="916"/>
      <c r="BD38" s="916"/>
      <c r="BE38" s="912" t="s">
        <v>422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424</v>
      </c>
      <c r="C39" s="840"/>
      <c r="D39" s="840"/>
      <c r="E39" s="840"/>
      <c r="F39" s="840"/>
      <c r="G39" s="840"/>
      <c r="H39" s="840"/>
      <c r="I39" s="840"/>
      <c r="J39" s="840"/>
      <c r="K39" s="840"/>
      <c r="L39" s="840"/>
      <c r="M39" s="840"/>
      <c r="N39" s="840"/>
      <c r="O39" s="840"/>
      <c r="P39" s="841"/>
      <c r="Q39" s="842">
        <v>60</v>
      </c>
      <c r="R39" s="843"/>
      <c r="S39" s="843"/>
      <c r="T39" s="843"/>
      <c r="U39" s="843"/>
      <c r="V39" s="843">
        <v>60</v>
      </c>
      <c r="W39" s="843"/>
      <c r="X39" s="843"/>
      <c r="Y39" s="843"/>
      <c r="Z39" s="843"/>
      <c r="AA39" s="843">
        <v>0</v>
      </c>
      <c r="AB39" s="843"/>
      <c r="AC39" s="843"/>
      <c r="AD39" s="843"/>
      <c r="AE39" s="844"/>
      <c r="AF39" s="845">
        <v>1</v>
      </c>
      <c r="AG39" s="846"/>
      <c r="AH39" s="846"/>
      <c r="AI39" s="846"/>
      <c r="AJ39" s="847"/>
      <c r="AK39" s="914">
        <v>48</v>
      </c>
      <c r="AL39" s="915"/>
      <c r="AM39" s="915"/>
      <c r="AN39" s="915"/>
      <c r="AO39" s="915"/>
      <c r="AP39" s="915" t="s">
        <v>532</v>
      </c>
      <c r="AQ39" s="915"/>
      <c r="AR39" s="915"/>
      <c r="AS39" s="915"/>
      <c r="AT39" s="915"/>
      <c r="AU39" s="915" t="s">
        <v>532</v>
      </c>
      <c r="AV39" s="915"/>
      <c r="AW39" s="915"/>
      <c r="AX39" s="915"/>
      <c r="AY39" s="915"/>
      <c r="AZ39" s="916" t="s">
        <v>532</v>
      </c>
      <c r="BA39" s="916"/>
      <c r="BB39" s="916"/>
      <c r="BC39" s="916"/>
      <c r="BD39" s="916"/>
      <c r="BE39" s="912" t="s">
        <v>422</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426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9685</v>
      </c>
      <c r="AG63" s="926"/>
      <c r="AH63" s="926"/>
      <c r="AI63" s="926"/>
      <c r="AJ63" s="927"/>
      <c r="AK63" s="928"/>
      <c r="AL63" s="923"/>
      <c r="AM63" s="923"/>
      <c r="AN63" s="923"/>
      <c r="AO63" s="923"/>
      <c r="AP63" s="926">
        <v>56923</v>
      </c>
      <c r="AQ63" s="926"/>
      <c r="AR63" s="926"/>
      <c r="AS63" s="926"/>
      <c r="AT63" s="926"/>
      <c r="AU63" s="926">
        <v>29750</v>
      </c>
      <c r="AV63" s="926"/>
      <c r="AW63" s="926"/>
      <c r="AX63" s="926"/>
      <c r="AY63" s="926"/>
      <c r="AZ63" s="930"/>
      <c r="BA63" s="930"/>
      <c r="BB63" s="930"/>
      <c r="BC63" s="930"/>
      <c r="BD63" s="930"/>
      <c r="BE63" s="931"/>
      <c r="BF63" s="931"/>
      <c r="BG63" s="931"/>
      <c r="BH63" s="931"/>
      <c r="BI63" s="932"/>
      <c r="BJ63" s="933" t="s">
        <v>427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429</v>
      </c>
      <c r="B66" s="825"/>
      <c r="C66" s="825"/>
      <c r="D66" s="825"/>
      <c r="E66" s="825"/>
      <c r="F66" s="825"/>
      <c r="G66" s="825"/>
      <c r="H66" s="825"/>
      <c r="I66" s="825"/>
      <c r="J66" s="825"/>
      <c r="K66" s="825"/>
      <c r="L66" s="825"/>
      <c r="M66" s="825"/>
      <c r="N66" s="825"/>
      <c r="O66" s="825"/>
      <c r="P66" s="826"/>
      <c r="Q66" s="801" t="s">
        <v>430</v>
      </c>
      <c r="R66" s="802"/>
      <c r="S66" s="802"/>
      <c r="T66" s="802"/>
      <c r="U66" s="803"/>
      <c r="V66" s="801" t="s">
        <v>431</v>
      </c>
      <c r="W66" s="802"/>
      <c r="X66" s="802"/>
      <c r="Y66" s="802"/>
      <c r="Z66" s="803"/>
      <c r="AA66" s="801" t="s">
        <v>432</v>
      </c>
      <c r="AB66" s="802"/>
      <c r="AC66" s="802"/>
      <c r="AD66" s="802"/>
      <c r="AE66" s="803"/>
      <c r="AF66" s="936" t="s">
        <v>433</v>
      </c>
      <c r="AG66" s="897"/>
      <c r="AH66" s="897"/>
      <c r="AI66" s="897"/>
      <c r="AJ66" s="937"/>
      <c r="AK66" s="801" t="s">
        <v>434</v>
      </c>
      <c r="AL66" s="825"/>
      <c r="AM66" s="825"/>
      <c r="AN66" s="825"/>
      <c r="AO66" s="826"/>
      <c r="AP66" s="801" t="s">
        <v>435</v>
      </c>
      <c r="AQ66" s="802"/>
      <c r="AR66" s="802"/>
      <c r="AS66" s="802"/>
      <c r="AT66" s="803"/>
      <c r="AU66" s="801" t="s">
        <v>436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602</v>
      </c>
      <c r="C68" s="954"/>
      <c r="D68" s="954"/>
      <c r="E68" s="954"/>
      <c r="F68" s="954"/>
      <c r="G68" s="954"/>
      <c r="H68" s="954"/>
      <c r="I68" s="954"/>
      <c r="J68" s="954"/>
      <c r="K68" s="954"/>
      <c r="L68" s="954"/>
      <c r="M68" s="954"/>
      <c r="N68" s="954"/>
      <c r="O68" s="954"/>
      <c r="P68" s="955"/>
      <c r="Q68" s="956">
        <v>509</v>
      </c>
      <c r="R68" s="950"/>
      <c r="S68" s="950"/>
      <c r="T68" s="950"/>
      <c r="U68" s="950"/>
      <c r="V68" s="950">
        <v>503</v>
      </c>
      <c r="W68" s="950"/>
      <c r="X68" s="950"/>
      <c r="Y68" s="950"/>
      <c r="Z68" s="950"/>
      <c r="AA68" s="950">
        <v>6</v>
      </c>
      <c r="AB68" s="950"/>
      <c r="AC68" s="950"/>
      <c r="AD68" s="950"/>
      <c r="AE68" s="950"/>
      <c r="AF68" s="950">
        <v>6</v>
      </c>
      <c r="AG68" s="950"/>
      <c r="AH68" s="950"/>
      <c r="AI68" s="950"/>
      <c r="AJ68" s="950"/>
      <c r="AK68" s="950">
        <v>41</v>
      </c>
      <c r="AL68" s="950"/>
      <c r="AM68" s="950"/>
      <c r="AN68" s="950"/>
      <c r="AO68" s="950"/>
      <c r="AP68" s="950" t="s">
        <v>532</v>
      </c>
      <c r="AQ68" s="950"/>
      <c r="AR68" s="950"/>
      <c r="AS68" s="950"/>
      <c r="AT68" s="950"/>
      <c r="AU68" s="950" t="s">
        <v>532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603</v>
      </c>
      <c r="C69" s="958"/>
      <c r="D69" s="958"/>
      <c r="E69" s="958"/>
      <c r="F69" s="958"/>
      <c r="G69" s="958"/>
      <c r="H69" s="958"/>
      <c r="I69" s="958"/>
      <c r="J69" s="958"/>
      <c r="K69" s="958"/>
      <c r="L69" s="958"/>
      <c r="M69" s="958"/>
      <c r="N69" s="958"/>
      <c r="O69" s="958"/>
      <c r="P69" s="959"/>
      <c r="Q69" s="960">
        <v>131177</v>
      </c>
      <c r="R69" s="915"/>
      <c r="S69" s="915"/>
      <c r="T69" s="915"/>
      <c r="U69" s="915"/>
      <c r="V69" s="915">
        <v>128584</v>
      </c>
      <c r="W69" s="915"/>
      <c r="X69" s="915"/>
      <c r="Y69" s="915"/>
      <c r="Z69" s="915"/>
      <c r="AA69" s="915">
        <v>2593</v>
      </c>
      <c r="AB69" s="915"/>
      <c r="AC69" s="915"/>
      <c r="AD69" s="915"/>
      <c r="AE69" s="915"/>
      <c r="AF69" s="915">
        <v>2593</v>
      </c>
      <c r="AG69" s="915"/>
      <c r="AH69" s="915"/>
      <c r="AI69" s="915"/>
      <c r="AJ69" s="915"/>
      <c r="AK69" s="915">
        <v>1324</v>
      </c>
      <c r="AL69" s="915"/>
      <c r="AM69" s="915"/>
      <c r="AN69" s="915"/>
      <c r="AO69" s="915"/>
      <c r="AP69" s="915" t="s">
        <v>532</v>
      </c>
      <c r="AQ69" s="915"/>
      <c r="AR69" s="915"/>
      <c r="AS69" s="915"/>
      <c r="AT69" s="915"/>
      <c r="AU69" s="915" t="s">
        <v>532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604</v>
      </c>
      <c r="C70" s="958"/>
      <c r="D70" s="958"/>
      <c r="E70" s="958"/>
      <c r="F70" s="958"/>
      <c r="G70" s="958"/>
      <c r="H70" s="958"/>
      <c r="I70" s="958"/>
      <c r="J70" s="958"/>
      <c r="K70" s="958"/>
      <c r="L70" s="958"/>
      <c r="M70" s="958"/>
      <c r="N70" s="958"/>
      <c r="O70" s="958"/>
      <c r="P70" s="959"/>
      <c r="Q70" s="960">
        <v>3389</v>
      </c>
      <c r="R70" s="915"/>
      <c r="S70" s="915"/>
      <c r="T70" s="915"/>
      <c r="U70" s="915"/>
      <c r="V70" s="915">
        <v>2966</v>
      </c>
      <c r="W70" s="915"/>
      <c r="X70" s="915"/>
      <c r="Y70" s="915"/>
      <c r="Z70" s="915"/>
      <c r="AA70" s="915">
        <v>422</v>
      </c>
      <c r="AB70" s="915"/>
      <c r="AC70" s="915"/>
      <c r="AD70" s="915"/>
      <c r="AE70" s="915"/>
      <c r="AF70" s="915">
        <v>422</v>
      </c>
      <c r="AG70" s="915"/>
      <c r="AH70" s="915"/>
      <c r="AI70" s="915"/>
      <c r="AJ70" s="915"/>
      <c r="AK70" s="915">
        <v>10</v>
      </c>
      <c r="AL70" s="915"/>
      <c r="AM70" s="915"/>
      <c r="AN70" s="915"/>
      <c r="AO70" s="915"/>
      <c r="AP70" s="915" t="s">
        <v>532</v>
      </c>
      <c r="AQ70" s="915"/>
      <c r="AR70" s="915"/>
      <c r="AS70" s="915"/>
      <c r="AT70" s="915"/>
      <c r="AU70" s="915" t="s">
        <v>532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605</v>
      </c>
      <c r="C71" s="958"/>
      <c r="D71" s="958"/>
      <c r="E71" s="958"/>
      <c r="F71" s="958"/>
      <c r="G71" s="958"/>
      <c r="H71" s="958"/>
      <c r="I71" s="958"/>
      <c r="J71" s="958"/>
      <c r="K71" s="958"/>
      <c r="L71" s="958"/>
      <c r="M71" s="958"/>
      <c r="N71" s="958"/>
      <c r="O71" s="958"/>
      <c r="P71" s="959"/>
      <c r="Q71" s="960">
        <v>28</v>
      </c>
      <c r="R71" s="915"/>
      <c r="S71" s="915"/>
      <c r="T71" s="915"/>
      <c r="U71" s="915"/>
      <c r="V71" s="915">
        <v>22</v>
      </c>
      <c r="W71" s="915"/>
      <c r="X71" s="915"/>
      <c r="Y71" s="915"/>
      <c r="Z71" s="915"/>
      <c r="AA71" s="915">
        <v>6</v>
      </c>
      <c r="AB71" s="915"/>
      <c r="AC71" s="915"/>
      <c r="AD71" s="915"/>
      <c r="AE71" s="915"/>
      <c r="AF71" s="915">
        <v>10</v>
      </c>
      <c r="AG71" s="915"/>
      <c r="AH71" s="915"/>
      <c r="AI71" s="915"/>
      <c r="AJ71" s="915"/>
      <c r="AK71" s="915">
        <v>0</v>
      </c>
      <c r="AL71" s="915"/>
      <c r="AM71" s="915"/>
      <c r="AN71" s="915"/>
      <c r="AO71" s="915"/>
      <c r="AP71" s="915" t="s">
        <v>532</v>
      </c>
      <c r="AQ71" s="915"/>
      <c r="AR71" s="915"/>
      <c r="AS71" s="915"/>
      <c r="AT71" s="915"/>
      <c r="AU71" s="915" t="s">
        <v>532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437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3031</v>
      </c>
      <c r="AG88" s="926"/>
      <c r="AH88" s="926"/>
      <c r="AI88" s="926"/>
      <c r="AJ88" s="926"/>
      <c r="AK88" s="923"/>
      <c r="AL88" s="923"/>
      <c r="AM88" s="923"/>
      <c r="AN88" s="923"/>
      <c r="AO88" s="923"/>
      <c r="AP88" s="926" t="s">
        <v>532</v>
      </c>
      <c r="AQ88" s="926"/>
      <c r="AR88" s="926"/>
      <c r="AS88" s="926"/>
      <c r="AT88" s="926"/>
      <c r="AU88" s="926" t="s">
        <v>532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166</v>
      </c>
      <c r="CS102" s="934"/>
      <c r="CT102" s="934"/>
      <c r="CU102" s="934"/>
      <c r="CV102" s="977"/>
      <c r="CW102" s="976">
        <v>47</v>
      </c>
      <c r="CX102" s="934"/>
      <c r="CY102" s="934"/>
      <c r="CZ102" s="934"/>
      <c r="DA102" s="977"/>
      <c r="DB102" s="976" t="s">
        <v>532</v>
      </c>
      <c r="DC102" s="934"/>
      <c r="DD102" s="934"/>
      <c r="DE102" s="934"/>
      <c r="DF102" s="977"/>
      <c r="DG102" s="976">
        <v>3294</v>
      </c>
      <c r="DH102" s="934"/>
      <c r="DI102" s="934"/>
      <c r="DJ102" s="934"/>
      <c r="DK102" s="977"/>
      <c r="DL102" s="976" t="s">
        <v>532</v>
      </c>
      <c r="DM102" s="934"/>
      <c r="DN102" s="934"/>
      <c r="DO102" s="934"/>
      <c r="DP102" s="977"/>
      <c r="DQ102" s="976">
        <v>1140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440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446</v>
      </c>
      <c r="AB109" s="979"/>
      <c r="AC109" s="979"/>
      <c r="AD109" s="979"/>
      <c r="AE109" s="980"/>
      <c r="AF109" s="978" t="s">
        <v>308</v>
      </c>
      <c r="AG109" s="979"/>
      <c r="AH109" s="979"/>
      <c r="AI109" s="979"/>
      <c r="AJ109" s="980"/>
      <c r="AK109" s="978" t="s">
        <v>307</v>
      </c>
      <c r="AL109" s="979"/>
      <c r="AM109" s="979"/>
      <c r="AN109" s="979"/>
      <c r="AO109" s="980"/>
      <c r="AP109" s="978" t="s">
        <v>447</v>
      </c>
      <c r="AQ109" s="979"/>
      <c r="AR109" s="979"/>
      <c r="AS109" s="979"/>
      <c r="AT109" s="981"/>
      <c r="AU109" s="998" t="s">
        <v>445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446</v>
      </c>
      <c r="BR109" s="979"/>
      <c r="BS109" s="979"/>
      <c r="BT109" s="979"/>
      <c r="BU109" s="980"/>
      <c r="BV109" s="978" t="s">
        <v>308</v>
      </c>
      <c r="BW109" s="979"/>
      <c r="BX109" s="979"/>
      <c r="BY109" s="979"/>
      <c r="BZ109" s="980"/>
      <c r="CA109" s="978" t="s">
        <v>307</v>
      </c>
      <c r="CB109" s="979"/>
      <c r="CC109" s="979"/>
      <c r="CD109" s="979"/>
      <c r="CE109" s="980"/>
      <c r="CF109" s="999" t="s">
        <v>447</v>
      </c>
      <c r="CG109" s="999"/>
      <c r="CH109" s="999"/>
      <c r="CI109" s="999"/>
      <c r="CJ109" s="999"/>
      <c r="CK109" s="978" t="s">
        <v>448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446</v>
      </c>
      <c r="DH109" s="979"/>
      <c r="DI109" s="979"/>
      <c r="DJ109" s="979"/>
      <c r="DK109" s="980"/>
      <c r="DL109" s="978" t="s">
        <v>308</v>
      </c>
      <c r="DM109" s="979"/>
      <c r="DN109" s="979"/>
      <c r="DO109" s="979"/>
      <c r="DP109" s="980"/>
      <c r="DQ109" s="978" t="s">
        <v>307</v>
      </c>
      <c r="DR109" s="979"/>
      <c r="DS109" s="979"/>
      <c r="DT109" s="979"/>
      <c r="DU109" s="980"/>
      <c r="DV109" s="978" t="s">
        <v>447</v>
      </c>
      <c r="DW109" s="979"/>
      <c r="DX109" s="979"/>
      <c r="DY109" s="979"/>
      <c r="DZ109" s="981"/>
    </row>
    <row r="110" spans="1:131" s="247" customFormat="1" ht="26.25" customHeight="1" x14ac:dyDescent="0.15">
      <c r="A110" s="982" t="s">
        <v>449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8305796</v>
      </c>
      <c r="AB110" s="986"/>
      <c r="AC110" s="986"/>
      <c r="AD110" s="986"/>
      <c r="AE110" s="987"/>
      <c r="AF110" s="988">
        <v>8016275</v>
      </c>
      <c r="AG110" s="986"/>
      <c r="AH110" s="986"/>
      <c r="AI110" s="986"/>
      <c r="AJ110" s="987"/>
      <c r="AK110" s="988">
        <v>7801093</v>
      </c>
      <c r="AL110" s="986"/>
      <c r="AM110" s="986"/>
      <c r="AN110" s="986"/>
      <c r="AO110" s="987"/>
      <c r="AP110" s="989">
        <v>28.9</v>
      </c>
      <c r="AQ110" s="990"/>
      <c r="AR110" s="990"/>
      <c r="AS110" s="990"/>
      <c r="AT110" s="991"/>
      <c r="AU110" s="992" t="s">
        <v>73</v>
      </c>
      <c r="AV110" s="993"/>
      <c r="AW110" s="993"/>
      <c r="AX110" s="993"/>
      <c r="AY110" s="993"/>
      <c r="AZ110" s="1034" t="s">
        <v>450</v>
      </c>
      <c r="BA110" s="983"/>
      <c r="BB110" s="983"/>
      <c r="BC110" s="983"/>
      <c r="BD110" s="983"/>
      <c r="BE110" s="983"/>
      <c r="BF110" s="983"/>
      <c r="BG110" s="983"/>
      <c r="BH110" s="983"/>
      <c r="BI110" s="983"/>
      <c r="BJ110" s="983"/>
      <c r="BK110" s="983"/>
      <c r="BL110" s="983"/>
      <c r="BM110" s="983"/>
      <c r="BN110" s="983"/>
      <c r="BO110" s="983"/>
      <c r="BP110" s="984"/>
      <c r="BQ110" s="1020">
        <v>84282813</v>
      </c>
      <c r="BR110" s="1021"/>
      <c r="BS110" s="1021"/>
      <c r="BT110" s="1021"/>
      <c r="BU110" s="1021"/>
      <c r="BV110" s="1021">
        <v>85090282</v>
      </c>
      <c r="BW110" s="1021"/>
      <c r="BX110" s="1021"/>
      <c r="BY110" s="1021"/>
      <c r="BZ110" s="1021"/>
      <c r="CA110" s="1021">
        <v>84585108</v>
      </c>
      <c r="CB110" s="1021"/>
      <c r="CC110" s="1021"/>
      <c r="CD110" s="1021"/>
      <c r="CE110" s="1021"/>
      <c r="CF110" s="1035">
        <v>313.39999999999998</v>
      </c>
      <c r="CG110" s="1036"/>
      <c r="CH110" s="1036"/>
      <c r="CI110" s="1036"/>
      <c r="CJ110" s="1036"/>
      <c r="CK110" s="1037" t="s">
        <v>451</v>
      </c>
      <c r="CL110" s="1038"/>
      <c r="CM110" s="1017" t="s">
        <v>452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453</v>
      </c>
      <c r="DH110" s="1021"/>
      <c r="DI110" s="1021"/>
      <c r="DJ110" s="1021"/>
      <c r="DK110" s="1021"/>
      <c r="DL110" s="1021" t="s">
        <v>454</v>
      </c>
      <c r="DM110" s="1021"/>
      <c r="DN110" s="1021"/>
      <c r="DO110" s="1021"/>
      <c r="DP110" s="1021"/>
      <c r="DQ110" s="1021" t="s">
        <v>427</v>
      </c>
      <c r="DR110" s="1021"/>
      <c r="DS110" s="1021"/>
      <c r="DT110" s="1021"/>
      <c r="DU110" s="1021"/>
      <c r="DV110" s="1022" t="s">
        <v>427</v>
      </c>
      <c r="DW110" s="1022"/>
      <c r="DX110" s="1022"/>
      <c r="DY110" s="1022"/>
      <c r="DZ110" s="1023"/>
    </row>
    <row r="111" spans="1:131" s="247" customFormat="1" ht="26.25" customHeight="1" x14ac:dyDescent="0.15">
      <c r="A111" s="1024" t="s">
        <v>455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456</v>
      </c>
      <c r="AB111" s="1028"/>
      <c r="AC111" s="1028"/>
      <c r="AD111" s="1028"/>
      <c r="AE111" s="1029"/>
      <c r="AF111" s="1030" t="s">
        <v>454</v>
      </c>
      <c r="AG111" s="1028"/>
      <c r="AH111" s="1028"/>
      <c r="AI111" s="1028"/>
      <c r="AJ111" s="1029"/>
      <c r="AK111" s="1030" t="s">
        <v>453</v>
      </c>
      <c r="AL111" s="1028"/>
      <c r="AM111" s="1028"/>
      <c r="AN111" s="1028"/>
      <c r="AO111" s="1029"/>
      <c r="AP111" s="1031" t="s">
        <v>454</v>
      </c>
      <c r="AQ111" s="1032"/>
      <c r="AR111" s="1032"/>
      <c r="AS111" s="1032"/>
      <c r="AT111" s="1033"/>
      <c r="AU111" s="994"/>
      <c r="AV111" s="995"/>
      <c r="AW111" s="995"/>
      <c r="AX111" s="995"/>
      <c r="AY111" s="995"/>
      <c r="AZ111" s="1043" t="s">
        <v>457</v>
      </c>
      <c r="BA111" s="1044"/>
      <c r="BB111" s="1044"/>
      <c r="BC111" s="1044"/>
      <c r="BD111" s="1044"/>
      <c r="BE111" s="1044"/>
      <c r="BF111" s="1044"/>
      <c r="BG111" s="1044"/>
      <c r="BH111" s="1044"/>
      <c r="BI111" s="1044"/>
      <c r="BJ111" s="1044"/>
      <c r="BK111" s="1044"/>
      <c r="BL111" s="1044"/>
      <c r="BM111" s="1044"/>
      <c r="BN111" s="1044"/>
      <c r="BO111" s="1044"/>
      <c r="BP111" s="1045"/>
      <c r="BQ111" s="1013">
        <v>2584961</v>
      </c>
      <c r="BR111" s="1014"/>
      <c r="BS111" s="1014"/>
      <c r="BT111" s="1014"/>
      <c r="BU111" s="1014"/>
      <c r="BV111" s="1014">
        <v>2536812</v>
      </c>
      <c r="BW111" s="1014"/>
      <c r="BX111" s="1014"/>
      <c r="BY111" s="1014"/>
      <c r="BZ111" s="1014"/>
      <c r="CA111" s="1014">
        <v>1315164</v>
      </c>
      <c r="CB111" s="1014"/>
      <c r="CC111" s="1014"/>
      <c r="CD111" s="1014"/>
      <c r="CE111" s="1014"/>
      <c r="CF111" s="1008">
        <v>4.9000000000000004</v>
      </c>
      <c r="CG111" s="1009"/>
      <c r="CH111" s="1009"/>
      <c r="CI111" s="1009"/>
      <c r="CJ111" s="1009"/>
      <c r="CK111" s="1039"/>
      <c r="CL111" s="1040"/>
      <c r="CM111" s="1010" t="s">
        <v>458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459</v>
      </c>
      <c r="DH111" s="1014"/>
      <c r="DI111" s="1014"/>
      <c r="DJ111" s="1014"/>
      <c r="DK111" s="1014"/>
      <c r="DL111" s="1014" t="s">
        <v>454</v>
      </c>
      <c r="DM111" s="1014"/>
      <c r="DN111" s="1014"/>
      <c r="DO111" s="1014"/>
      <c r="DP111" s="1014"/>
      <c r="DQ111" s="1014" t="s">
        <v>456</v>
      </c>
      <c r="DR111" s="1014"/>
      <c r="DS111" s="1014"/>
      <c r="DT111" s="1014"/>
      <c r="DU111" s="1014"/>
      <c r="DV111" s="1015" t="s">
        <v>456</v>
      </c>
      <c r="DW111" s="1015"/>
      <c r="DX111" s="1015"/>
      <c r="DY111" s="1015"/>
      <c r="DZ111" s="1016"/>
    </row>
    <row r="112" spans="1:131" s="247" customFormat="1" ht="26.25" customHeight="1" x14ac:dyDescent="0.15">
      <c r="A112" s="1046" t="s">
        <v>460</v>
      </c>
      <c r="B112" s="1047"/>
      <c r="C112" s="1044" t="s">
        <v>461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453</v>
      </c>
      <c r="AB112" s="1053"/>
      <c r="AC112" s="1053"/>
      <c r="AD112" s="1053"/>
      <c r="AE112" s="1054"/>
      <c r="AF112" s="1055" t="s">
        <v>456</v>
      </c>
      <c r="AG112" s="1053"/>
      <c r="AH112" s="1053"/>
      <c r="AI112" s="1053"/>
      <c r="AJ112" s="1054"/>
      <c r="AK112" s="1055" t="s">
        <v>453</v>
      </c>
      <c r="AL112" s="1053"/>
      <c r="AM112" s="1053"/>
      <c r="AN112" s="1053"/>
      <c r="AO112" s="1054"/>
      <c r="AP112" s="1056" t="s">
        <v>456</v>
      </c>
      <c r="AQ112" s="1057"/>
      <c r="AR112" s="1057"/>
      <c r="AS112" s="1057"/>
      <c r="AT112" s="1058"/>
      <c r="AU112" s="994"/>
      <c r="AV112" s="995"/>
      <c r="AW112" s="995"/>
      <c r="AX112" s="995"/>
      <c r="AY112" s="995"/>
      <c r="AZ112" s="1043" t="s">
        <v>462</v>
      </c>
      <c r="BA112" s="1044"/>
      <c r="BB112" s="1044"/>
      <c r="BC112" s="1044"/>
      <c r="BD112" s="1044"/>
      <c r="BE112" s="1044"/>
      <c r="BF112" s="1044"/>
      <c r="BG112" s="1044"/>
      <c r="BH112" s="1044"/>
      <c r="BI112" s="1044"/>
      <c r="BJ112" s="1044"/>
      <c r="BK112" s="1044"/>
      <c r="BL112" s="1044"/>
      <c r="BM112" s="1044"/>
      <c r="BN112" s="1044"/>
      <c r="BO112" s="1044"/>
      <c r="BP112" s="1045"/>
      <c r="BQ112" s="1013">
        <v>29556347</v>
      </c>
      <c r="BR112" s="1014"/>
      <c r="BS112" s="1014"/>
      <c r="BT112" s="1014"/>
      <c r="BU112" s="1014"/>
      <c r="BV112" s="1014">
        <v>29058755</v>
      </c>
      <c r="BW112" s="1014"/>
      <c r="BX112" s="1014"/>
      <c r="BY112" s="1014"/>
      <c r="BZ112" s="1014"/>
      <c r="CA112" s="1014">
        <v>29749817</v>
      </c>
      <c r="CB112" s="1014"/>
      <c r="CC112" s="1014"/>
      <c r="CD112" s="1014"/>
      <c r="CE112" s="1014"/>
      <c r="CF112" s="1008">
        <v>110.2</v>
      </c>
      <c r="CG112" s="1009"/>
      <c r="CH112" s="1009"/>
      <c r="CI112" s="1009"/>
      <c r="CJ112" s="1009"/>
      <c r="CK112" s="1039"/>
      <c r="CL112" s="1040"/>
      <c r="CM112" s="1010" t="s">
        <v>463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456</v>
      </c>
      <c r="DH112" s="1014"/>
      <c r="DI112" s="1014"/>
      <c r="DJ112" s="1014"/>
      <c r="DK112" s="1014"/>
      <c r="DL112" s="1014" t="s">
        <v>454</v>
      </c>
      <c r="DM112" s="1014"/>
      <c r="DN112" s="1014"/>
      <c r="DO112" s="1014"/>
      <c r="DP112" s="1014"/>
      <c r="DQ112" s="1014" t="s">
        <v>456</v>
      </c>
      <c r="DR112" s="1014"/>
      <c r="DS112" s="1014"/>
      <c r="DT112" s="1014"/>
      <c r="DU112" s="1014"/>
      <c r="DV112" s="1015" t="s">
        <v>453</v>
      </c>
      <c r="DW112" s="1015"/>
      <c r="DX112" s="1015"/>
      <c r="DY112" s="1015"/>
      <c r="DZ112" s="1016"/>
    </row>
    <row r="113" spans="1:130" s="247" customFormat="1" ht="26.25" customHeight="1" x14ac:dyDescent="0.15">
      <c r="A113" s="1048"/>
      <c r="B113" s="1049"/>
      <c r="C113" s="1044" t="s">
        <v>464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2680912</v>
      </c>
      <c r="AB113" s="1028"/>
      <c r="AC113" s="1028"/>
      <c r="AD113" s="1028"/>
      <c r="AE113" s="1029"/>
      <c r="AF113" s="1030">
        <v>2605526</v>
      </c>
      <c r="AG113" s="1028"/>
      <c r="AH113" s="1028"/>
      <c r="AI113" s="1028"/>
      <c r="AJ113" s="1029"/>
      <c r="AK113" s="1030">
        <v>2305393</v>
      </c>
      <c r="AL113" s="1028"/>
      <c r="AM113" s="1028"/>
      <c r="AN113" s="1028"/>
      <c r="AO113" s="1029"/>
      <c r="AP113" s="1031">
        <v>8.5</v>
      </c>
      <c r="AQ113" s="1032"/>
      <c r="AR113" s="1032"/>
      <c r="AS113" s="1032"/>
      <c r="AT113" s="1033"/>
      <c r="AU113" s="994"/>
      <c r="AV113" s="995"/>
      <c r="AW113" s="995"/>
      <c r="AX113" s="995"/>
      <c r="AY113" s="995"/>
      <c r="AZ113" s="1043" t="s">
        <v>465</v>
      </c>
      <c r="BA113" s="1044"/>
      <c r="BB113" s="1044"/>
      <c r="BC113" s="1044"/>
      <c r="BD113" s="1044"/>
      <c r="BE113" s="1044"/>
      <c r="BF113" s="1044"/>
      <c r="BG113" s="1044"/>
      <c r="BH113" s="1044"/>
      <c r="BI113" s="1044"/>
      <c r="BJ113" s="1044"/>
      <c r="BK113" s="1044"/>
      <c r="BL113" s="1044"/>
      <c r="BM113" s="1044"/>
      <c r="BN113" s="1044"/>
      <c r="BO113" s="1044"/>
      <c r="BP113" s="1045"/>
      <c r="BQ113" s="1013" t="s">
        <v>456</v>
      </c>
      <c r="BR113" s="1014"/>
      <c r="BS113" s="1014"/>
      <c r="BT113" s="1014"/>
      <c r="BU113" s="1014"/>
      <c r="BV113" s="1014" t="s">
        <v>427</v>
      </c>
      <c r="BW113" s="1014"/>
      <c r="BX113" s="1014"/>
      <c r="BY113" s="1014"/>
      <c r="BZ113" s="1014"/>
      <c r="CA113" s="1014" t="s">
        <v>453</v>
      </c>
      <c r="CB113" s="1014"/>
      <c r="CC113" s="1014"/>
      <c r="CD113" s="1014"/>
      <c r="CE113" s="1014"/>
      <c r="CF113" s="1008" t="s">
        <v>456</v>
      </c>
      <c r="CG113" s="1009"/>
      <c r="CH113" s="1009"/>
      <c r="CI113" s="1009"/>
      <c r="CJ113" s="1009"/>
      <c r="CK113" s="1039"/>
      <c r="CL113" s="1040"/>
      <c r="CM113" s="1010" t="s">
        <v>466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454</v>
      </c>
      <c r="DH113" s="1053"/>
      <c r="DI113" s="1053"/>
      <c r="DJ113" s="1053"/>
      <c r="DK113" s="1054"/>
      <c r="DL113" s="1055" t="s">
        <v>427</v>
      </c>
      <c r="DM113" s="1053"/>
      <c r="DN113" s="1053"/>
      <c r="DO113" s="1053"/>
      <c r="DP113" s="1054"/>
      <c r="DQ113" s="1055" t="s">
        <v>454</v>
      </c>
      <c r="DR113" s="1053"/>
      <c r="DS113" s="1053"/>
      <c r="DT113" s="1053"/>
      <c r="DU113" s="1054"/>
      <c r="DV113" s="1056" t="s">
        <v>459</v>
      </c>
      <c r="DW113" s="1057"/>
      <c r="DX113" s="1057"/>
      <c r="DY113" s="1057"/>
      <c r="DZ113" s="1058"/>
    </row>
    <row r="114" spans="1:130" s="247" customFormat="1" ht="26.25" customHeight="1" x14ac:dyDescent="0.15">
      <c r="A114" s="1048"/>
      <c r="B114" s="1049"/>
      <c r="C114" s="1044" t="s">
        <v>467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456</v>
      </c>
      <c r="AB114" s="1053"/>
      <c r="AC114" s="1053"/>
      <c r="AD114" s="1053"/>
      <c r="AE114" s="1054"/>
      <c r="AF114" s="1055" t="s">
        <v>454</v>
      </c>
      <c r="AG114" s="1053"/>
      <c r="AH114" s="1053"/>
      <c r="AI114" s="1053"/>
      <c r="AJ114" s="1054"/>
      <c r="AK114" s="1055" t="s">
        <v>427</v>
      </c>
      <c r="AL114" s="1053"/>
      <c r="AM114" s="1053"/>
      <c r="AN114" s="1053"/>
      <c r="AO114" s="1054"/>
      <c r="AP114" s="1056" t="s">
        <v>453</v>
      </c>
      <c r="AQ114" s="1057"/>
      <c r="AR114" s="1057"/>
      <c r="AS114" s="1057"/>
      <c r="AT114" s="1058"/>
      <c r="AU114" s="994"/>
      <c r="AV114" s="995"/>
      <c r="AW114" s="995"/>
      <c r="AX114" s="995"/>
      <c r="AY114" s="995"/>
      <c r="AZ114" s="1043" t="s">
        <v>468</v>
      </c>
      <c r="BA114" s="1044"/>
      <c r="BB114" s="1044"/>
      <c r="BC114" s="1044"/>
      <c r="BD114" s="1044"/>
      <c r="BE114" s="1044"/>
      <c r="BF114" s="1044"/>
      <c r="BG114" s="1044"/>
      <c r="BH114" s="1044"/>
      <c r="BI114" s="1044"/>
      <c r="BJ114" s="1044"/>
      <c r="BK114" s="1044"/>
      <c r="BL114" s="1044"/>
      <c r="BM114" s="1044"/>
      <c r="BN114" s="1044"/>
      <c r="BO114" s="1044"/>
      <c r="BP114" s="1045"/>
      <c r="BQ114" s="1013">
        <v>9196826</v>
      </c>
      <c r="BR114" s="1014"/>
      <c r="BS114" s="1014"/>
      <c r="BT114" s="1014"/>
      <c r="BU114" s="1014"/>
      <c r="BV114" s="1014">
        <v>8845371</v>
      </c>
      <c r="BW114" s="1014"/>
      <c r="BX114" s="1014"/>
      <c r="BY114" s="1014"/>
      <c r="BZ114" s="1014"/>
      <c r="CA114" s="1014">
        <v>8730683</v>
      </c>
      <c r="CB114" s="1014"/>
      <c r="CC114" s="1014"/>
      <c r="CD114" s="1014"/>
      <c r="CE114" s="1014"/>
      <c r="CF114" s="1008">
        <v>32.299999999999997</v>
      </c>
      <c r="CG114" s="1009"/>
      <c r="CH114" s="1009"/>
      <c r="CI114" s="1009"/>
      <c r="CJ114" s="1009"/>
      <c r="CK114" s="1039"/>
      <c r="CL114" s="1040"/>
      <c r="CM114" s="1010" t="s">
        <v>469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454</v>
      </c>
      <c r="DH114" s="1053"/>
      <c r="DI114" s="1053"/>
      <c r="DJ114" s="1053"/>
      <c r="DK114" s="1054"/>
      <c r="DL114" s="1055" t="s">
        <v>453</v>
      </c>
      <c r="DM114" s="1053"/>
      <c r="DN114" s="1053"/>
      <c r="DO114" s="1053"/>
      <c r="DP114" s="1054"/>
      <c r="DQ114" s="1055" t="s">
        <v>456</v>
      </c>
      <c r="DR114" s="1053"/>
      <c r="DS114" s="1053"/>
      <c r="DT114" s="1053"/>
      <c r="DU114" s="1054"/>
      <c r="DV114" s="1056" t="s">
        <v>454</v>
      </c>
      <c r="DW114" s="1057"/>
      <c r="DX114" s="1057"/>
      <c r="DY114" s="1057"/>
      <c r="DZ114" s="1058"/>
    </row>
    <row r="115" spans="1:130" s="247" customFormat="1" ht="26.25" customHeight="1" x14ac:dyDescent="0.15">
      <c r="A115" s="1048"/>
      <c r="B115" s="1049"/>
      <c r="C115" s="1044" t="s">
        <v>470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175789</v>
      </c>
      <c r="AB115" s="1028"/>
      <c r="AC115" s="1028"/>
      <c r="AD115" s="1028"/>
      <c r="AE115" s="1029"/>
      <c r="AF115" s="1030">
        <v>139326</v>
      </c>
      <c r="AG115" s="1028"/>
      <c r="AH115" s="1028"/>
      <c r="AI115" s="1028"/>
      <c r="AJ115" s="1029"/>
      <c r="AK115" s="1030">
        <v>83430</v>
      </c>
      <c r="AL115" s="1028"/>
      <c r="AM115" s="1028"/>
      <c r="AN115" s="1028"/>
      <c r="AO115" s="1029"/>
      <c r="AP115" s="1031">
        <v>0.3</v>
      </c>
      <c r="AQ115" s="1032"/>
      <c r="AR115" s="1032"/>
      <c r="AS115" s="1032"/>
      <c r="AT115" s="1033"/>
      <c r="AU115" s="994"/>
      <c r="AV115" s="995"/>
      <c r="AW115" s="995"/>
      <c r="AX115" s="995"/>
      <c r="AY115" s="995"/>
      <c r="AZ115" s="1043" t="s">
        <v>471</v>
      </c>
      <c r="BA115" s="1044"/>
      <c r="BB115" s="1044"/>
      <c r="BC115" s="1044"/>
      <c r="BD115" s="1044"/>
      <c r="BE115" s="1044"/>
      <c r="BF115" s="1044"/>
      <c r="BG115" s="1044"/>
      <c r="BH115" s="1044"/>
      <c r="BI115" s="1044"/>
      <c r="BJ115" s="1044"/>
      <c r="BK115" s="1044"/>
      <c r="BL115" s="1044"/>
      <c r="BM115" s="1044"/>
      <c r="BN115" s="1044"/>
      <c r="BO115" s="1044"/>
      <c r="BP115" s="1045"/>
      <c r="BQ115" s="1013">
        <v>1335824</v>
      </c>
      <c r="BR115" s="1014"/>
      <c r="BS115" s="1014"/>
      <c r="BT115" s="1014"/>
      <c r="BU115" s="1014"/>
      <c r="BV115" s="1014">
        <v>1222736</v>
      </c>
      <c r="BW115" s="1014"/>
      <c r="BX115" s="1014"/>
      <c r="BY115" s="1014"/>
      <c r="BZ115" s="1014"/>
      <c r="CA115" s="1014">
        <v>1139909</v>
      </c>
      <c r="CB115" s="1014"/>
      <c r="CC115" s="1014"/>
      <c r="CD115" s="1014"/>
      <c r="CE115" s="1014"/>
      <c r="CF115" s="1008">
        <v>4.2</v>
      </c>
      <c r="CG115" s="1009"/>
      <c r="CH115" s="1009"/>
      <c r="CI115" s="1009"/>
      <c r="CJ115" s="1009"/>
      <c r="CK115" s="1039"/>
      <c r="CL115" s="1040"/>
      <c r="CM115" s="1043" t="s">
        <v>472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456</v>
      </c>
      <c r="DM115" s="1053"/>
      <c r="DN115" s="1053"/>
      <c r="DO115" s="1053"/>
      <c r="DP115" s="1054"/>
      <c r="DQ115" s="1055" t="s">
        <v>456</v>
      </c>
      <c r="DR115" s="1053"/>
      <c r="DS115" s="1053"/>
      <c r="DT115" s="1053"/>
      <c r="DU115" s="1054"/>
      <c r="DV115" s="1056" t="s">
        <v>427</v>
      </c>
      <c r="DW115" s="1057"/>
      <c r="DX115" s="1057"/>
      <c r="DY115" s="1057"/>
      <c r="DZ115" s="1058"/>
    </row>
    <row r="116" spans="1:130" s="247" customFormat="1" ht="26.25" customHeight="1" x14ac:dyDescent="0.15">
      <c r="A116" s="1050"/>
      <c r="B116" s="1051"/>
      <c r="C116" s="1059" t="s">
        <v>473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509</v>
      </c>
      <c r="AB116" s="1053"/>
      <c r="AC116" s="1053"/>
      <c r="AD116" s="1053"/>
      <c r="AE116" s="1054"/>
      <c r="AF116" s="1055" t="s">
        <v>427</v>
      </c>
      <c r="AG116" s="1053"/>
      <c r="AH116" s="1053"/>
      <c r="AI116" s="1053"/>
      <c r="AJ116" s="1054"/>
      <c r="AK116" s="1055" t="s">
        <v>427</v>
      </c>
      <c r="AL116" s="1053"/>
      <c r="AM116" s="1053"/>
      <c r="AN116" s="1053"/>
      <c r="AO116" s="1054"/>
      <c r="AP116" s="1056" t="s">
        <v>456</v>
      </c>
      <c r="AQ116" s="1057"/>
      <c r="AR116" s="1057"/>
      <c r="AS116" s="1057"/>
      <c r="AT116" s="1058"/>
      <c r="AU116" s="994"/>
      <c r="AV116" s="995"/>
      <c r="AW116" s="995"/>
      <c r="AX116" s="995"/>
      <c r="AY116" s="995"/>
      <c r="AZ116" s="1061" t="s">
        <v>474</v>
      </c>
      <c r="BA116" s="1062"/>
      <c r="BB116" s="1062"/>
      <c r="BC116" s="1062"/>
      <c r="BD116" s="1062"/>
      <c r="BE116" s="1062"/>
      <c r="BF116" s="1062"/>
      <c r="BG116" s="1062"/>
      <c r="BH116" s="1062"/>
      <c r="BI116" s="1062"/>
      <c r="BJ116" s="1062"/>
      <c r="BK116" s="1062"/>
      <c r="BL116" s="1062"/>
      <c r="BM116" s="1062"/>
      <c r="BN116" s="1062"/>
      <c r="BO116" s="1062"/>
      <c r="BP116" s="1063"/>
      <c r="BQ116" s="1013" t="s">
        <v>453</v>
      </c>
      <c r="BR116" s="1014"/>
      <c r="BS116" s="1014"/>
      <c r="BT116" s="1014"/>
      <c r="BU116" s="1014"/>
      <c r="BV116" s="1014" t="s">
        <v>453</v>
      </c>
      <c r="BW116" s="1014"/>
      <c r="BX116" s="1014"/>
      <c r="BY116" s="1014"/>
      <c r="BZ116" s="1014"/>
      <c r="CA116" s="1014" t="s">
        <v>453</v>
      </c>
      <c r="CB116" s="1014"/>
      <c r="CC116" s="1014"/>
      <c r="CD116" s="1014"/>
      <c r="CE116" s="1014"/>
      <c r="CF116" s="1008" t="s">
        <v>456</v>
      </c>
      <c r="CG116" s="1009"/>
      <c r="CH116" s="1009"/>
      <c r="CI116" s="1009"/>
      <c r="CJ116" s="1009"/>
      <c r="CK116" s="1039"/>
      <c r="CL116" s="1040"/>
      <c r="CM116" s="1010" t="s">
        <v>475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456</v>
      </c>
      <c r="DH116" s="1053"/>
      <c r="DI116" s="1053"/>
      <c r="DJ116" s="1053"/>
      <c r="DK116" s="1054"/>
      <c r="DL116" s="1055" t="s">
        <v>456</v>
      </c>
      <c r="DM116" s="1053"/>
      <c r="DN116" s="1053"/>
      <c r="DO116" s="1053"/>
      <c r="DP116" s="1054"/>
      <c r="DQ116" s="1055" t="s">
        <v>453</v>
      </c>
      <c r="DR116" s="1053"/>
      <c r="DS116" s="1053"/>
      <c r="DT116" s="1053"/>
      <c r="DU116" s="1054"/>
      <c r="DV116" s="1056" t="s">
        <v>453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476</v>
      </c>
      <c r="Z117" s="980"/>
      <c r="AA117" s="1070">
        <v>11163006</v>
      </c>
      <c r="AB117" s="1071"/>
      <c r="AC117" s="1071"/>
      <c r="AD117" s="1071"/>
      <c r="AE117" s="1072"/>
      <c r="AF117" s="1073">
        <v>10761127</v>
      </c>
      <c r="AG117" s="1071"/>
      <c r="AH117" s="1071"/>
      <c r="AI117" s="1071"/>
      <c r="AJ117" s="1072"/>
      <c r="AK117" s="1073">
        <v>10189916</v>
      </c>
      <c r="AL117" s="1071"/>
      <c r="AM117" s="1071"/>
      <c r="AN117" s="1071"/>
      <c r="AO117" s="1072"/>
      <c r="AP117" s="1074"/>
      <c r="AQ117" s="1075"/>
      <c r="AR117" s="1075"/>
      <c r="AS117" s="1075"/>
      <c r="AT117" s="1076"/>
      <c r="AU117" s="994"/>
      <c r="AV117" s="995"/>
      <c r="AW117" s="995"/>
      <c r="AX117" s="995"/>
      <c r="AY117" s="995"/>
      <c r="AZ117" s="1061" t="s">
        <v>477</v>
      </c>
      <c r="BA117" s="1062"/>
      <c r="BB117" s="1062"/>
      <c r="BC117" s="1062"/>
      <c r="BD117" s="1062"/>
      <c r="BE117" s="1062"/>
      <c r="BF117" s="1062"/>
      <c r="BG117" s="1062"/>
      <c r="BH117" s="1062"/>
      <c r="BI117" s="1062"/>
      <c r="BJ117" s="1062"/>
      <c r="BK117" s="1062"/>
      <c r="BL117" s="1062"/>
      <c r="BM117" s="1062"/>
      <c r="BN117" s="1062"/>
      <c r="BO117" s="1062"/>
      <c r="BP117" s="1063"/>
      <c r="BQ117" s="1013" t="s">
        <v>427</v>
      </c>
      <c r="BR117" s="1014"/>
      <c r="BS117" s="1014"/>
      <c r="BT117" s="1014"/>
      <c r="BU117" s="1014"/>
      <c r="BV117" s="1014" t="s">
        <v>427</v>
      </c>
      <c r="BW117" s="1014"/>
      <c r="BX117" s="1014"/>
      <c r="BY117" s="1014"/>
      <c r="BZ117" s="1014"/>
      <c r="CA117" s="1014" t="s">
        <v>427</v>
      </c>
      <c r="CB117" s="1014"/>
      <c r="CC117" s="1014"/>
      <c r="CD117" s="1014"/>
      <c r="CE117" s="1014"/>
      <c r="CF117" s="1008" t="s">
        <v>427</v>
      </c>
      <c r="CG117" s="1009"/>
      <c r="CH117" s="1009"/>
      <c r="CI117" s="1009"/>
      <c r="CJ117" s="1009"/>
      <c r="CK117" s="1039"/>
      <c r="CL117" s="1040"/>
      <c r="CM117" s="1010" t="s">
        <v>478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427</v>
      </c>
      <c r="DH117" s="1053"/>
      <c r="DI117" s="1053"/>
      <c r="DJ117" s="1053"/>
      <c r="DK117" s="1054"/>
      <c r="DL117" s="1055" t="s">
        <v>427</v>
      </c>
      <c r="DM117" s="1053"/>
      <c r="DN117" s="1053"/>
      <c r="DO117" s="1053"/>
      <c r="DP117" s="1054"/>
      <c r="DQ117" s="1055" t="s">
        <v>427</v>
      </c>
      <c r="DR117" s="1053"/>
      <c r="DS117" s="1053"/>
      <c r="DT117" s="1053"/>
      <c r="DU117" s="1054"/>
      <c r="DV117" s="1056" t="s">
        <v>427</v>
      </c>
      <c r="DW117" s="1057"/>
      <c r="DX117" s="1057"/>
      <c r="DY117" s="1057"/>
      <c r="DZ117" s="1058"/>
    </row>
    <row r="118" spans="1:130" s="247" customFormat="1" ht="26.25" customHeight="1" x14ac:dyDescent="0.15">
      <c r="A118" s="998" t="s">
        <v>448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446</v>
      </c>
      <c r="AB118" s="979"/>
      <c r="AC118" s="979"/>
      <c r="AD118" s="979"/>
      <c r="AE118" s="980"/>
      <c r="AF118" s="978" t="s">
        <v>308</v>
      </c>
      <c r="AG118" s="979"/>
      <c r="AH118" s="979"/>
      <c r="AI118" s="979"/>
      <c r="AJ118" s="980"/>
      <c r="AK118" s="978" t="s">
        <v>307</v>
      </c>
      <c r="AL118" s="979"/>
      <c r="AM118" s="979"/>
      <c r="AN118" s="979"/>
      <c r="AO118" s="980"/>
      <c r="AP118" s="1065" t="s">
        <v>447</v>
      </c>
      <c r="AQ118" s="1066"/>
      <c r="AR118" s="1066"/>
      <c r="AS118" s="1066"/>
      <c r="AT118" s="1067"/>
      <c r="AU118" s="994"/>
      <c r="AV118" s="995"/>
      <c r="AW118" s="995"/>
      <c r="AX118" s="995"/>
      <c r="AY118" s="995"/>
      <c r="AZ118" s="1068" t="s">
        <v>479</v>
      </c>
      <c r="BA118" s="1059"/>
      <c r="BB118" s="1059"/>
      <c r="BC118" s="1059"/>
      <c r="BD118" s="1059"/>
      <c r="BE118" s="1059"/>
      <c r="BF118" s="1059"/>
      <c r="BG118" s="1059"/>
      <c r="BH118" s="1059"/>
      <c r="BI118" s="1059"/>
      <c r="BJ118" s="1059"/>
      <c r="BK118" s="1059"/>
      <c r="BL118" s="1059"/>
      <c r="BM118" s="1059"/>
      <c r="BN118" s="1059"/>
      <c r="BO118" s="1059"/>
      <c r="BP118" s="1060"/>
      <c r="BQ118" s="1091" t="s">
        <v>427</v>
      </c>
      <c r="BR118" s="1092"/>
      <c r="BS118" s="1092"/>
      <c r="BT118" s="1092"/>
      <c r="BU118" s="1092"/>
      <c r="BV118" s="1092" t="s">
        <v>427</v>
      </c>
      <c r="BW118" s="1092"/>
      <c r="BX118" s="1092"/>
      <c r="BY118" s="1092"/>
      <c r="BZ118" s="1092"/>
      <c r="CA118" s="1092" t="s">
        <v>427</v>
      </c>
      <c r="CB118" s="1092"/>
      <c r="CC118" s="1092"/>
      <c r="CD118" s="1092"/>
      <c r="CE118" s="1092"/>
      <c r="CF118" s="1008" t="s">
        <v>427</v>
      </c>
      <c r="CG118" s="1009"/>
      <c r="CH118" s="1009"/>
      <c r="CI118" s="1009"/>
      <c r="CJ118" s="1009"/>
      <c r="CK118" s="1039"/>
      <c r="CL118" s="1040"/>
      <c r="CM118" s="1010" t="s">
        <v>480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427</v>
      </c>
      <c r="DH118" s="1053"/>
      <c r="DI118" s="1053"/>
      <c r="DJ118" s="1053"/>
      <c r="DK118" s="1054"/>
      <c r="DL118" s="1055" t="s">
        <v>427</v>
      </c>
      <c r="DM118" s="1053"/>
      <c r="DN118" s="1053"/>
      <c r="DO118" s="1053"/>
      <c r="DP118" s="1054"/>
      <c r="DQ118" s="1055" t="s">
        <v>427</v>
      </c>
      <c r="DR118" s="1053"/>
      <c r="DS118" s="1053"/>
      <c r="DT118" s="1053"/>
      <c r="DU118" s="1054"/>
      <c r="DV118" s="1056" t="s">
        <v>427</v>
      </c>
      <c r="DW118" s="1057"/>
      <c r="DX118" s="1057"/>
      <c r="DY118" s="1057"/>
      <c r="DZ118" s="1058"/>
    </row>
    <row r="119" spans="1:130" s="247" customFormat="1" ht="26.25" customHeight="1" x14ac:dyDescent="0.15">
      <c r="A119" s="1152" t="s">
        <v>451</v>
      </c>
      <c r="B119" s="1038"/>
      <c r="C119" s="1017" t="s">
        <v>452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427</v>
      </c>
      <c r="AB119" s="986"/>
      <c r="AC119" s="986"/>
      <c r="AD119" s="986"/>
      <c r="AE119" s="987"/>
      <c r="AF119" s="988" t="s">
        <v>427</v>
      </c>
      <c r="AG119" s="986"/>
      <c r="AH119" s="986"/>
      <c r="AI119" s="986"/>
      <c r="AJ119" s="987"/>
      <c r="AK119" s="988" t="s">
        <v>427</v>
      </c>
      <c r="AL119" s="986"/>
      <c r="AM119" s="986"/>
      <c r="AN119" s="986"/>
      <c r="AO119" s="987"/>
      <c r="AP119" s="989" t="s">
        <v>427</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481</v>
      </c>
      <c r="BP119" s="1100"/>
      <c r="BQ119" s="1091">
        <v>126956771</v>
      </c>
      <c r="BR119" s="1092"/>
      <c r="BS119" s="1092"/>
      <c r="BT119" s="1092"/>
      <c r="BU119" s="1092"/>
      <c r="BV119" s="1092">
        <v>126753956</v>
      </c>
      <c r="BW119" s="1092"/>
      <c r="BX119" s="1092"/>
      <c r="BY119" s="1092"/>
      <c r="BZ119" s="1092"/>
      <c r="CA119" s="1092">
        <v>125520681</v>
      </c>
      <c r="CB119" s="1092"/>
      <c r="CC119" s="1092"/>
      <c r="CD119" s="1092"/>
      <c r="CE119" s="1092"/>
      <c r="CF119" s="1093"/>
      <c r="CG119" s="1094"/>
      <c r="CH119" s="1094"/>
      <c r="CI119" s="1094"/>
      <c r="CJ119" s="1095"/>
      <c r="CK119" s="1041"/>
      <c r="CL119" s="1042"/>
      <c r="CM119" s="1096" t="s">
        <v>482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2584961</v>
      </c>
      <c r="DH119" s="1078"/>
      <c r="DI119" s="1078"/>
      <c r="DJ119" s="1078"/>
      <c r="DK119" s="1079"/>
      <c r="DL119" s="1077">
        <v>2536812</v>
      </c>
      <c r="DM119" s="1078"/>
      <c r="DN119" s="1078"/>
      <c r="DO119" s="1078"/>
      <c r="DP119" s="1079"/>
      <c r="DQ119" s="1077">
        <v>1315164</v>
      </c>
      <c r="DR119" s="1078"/>
      <c r="DS119" s="1078"/>
      <c r="DT119" s="1078"/>
      <c r="DU119" s="1079"/>
      <c r="DV119" s="1080">
        <v>4.9000000000000004</v>
      </c>
      <c r="DW119" s="1081"/>
      <c r="DX119" s="1081"/>
      <c r="DY119" s="1081"/>
      <c r="DZ119" s="1082"/>
    </row>
    <row r="120" spans="1:130" s="247" customFormat="1" ht="26.25" customHeight="1" x14ac:dyDescent="0.15">
      <c r="A120" s="1153"/>
      <c r="B120" s="1040"/>
      <c r="C120" s="1010" t="s">
        <v>458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456</v>
      </c>
      <c r="AB120" s="1053"/>
      <c r="AC120" s="1053"/>
      <c r="AD120" s="1053"/>
      <c r="AE120" s="1054"/>
      <c r="AF120" s="1055" t="s">
        <v>456</v>
      </c>
      <c r="AG120" s="1053"/>
      <c r="AH120" s="1053"/>
      <c r="AI120" s="1053"/>
      <c r="AJ120" s="1054"/>
      <c r="AK120" s="1055" t="s">
        <v>456</v>
      </c>
      <c r="AL120" s="1053"/>
      <c r="AM120" s="1053"/>
      <c r="AN120" s="1053"/>
      <c r="AO120" s="1054"/>
      <c r="AP120" s="1056" t="s">
        <v>456</v>
      </c>
      <c r="AQ120" s="1057"/>
      <c r="AR120" s="1057"/>
      <c r="AS120" s="1057"/>
      <c r="AT120" s="1058"/>
      <c r="AU120" s="1083" t="s">
        <v>483</v>
      </c>
      <c r="AV120" s="1084"/>
      <c r="AW120" s="1084"/>
      <c r="AX120" s="1084"/>
      <c r="AY120" s="1085"/>
      <c r="AZ120" s="1034" t="s">
        <v>484</v>
      </c>
      <c r="BA120" s="983"/>
      <c r="BB120" s="983"/>
      <c r="BC120" s="983"/>
      <c r="BD120" s="983"/>
      <c r="BE120" s="983"/>
      <c r="BF120" s="983"/>
      <c r="BG120" s="983"/>
      <c r="BH120" s="983"/>
      <c r="BI120" s="983"/>
      <c r="BJ120" s="983"/>
      <c r="BK120" s="983"/>
      <c r="BL120" s="983"/>
      <c r="BM120" s="983"/>
      <c r="BN120" s="983"/>
      <c r="BO120" s="983"/>
      <c r="BP120" s="984"/>
      <c r="BQ120" s="1020">
        <v>11075278</v>
      </c>
      <c r="BR120" s="1021"/>
      <c r="BS120" s="1021"/>
      <c r="BT120" s="1021"/>
      <c r="BU120" s="1021"/>
      <c r="BV120" s="1021">
        <v>11862780</v>
      </c>
      <c r="BW120" s="1021"/>
      <c r="BX120" s="1021"/>
      <c r="BY120" s="1021"/>
      <c r="BZ120" s="1021"/>
      <c r="CA120" s="1021">
        <v>10901474</v>
      </c>
      <c r="CB120" s="1021"/>
      <c r="CC120" s="1021"/>
      <c r="CD120" s="1021"/>
      <c r="CE120" s="1021"/>
      <c r="CF120" s="1035">
        <v>40.4</v>
      </c>
      <c r="CG120" s="1036"/>
      <c r="CH120" s="1036"/>
      <c r="CI120" s="1036"/>
      <c r="CJ120" s="1036"/>
      <c r="CK120" s="1101" t="s">
        <v>485</v>
      </c>
      <c r="CL120" s="1102"/>
      <c r="CM120" s="1102"/>
      <c r="CN120" s="1102"/>
      <c r="CO120" s="1103"/>
      <c r="CP120" s="1109" t="s">
        <v>486</v>
      </c>
      <c r="CQ120" s="1110"/>
      <c r="CR120" s="1110"/>
      <c r="CS120" s="1110"/>
      <c r="CT120" s="1110"/>
      <c r="CU120" s="1110"/>
      <c r="CV120" s="1110"/>
      <c r="CW120" s="1110"/>
      <c r="CX120" s="1110"/>
      <c r="CY120" s="1110"/>
      <c r="CZ120" s="1110"/>
      <c r="DA120" s="1110"/>
      <c r="DB120" s="1110"/>
      <c r="DC120" s="1110"/>
      <c r="DD120" s="1110"/>
      <c r="DE120" s="1110"/>
      <c r="DF120" s="1111"/>
      <c r="DG120" s="1020">
        <v>21762941</v>
      </c>
      <c r="DH120" s="1021"/>
      <c r="DI120" s="1021"/>
      <c r="DJ120" s="1021"/>
      <c r="DK120" s="1021"/>
      <c r="DL120" s="1021">
        <v>21190622</v>
      </c>
      <c r="DM120" s="1021"/>
      <c r="DN120" s="1021"/>
      <c r="DO120" s="1021"/>
      <c r="DP120" s="1021"/>
      <c r="DQ120" s="1021">
        <v>21676446</v>
      </c>
      <c r="DR120" s="1021"/>
      <c r="DS120" s="1021"/>
      <c r="DT120" s="1021"/>
      <c r="DU120" s="1021"/>
      <c r="DV120" s="1022">
        <v>80.3</v>
      </c>
      <c r="DW120" s="1022"/>
      <c r="DX120" s="1022"/>
      <c r="DY120" s="1022"/>
      <c r="DZ120" s="1023"/>
    </row>
    <row r="121" spans="1:130" s="247" customFormat="1" ht="26.25" customHeight="1" x14ac:dyDescent="0.15">
      <c r="A121" s="1153"/>
      <c r="B121" s="1040"/>
      <c r="C121" s="1061" t="s">
        <v>487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21254</v>
      </c>
      <c r="AB121" s="1053"/>
      <c r="AC121" s="1053"/>
      <c r="AD121" s="1053"/>
      <c r="AE121" s="1054"/>
      <c r="AF121" s="1055" t="s">
        <v>456</v>
      </c>
      <c r="AG121" s="1053"/>
      <c r="AH121" s="1053"/>
      <c r="AI121" s="1053"/>
      <c r="AJ121" s="1054"/>
      <c r="AK121" s="1055" t="s">
        <v>456</v>
      </c>
      <c r="AL121" s="1053"/>
      <c r="AM121" s="1053"/>
      <c r="AN121" s="1053"/>
      <c r="AO121" s="1054"/>
      <c r="AP121" s="1056" t="s">
        <v>456</v>
      </c>
      <c r="AQ121" s="1057"/>
      <c r="AR121" s="1057"/>
      <c r="AS121" s="1057"/>
      <c r="AT121" s="1058"/>
      <c r="AU121" s="1086"/>
      <c r="AV121" s="1087"/>
      <c r="AW121" s="1087"/>
      <c r="AX121" s="1087"/>
      <c r="AY121" s="1088"/>
      <c r="AZ121" s="1043" t="s">
        <v>488</v>
      </c>
      <c r="BA121" s="1044"/>
      <c r="BB121" s="1044"/>
      <c r="BC121" s="1044"/>
      <c r="BD121" s="1044"/>
      <c r="BE121" s="1044"/>
      <c r="BF121" s="1044"/>
      <c r="BG121" s="1044"/>
      <c r="BH121" s="1044"/>
      <c r="BI121" s="1044"/>
      <c r="BJ121" s="1044"/>
      <c r="BK121" s="1044"/>
      <c r="BL121" s="1044"/>
      <c r="BM121" s="1044"/>
      <c r="BN121" s="1044"/>
      <c r="BO121" s="1044"/>
      <c r="BP121" s="1045"/>
      <c r="BQ121" s="1013">
        <v>2836272</v>
      </c>
      <c r="BR121" s="1014"/>
      <c r="BS121" s="1014"/>
      <c r="BT121" s="1014"/>
      <c r="BU121" s="1014"/>
      <c r="BV121" s="1014">
        <v>3145550</v>
      </c>
      <c r="BW121" s="1014"/>
      <c r="BX121" s="1014"/>
      <c r="BY121" s="1014"/>
      <c r="BZ121" s="1014"/>
      <c r="CA121" s="1014">
        <v>3193376</v>
      </c>
      <c r="CB121" s="1014"/>
      <c r="CC121" s="1014"/>
      <c r="CD121" s="1014"/>
      <c r="CE121" s="1014"/>
      <c r="CF121" s="1008">
        <v>11.8</v>
      </c>
      <c r="CG121" s="1009"/>
      <c r="CH121" s="1009"/>
      <c r="CI121" s="1009"/>
      <c r="CJ121" s="1009"/>
      <c r="CK121" s="1104"/>
      <c r="CL121" s="1105"/>
      <c r="CM121" s="1105"/>
      <c r="CN121" s="1105"/>
      <c r="CO121" s="1106"/>
      <c r="CP121" s="1114" t="s">
        <v>489</v>
      </c>
      <c r="CQ121" s="1115"/>
      <c r="CR121" s="1115"/>
      <c r="CS121" s="1115"/>
      <c r="CT121" s="1115"/>
      <c r="CU121" s="1115"/>
      <c r="CV121" s="1115"/>
      <c r="CW121" s="1115"/>
      <c r="CX121" s="1115"/>
      <c r="CY121" s="1115"/>
      <c r="CZ121" s="1115"/>
      <c r="DA121" s="1115"/>
      <c r="DB121" s="1115"/>
      <c r="DC121" s="1115"/>
      <c r="DD121" s="1115"/>
      <c r="DE121" s="1115"/>
      <c r="DF121" s="1116"/>
      <c r="DG121" s="1013">
        <v>4929847</v>
      </c>
      <c r="DH121" s="1014"/>
      <c r="DI121" s="1014"/>
      <c r="DJ121" s="1014"/>
      <c r="DK121" s="1014"/>
      <c r="DL121" s="1014">
        <v>4793441</v>
      </c>
      <c r="DM121" s="1014"/>
      <c r="DN121" s="1014"/>
      <c r="DO121" s="1014"/>
      <c r="DP121" s="1014"/>
      <c r="DQ121" s="1014">
        <v>4807154</v>
      </c>
      <c r="DR121" s="1014"/>
      <c r="DS121" s="1014"/>
      <c r="DT121" s="1014"/>
      <c r="DU121" s="1014"/>
      <c r="DV121" s="1015">
        <v>17.8</v>
      </c>
      <c r="DW121" s="1015"/>
      <c r="DX121" s="1015"/>
      <c r="DY121" s="1015"/>
      <c r="DZ121" s="1016"/>
    </row>
    <row r="122" spans="1:130" s="247" customFormat="1" ht="26.25" customHeight="1" x14ac:dyDescent="0.15">
      <c r="A122" s="1153"/>
      <c r="B122" s="1040"/>
      <c r="C122" s="1010" t="s">
        <v>469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456</v>
      </c>
      <c r="AB122" s="1053"/>
      <c r="AC122" s="1053"/>
      <c r="AD122" s="1053"/>
      <c r="AE122" s="1054"/>
      <c r="AF122" s="1055" t="s">
        <v>456</v>
      </c>
      <c r="AG122" s="1053"/>
      <c r="AH122" s="1053"/>
      <c r="AI122" s="1053"/>
      <c r="AJ122" s="1054"/>
      <c r="AK122" s="1055" t="s">
        <v>456</v>
      </c>
      <c r="AL122" s="1053"/>
      <c r="AM122" s="1053"/>
      <c r="AN122" s="1053"/>
      <c r="AO122" s="1054"/>
      <c r="AP122" s="1056" t="s">
        <v>456</v>
      </c>
      <c r="AQ122" s="1057"/>
      <c r="AR122" s="1057"/>
      <c r="AS122" s="1057"/>
      <c r="AT122" s="1058"/>
      <c r="AU122" s="1086"/>
      <c r="AV122" s="1087"/>
      <c r="AW122" s="1087"/>
      <c r="AX122" s="1087"/>
      <c r="AY122" s="1088"/>
      <c r="AZ122" s="1068" t="s">
        <v>490</v>
      </c>
      <c r="BA122" s="1059"/>
      <c r="BB122" s="1059"/>
      <c r="BC122" s="1059"/>
      <c r="BD122" s="1059"/>
      <c r="BE122" s="1059"/>
      <c r="BF122" s="1059"/>
      <c r="BG122" s="1059"/>
      <c r="BH122" s="1059"/>
      <c r="BI122" s="1059"/>
      <c r="BJ122" s="1059"/>
      <c r="BK122" s="1059"/>
      <c r="BL122" s="1059"/>
      <c r="BM122" s="1059"/>
      <c r="BN122" s="1059"/>
      <c r="BO122" s="1059"/>
      <c r="BP122" s="1060"/>
      <c r="BQ122" s="1091">
        <v>82201277</v>
      </c>
      <c r="BR122" s="1092"/>
      <c r="BS122" s="1092"/>
      <c r="BT122" s="1092"/>
      <c r="BU122" s="1092"/>
      <c r="BV122" s="1092">
        <v>82173269</v>
      </c>
      <c r="BW122" s="1092"/>
      <c r="BX122" s="1092"/>
      <c r="BY122" s="1092"/>
      <c r="BZ122" s="1092"/>
      <c r="CA122" s="1092">
        <v>80150566</v>
      </c>
      <c r="CB122" s="1092"/>
      <c r="CC122" s="1092"/>
      <c r="CD122" s="1092"/>
      <c r="CE122" s="1092"/>
      <c r="CF122" s="1112">
        <v>296.89999999999998</v>
      </c>
      <c r="CG122" s="1113"/>
      <c r="CH122" s="1113"/>
      <c r="CI122" s="1113"/>
      <c r="CJ122" s="1113"/>
      <c r="CK122" s="1104"/>
      <c r="CL122" s="1105"/>
      <c r="CM122" s="1105"/>
      <c r="CN122" s="1105"/>
      <c r="CO122" s="1106"/>
      <c r="CP122" s="1114" t="s">
        <v>491</v>
      </c>
      <c r="CQ122" s="1115"/>
      <c r="CR122" s="1115"/>
      <c r="CS122" s="1115"/>
      <c r="CT122" s="1115"/>
      <c r="CU122" s="1115"/>
      <c r="CV122" s="1115"/>
      <c r="CW122" s="1115"/>
      <c r="CX122" s="1115"/>
      <c r="CY122" s="1115"/>
      <c r="CZ122" s="1115"/>
      <c r="DA122" s="1115"/>
      <c r="DB122" s="1115"/>
      <c r="DC122" s="1115"/>
      <c r="DD122" s="1115"/>
      <c r="DE122" s="1115"/>
      <c r="DF122" s="1116"/>
      <c r="DG122" s="1013">
        <v>1648184</v>
      </c>
      <c r="DH122" s="1014"/>
      <c r="DI122" s="1014"/>
      <c r="DJ122" s="1014"/>
      <c r="DK122" s="1014"/>
      <c r="DL122" s="1014">
        <v>1886543</v>
      </c>
      <c r="DM122" s="1014"/>
      <c r="DN122" s="1014"/>
      <c r="DO122" s="1014"/>
      <c r="DP122" s="1014"/>
      <c r="DQ122" s="1014">
        <v>2088664</v>
      </c>
      <c r="DR122" s="1014"/>
      <c r="DS122" s="1014"/>
      <c r="DT122" s="1014"/>
      <c r="DU122" s="1014"/>
      <c r="DV122" s="1015">
        <v>7.7</v>
      </c>
      <c r="DW122" s="1015"/>
      <c r="DX122" s="1015"/>
      <c r="DY122" s="1015"/>
      <c r="DZ122" s="1016"/>
    </row>
    <row r="123" spans="1:130" s="247" customFormat="1" ht="26.25" customHeight="1" x14ac:dyDescent="0.15">
      <c r="A123" s="1153"/>
      <c r="B123" s="1040"/>
      <c r="C123" s="1010" t="s">
        <v>475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459</v>
      </c>
      <c r="AG123" s="1053"/>
      <c r="AH123" s="1053"/>
      <c r="AI123" s="1053"/>
      <c r="AJ123" s="1054"/>
      <c r="AK123" s="1055" t="s">
        <v>459</v>
      </c>
      <c r="AL123" s="1053"/>
      <c r="AM123" s="1053"/>
      <c r="AN123" s="1053"/>
      <c r="AO123" s="1054"/>
      <c r="AP123" s="1056" t="s">
        <v>459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492</v>
      </c>
      <c r="BP123" s="1100"/>
      <c r="BQ123" s="1159">
        <v>96112827</v>
      </c>
      <c r="BR123" s="1160"/>
      <c r="BS123" s="1160"/>
      <c r="BT123" s="1160"/>
      <c r="BU123" s="1160"/>
      <c r="BV123" s="1160">
        <v>97181599</v>
      </c>
      <c r="BW123" s="1160"/>
      <c r="BX123" s="1160"/>
      <c r="BY123" s="1160"/>
      <c r="BZ123" s="1160"/>
      <c r="CA123" s="1160">
        <v>94245416</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v>863501</v>
      </c>
      <c r="DH123" s="1053"/>
      <c r="DI123" s="1053"/>
      <c r="DJ123" s="1053"/>
      <c r="DK123" s="1054"/>
      <c r="DL123" s="1055">
        <v>874292</v>
      </c>
      <c r="DM123" s="1053"/>
      <c r="DN123" s="1053"/>
      <c r="DO123" s="1053"/>
      <c r="DP123" s="1054"/>
      <c r="DQ123" s="1055">
        <v>895863</v>
      </c>
      <c r="DR123" s="1053"/>
      <c r="DS123" s="1053"/>
      <c r="DT123" s="1053"/>
      <c r="DU123" s="1054"/>
      <c r="DV123" s="1056">
        <v>3.3</v>
      </c>
      <c r="DW123" s="1057"/>
      <c r="DX123" s="1057"/>
      <c r="DY123" s="1057"/>
      <c r="DZ123" s="1058"/>
    </row>
    <row r="124" spans="1:130" s="247" customFormat="1" ht="26.25" customHeight="1" thickBot="1" x14ac:dyDescent="0.2">
      <c r="A124" s="1153"/>
      <c r="B124" s="1040"/>
      <c r="C124" s="1010" t="s">
        <v>478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427</v>
      </c>
      <c r="AB124" s="1053"/>
      <c r="AC124" s="1053"/>
      <c r="AD124" s="1053"/>
      <c r="AE124" s="1054"/>
      <c r="AF124" s="1055" t="s">
        <v>494</v>
      </c>
      <c r="AG124" s="1053"/>
      <c r="AH124" s="1053"/>
      <c r="AI124" s="1053"/>
      <c r="AJ124" s="1054"/>
      <c r="AK124" s="1055" t="s">
        <v>427</v>
      </c>
      <c r="AL124" s="1053"/>
      <c r="AM124" s="1053"/>
      <c r="AN124" s="1053"/>
      <c r="AO124" s="1054"/>
      <c r="AP124" s="1056" t="s">
        <v>453</v>
      </c>
      <c r="AQ124" s="1057"/>
      <c r="AR124" s="1057"/>
      <c r="AS124" s="1057"/>
      <c r="AT124" s="1058"/>
      <c r="AU124" s="1155" t="s">
        <v>495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109.9</v>
      </c>
      <c r="BR124" s="1122"/>
      <c r="BS124" s="1122"/>
      <c r="BT124" s="1122"/>
      <c r="BU124" s="1122"/>
      <c r="BV124" s="1122">
        <v>108.1</v>
      </c>
      <c r="BW124" s="1122"/>
      <c r="BX124" s="1122"/>
      <c r="BY124" s="1122"/>
      <c r="BZ124" s="1122"/>
      <c r="CA124" s="1122">
        <v>115.8</v>
      </c>
      <c r="CB124" s="1122"/>
      <c r="CC124" s="1122"/>
      <c r="CD124" s="1122"/>
      <c r="CE124" s="1122"/>
      <c r="CF124" s="1123"/>
      <c r="CG124" s="1124"/>
      <c r="CH124" s="1124"/>
      <c r="CI124" s="1124"/>
      <c r="CJ124" s="1125"/>
      <c r="CK124" s="1107"/>
      <c r="CL124" s="1107"/>
      <c r="CM124" s="1107"/>
      <c r="CN124" s="1107"/>
      <c r="CO124" s="1108"/>
      <c r="CP124" s="1114" t="s">
        <v>496</v>
      </c>
      <c r="CQ124" s="1115"/>
      <c r="CR124" s="1115"/>
      <c r="CS124" s="1115"/>
      <c r="CT124" s="1115"/>
      <c r="CU124" s="1115"/>
      <c r="CV124" s="1115"/>
      <c r="CW124" s="1115"/>
      <c r="CX124" s="1115"/>
      <c r="CY124" s="1115"/>
      <c r="CZ124" s="1115"/>
      <c r="DA124" s="1115"/>
      <c r="DB124" s="1115"/>
      <c r="DC124" s="1115"/>
      <c r="DD124" s="1115"/>
      <c r="DE124" s="1115"/>
      <c r="DF124" s="1116"/>
      <c r="DG124" s="1099">
        <v>351874</v>
      </c>
      <c r="DH124" s="1078"/>
      <c r="DI124" s="1078"/>
      <c r="DJ124" s="1078"/>
      <c r="DK124" s="1079"/>
      <c r="DL124" s="1077">
        <v>313857</v>
      </c>
      <c r="DM124" s="1078"/>
      <c r="DN124" s="1078"/>
      <c r="DO124" s="1078"/>
      <c r="DP124" s="1079"/>
      <c r="DQ124" s="1077">
        <v>281690</v>
      </c>
      <c r="DR124" s="1078"/>
      <c r="DS124" s="1078"/>
      <c r="DT124" s="1078"/>
      <c r="DU124" s="1079"/>
      <c r="DV124" s="1080">
        <v>1</v>
      </c>
      <c r="DW124" s="1081"/>
      <c r="DX124" s="1081"/>
      <c r="DY124" s="1081"/>
      <c r="DZ124" s="1082"/>
    </row>
    <row r="125" spans="1:130" s="247" customFormat="1" ht="26.25" customHeight="1" x14ac:dyDescent="0.15">
      <c r="A125" s="1153"/>
      <c r="B125" s="1040"/>
      <c r="C125" s="1010" t="s">
        <v>480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v>154535</v>
      </c>
      <c r="AB125" s="1053"/>
      <c r="AC125" s="1053"/>
      <c r="AD125" s="1053"/>
      <c r="AE125" s="1054"/>
      <c r="AF125" s="1055">
        <v>139326</v>
      </c>
      <c r="AG125" s="1053"/>
      <c r="AH125" s="1053"/>
      <c r="AI125" s="1053"/>
      <c r="AJ125" s="1054"/>
      <c r="AK125" s="1055">
        <v>83430</v>
      </c>
      <c r="AL125" s="1053"/>
      <c r="AM125" s="1053"/>
      <c r="AN125" s="1053"/>
      <c r="AO125" s="1054"/>
      <c r="AP125" s="1056">
        <v>0.3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494</v>
      </c>
      <c r="DM125" s="1021"/>
      <c r="DN125" s="1021"/>
      <c r="DO125" s="1021"/>
      <c r="DP125" s="1021"/>
      <c r="DQ125" s="1021" t="s">
        <v>427</v>
      </c>
      <c r="DR125" s="1021"/>
      <c r="DS125" s="1021"/>
      <c r="DT125" s="1021"/>
      <c r="DU125" s="1021"/>
      <c r="DV125" s="1022" t="s">
        <v>138</v>
      </c>
      <c r="DW125" s="1022"/>
      <c r="DX125" s="1022"/>
      <c r="DY125" s="1022"/>
      <c r="DZ125" s="1023"/>
    </row>
    <row r="126" spans="1:130" s="247" customFormat="1" ht="26.25" customHeight="1" thickBot="1" x14ac:dyDescent="0.2">
      <c r="A126" s="1153"/>
      <c r="B126" s="1040"/>
      <c r="C126" s="1010" t="s">
        <v>482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494</v>
      </c>
      <c r="AB126" s="1053"/>
      <c r="AC126" s="1053"/>
      <c r="AD126" s="1053"/>
      <c r="AE126" s="1054"/>
      <c r="AF126" s="1055" t="s">
        <v>453</v>
      </c>
      <c r="AG126" s="1053"/>
      <c r="AH126" s="1053"/>
      <c r="AI126" s="1053"/>
      <c r="AJ126" s="1054"/>
      <c r="AK126" s="1055" t="s">
        <v>138</v>
      </c>
      <c r="AL126" s="1053"/>
      <c r="AM126" s="1053"/>
      <c r="AN126" s="1053"/>
      <c r="AO126" s="1054"/>
      <c r="AP126" s="1056" t="s">
        <v>427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499</v>
      </c>
      <c r="CQ126" s="1044"/>
      <c r="CR126" s="1044"/>
      <c r="CS126" s="1044"/>
      <c r="CT126" s="1044"/>
      <c r="CU126" s="1044"/>
      <c r="CV126" s="1044"/>
      <c r="CW126" s="1044"/>
      <c r="CX126" s="1044"/>
      <c r="CY126" s="1044"/>
      <c r="CZ126" s="1044"/>
      <c r="DA126" s="1044"/>
      <c r="DB126" s="1044"/>
      <c r="DC126" s="1044"/>
      <c r="DD126" s="1044"/>
      <c r="DE126" s="1044"/>
      <c r="DF126" s="1045"/>
      <c r="DG126" s="1013">
        <v>1335824</v>
      </c>
      <c r="DH126" s="1014"/>
      <c r="DI126" s="1014"/>
      <c r="DJ126" s="1014"/>
      <c r="DK126" s="1014"/>
      <c r="DL126" s="1014">
        <v>1222736</v>
      </c>
      <c r="DM126" s="1014"/>
      <c r="DN126" s="1014"/>
      <c r="DO126" s="1014"/>
      <c r="DP126" s="1014"/>
      <c r="DQ126" s="1014">
        <v>1139909</v>
      </c>
      <c r="DR126" s="1014"/>
      <c r="DS126" s="1014"/>
      <c r="DT126" s="1014"/>
      <c r="DU126" s="1014"/>
      <c r="DV126" s="1015">
        <v>4.2</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494</v>
      </c>
      <c r="AB127" s="1053"/>
      <c r="AC127" s="1053"/>
      <c r="AD127" s="1053"/>
      <c r="AE127" s="1054"/>
      <c r="AF127" s="1055" t="s">
        <v>138</v>
      </c>
      <c r="AG127" s="1053"/>
      <c r="AH127" s="1053"/>
      <c r="AI127" s="1053"/>
      <c r="AJ127" s="1054"/>
      <c r="AK127" s="1055" t="s">
        <v>138</v>
      </c>
      <c r="AL127" s="1053"/>
      <c r="AM127" s="1053"/>
      <c r="AN127" s="1053"/>
      <c r="AO127" s="1054"/>
      <c r="AP127" s="1056" t="s">
        <v>453</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427</v>
      </c>
      <c r="DH127" s="1014"/>
      <c r="DI127" s="1014"/>
      <c r="DJ127" s="1014"/>
      <c r="DK127" s="1014"/>
      <c r="DL127" s="1014" t="s">
        <v>427</v>
      </c>
      <c r="DM127" s="1014"/>
      <c r="DN127" s="1014"/>
      <c r="DO127" s="1014"/>
      <c r="DP127" s="1014"/>
      <c r="DQ127" s="1014" t="s">
        <v>427</v>
      </c>
      <c r="DR127" s="1014"/>
      <c r="DS127" s="1014"/>
      <c r="DT127" s="1014"/>
      <c r="DU127" s="1014"/>
      <c r="DV127" s="1015" t="s">
        <v>453</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299238</v>
      </c>
      <c r="AB128" s="1142"/>
      <c r="AC128" s="1142"/>
      <c r="AD128" s="1142"/>
      <c r="AE128" s="1143"/>
      <c r="AF128" s="1144">
        <v>317414</v>
      </c>
      <c r="AG128" s="1142"/>
      <c r="AH128" s="1142"/>
      <c r="AI128" s="1142"/>
      <c r="AJ128" s="1143"/>
      <c r="AK128" s="1144">
        <v>316496</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427</v>
      </c>
      <c r="BG128" s="1149"/>
      <c r="BH128" s="1149"/>
      <c r="BI128" s="1149"/>
      <c r="BJ128" s="1149"/>
      <c r="BK128" s="1149"/>
      <c r="BL128" s="1150"/>
      <c r="BM128" s="1148">
        <v>11.65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t="s">
        <v>138</v>
      </c>
      <c r="DH128" s="1134"/>
      <c r="DI128" s="1134"/>
      <c r="DJ128" s="1134"/>
      <c r="DK128" s="1134"/>
      <c r="DL128" s="1134" t="s">
        <v>138</v>
      </c>
      <c r="DM128" s="1134"/>
      <c r="DN128" s="1134"/>
      <c r="DO128" s="1134"/>
      <c r="DP128" s="1134"/>
      <c r="DQ128" s="1134" t="s">
        <v>453</v>
      </c>
      <c r="DR128" s="1134"/>
      <c r="DS128" s="1134"/>
      <c r="DT128" s="1134"/>
      <c r="DU128" s="1134"/>
      <c r="DV128" s="1135" t="s">
        <v>138</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35267678</v>
      </c>
      <c r="AB129" s="1053"/>
      <c r="AC129" s="1053"/>
      <c r="AD129" s="1053"/>
      <c r="AE129" s="1054"/>
      <c r="AF129" s="1055">
        <v>34315145</v>
      </c>
      <c r="AG129" s="1053"/>
      <c r="AH129" s="1053"/>
      <c r="AI129" s="1053"/>
      <c r="AJ129" s="1054"/>
      <c r="AK129" s="1055">
        <v>33800958</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427</v>
      </c>
      <c r="BG129" s="1163"/>
      <c r="BH129" s="1163"/>
      <c r="BI129" s="1163"/>
      <c r="BJ129" s="1163"/>
      <c r="BK129" s="1163"/>
      <c r="BL129" s="1164"/>
      <c r="BM129" s="1162">
        <v>16.649999999999999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7222764</v>
      </c>
      <c r="AB130" s="1053"/>
      <c r="AC130" s="1053"/>
      <c r="AD130" s="1053"/>
      <c r="AE130" s="1054"/>
      <c r="AF130" s="1055">
        <v>6973900</v>
      </c>
      <c r="AG130" s="1053"/>
      <c r="AH130" s="1053"/>
      <c r="AI130" s="1053"/>
      <c r="AJ130" s="1054"/>
      <c r="AK130" s="1055">
        <v>6807157</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12.3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28044914</v>
      </c>
      <c r="AB131" s="1078"/>
      <c r="AC131" s="1078"/>
      <c r="AD131" s="1078"/>
      <c r="AE131" s="1079"/>
      <c r="AF131" s="1077">
        <v>27341245</v>
      </c>
      <c r="AG131" s="1078"/>
      <c r="AH131" s="1078"/>
      <c r="AI131" s="1078"/>
      <c r="AJ131" s="1079"/>
      <c r="AK131" s="1077">
        <v>26993801</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v>115.8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12.98276044</v>
      </c>
      <c r="AB132" s="1194"/>
      <c r="AC132" s="1194"/>
      <c r="AD132" s="1194"/>
      <c r="AE132" s="1195"/>
      <c r="AF132" s="1196">
        <v>12.69076445</v>
      </c>
      <c r="AG132" s="1194"/>
      <c r="AH132" s="1194"/>
      <c r="AI132" s="1194"/>
      <c r="AJ132" s="1195"/>
      <c r="AK132" s="1196">
        <v>11.3591376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13.5</v>
      </c>
      <c r="AB133" s="1177"/>
      <c r="AC133" s="1177"/>
      <c r="AD133" s="1177"/>
      <c r="AE133" s="1178"/>
      <c r="AF133" s="1176">
        <v>13</v>
      </c>
      <c r="AG133" s="1177"/>
      <c r="AH133" s="1177"/>
      <c r="AI133" s="1177"/>
      <c r="AJ133" s="1178"/>
      <c r="AK133" s="1176">
        <v>12.3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hbc0Rsd5C/SiF0epFZGUR15FvIPvD8c6yuITwFSu+b5bTaeOX7oMHeEI/raH53a/aoZSoGx0njjfGKE67+D1w==" saltValue="UDGpDtVGVHBrUsBPO+C9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9" scale="20"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AF24" sqref="AF2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0/5ylpH+BvjtyaDBQNeXTZxLJ+zhmtwBFmthERAVUVtTlEBhOi1Z9cs9g+AYVR8mfqTa9Hs36ZP5DChvtKicg==" saltValue="8w/WRy9aYfzMmOBm2tphxg==" spinCount="100000" sheet="1" objects="1" scenarios="1"/>
  <dataConsolidate/>
  <phoneticPr fontId="2"/>
  <printOptions horizontalCentered="1" verticalCentered="1"/>
  <pageMargins left="0" right="0" top="0.19685039370078741" bottom="0" header="0.39370078740157483"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F24" sqref="AF2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FE1e1KhTgHPWEj7fSlWvkxFRy/oYikWqJVC2QtoA2z/VLqt3FUwwWRWpJ92pllJGiMpNCXuG2lcnoFVg9Ag==" saltValue="zizJpJlWRZReogTamnOS6w==" spinCount="100000" sheet="1" objects="1" scenarios="1"/>
  <dataConsolidate/>
  <phoneticPr fontId="2"/>
  <printOptions horizontalCentered="1" verticalCentered="1"/>
  <pageMargins left="0" right="0" top="0.19685039370078741" bottom="0" header="0.39370078740157483"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F24" sqref="AF2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10515192</v>
      </c>
      <c r="AP9" s="313">
        <v>86703</v>
      </c>
      <c r="AQ9" s="314">
        <v>63840</v>
      </c>
      <c r="AR9" s="315">
        <v>35.799999999999997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192602</v>
      </c>
      <c r="AP10" s="316">
        <v>1588</v>
      </c>
      <c r="AQ10" s="317">
        <v>4929</v>
      </c>
      <c r="AR10" s="318">
        <v>-67.8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118</v>
      </c>
      <c r="AP11" s="316">
        <v>1</v>
      </c>
      <c r="AQ11" s="317">
        <v>6460</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t="s">
        <v>532</v>
      </c>
      <c r="AP12" s="316" t="s">
        <v>532</v>
      </c>
      <c r="AQ12" s="317">
        <v>877</v>
      </c>
      <c r="AR12" s="318" t="s">
        <v>532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533</v>
      </c>
      <c r="AL13" s="1217"/>
      <c r="AM13" s="1217"/>
      <c r="AN13" s="1218"/>
      <c r="AO13" s="316" t="s">
        <v>532</v>
      </c>
      <c r="AP13" s="316" t="s">
        <v>532</v>
      </c>
      <c r="AQ13" s="317" t="s">
        <v>532</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250886</v>
      </c>
      <c r="AP14" s="316">
        <v>2069</v>
      </c>
      <c r="AQ14" s="317">
        <v>2764</v>
      </c>
      <c r="AR14" s="318">
        <v>-25.1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131992</v>
      </c>
      <c r="AP15" s="316">
        <v>1088</v>
      </c>
      <c r="AQ15" s="317">
        <v>2206</v>
      </c>
      <c r="AR15" s="318">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-864720</v>
      </c>
      <c r="AP16" s="316">
        <v>-7130</v>
      </c>
      <c r="AQ16" s="317">
        <v>-5490</v>
      </c>
      <c r="AR16" s="318">
        <v>29.9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10226070</v>
      </c>
      <c r="AP17" s="316">
        <v>84319</v>
      </c>
      <c r="AQ17" s="317">
        <v>75586</v>
      </c>
      <c r="AR17" s="318">
        <v>11.6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9.56</v>
      </c>
      <c r="AP21" s="329">
        <v>7.2</v>
      </c>
      <c r="AQ21" s="330">
        <v>2.36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98</v>
      </c>
      <c r="AP22" s="334">
        <v>98.2</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7801093</v>
      </c>
      <c r="AP32" s="343">
        <v>64324</v>
      </c>
      <c r="AQ32" s="344">
        <v>45202</v>
      </c>
      <c r="AR32" s="345">
        <v>42.3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532</v>
      </c>
      <c r="AP34" s="343" t="s">
        <v>532</v>
      </c>
      <c r="AQ34" s="344">
        <v>14</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2305393</v>
      </c>
      <c r="AP35" s="343">
        <v>19009</v>
      </c>
      <c r="AQ35" s="344">
        <v>12569</v>
      </c>
      <c r="AR35" s="345">
        <v>51.2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t="s">
        <v>532</v>
      </c>
      <c r="AP36" s="343" t="s">
        <v>532</v>
      </c>
      <c r="AQ36" s="344">
        <v>1379</v>
      </c>
      <c r="AR36" s="345" t="s">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v>83430</v>
      </c>
      <c r="AP37" s="343">
        <v>688</v>
      </c>
      <c r="AQ37" s="344">
        <v>599</v>
      </c>
      <c r="AR37" s="345">
        <v>14.9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-316496</v>
      </c>
      <c r="AP39" s="343">
        <v>-2610</v>
      </c>
      <c r="AQ39" s="344">
        <v>-4392</v>
      </c>
      <c r="AR39" s="345">
        <v>-40.6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-6807157</v>
      </c>
      <c r="AP40" s="343">
        <v>-56129</v>
      </c>
      <c r="AQ40" s="344">
        <v>-39328</v>
      </c>
      <c r="AR40" s="345">
        <v>42.7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3066263</v>
      </c>
      <c r="AP41" s="343">
        <v>25283</v>
      </c>
      <c r="AQ41" s="344">
        <v>16044</v>
      </c>
      <c r="AR41" s="345">
        <v>57.6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13479252</v>
      </c>
      <c r="AN51" s="365">
        <v>106741</v>
      </c>
      <c r="AO51" s="366">
        <v>24.8</v>
      </c>
      <c r="AP51" s="367">
        <v>58051</v>
      </c>
      <c r="AQ51" s="368">
        <v>8.3000000000000007</v>
      </c>
      <c r="AR51" s="369">
        <v>16.5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6778898</v>
      </c>
      <c r="AN52" s="373">
        <v>53681</v>
      </c>
      <c r="AO52" s="374">
        <v>82.1</v>
      </c>
      <c r="AP52" s="375">
        <v>32143</v>
      </c>
      <c r="AQ52" s="376">
        <v>13.4</v>
      </c>
      <c r="AR52" s="377">
        <v>68.7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15907341</v>
      </c>
      <c r="AN53" s="365">
        <v>127258</v>
      </c>
      <c r="AO53" s="366">
        <v>19.2</v>
      </c>
      <c r="AP53" s="367">
        <v>65942</v>
      </c>
      <c r="AQ53" s="368">
        <v>13.6</v>
      </c>
      <c r="AR53" s="369">
        <v>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10097364</v>
      </c>
      <c r="AN54" s="373">
        <v>80778</v>
      </c>
      <c r="AO54" s="374">
        <v>50.5</v>
      </c>
      <c r="AP54" s="375">
        <v>32778</v>
      </c>
      <c r="AQ54" s="376">
        <v>2</v>
      </c>
      <c r="AR54" s="377">
        <v>48.5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9150769</v>
      </c>
      <c r="AN55" s="365">
        <v>73931</v>
      </c>
      <c r="AO55" s="366">
        <v>-41.9</v>
      </c>
      <c r="AP55" s="367">
        <v>68655</v>
      </c>
      <c r="AQ55" s="368">
        <v>4.0999999999999996</v>
      </c>
      <c r="AR55" s="369">
        <v>-46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5764979</v>
      </c>
      <c r="AN56" s="373">
        <v>46576</v>
      </c>
      <c r="AO56" s="374">
        <v>-42.3</v>
      </c>
      <c r="AP56" s="375">
        <v>32316</v>
      </c>
      <c r="AQ56" s="376">
        <v>-1.4</v>
      </c>
      <c r="AR56" s="377">
        <v>-40.9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12385310</v>
      </c>
      <c r="AN57" s="365">
        <v>101081</v>
      </c>
      <c r="AO57" s="366">
        <v>36.700000000000003</v>
      </c>
      <c r="AP57" s="367">
        <v>66863</v>
      </c>
      <c r="AQ57" s="368">
        <v>-2.6</v>
      </c>
      <c r="AR57" s="369">
        <v>39.299999999999997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7003870</v>
      </c>
      <c r="AN58" s="373">
        <v>57161</v>
      </c>
      <c r="AO58" s="374">
        <v>22.7</v>
      </c>
      <c r="AP58" s="375">
        <v>32770</v>
      </c>
      <c r="AQ58" s="376">
        <v>1.4</v>
      </c>
      <c r="AR58" s="377">
        <v>21.3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9421886</v>
      </c>
      <c r="AN59" s="365">
        <v>77688</v>
      </c>
      <c r="AO59" s="366">
        <v>-23.1</v>
      </c>
      <c r="AP59" s="367">
        <v>72051</v>
      </c>
      <c r="AQ59" s="368">
        <v>7.8</v>
      </c>
      <c r="AR59" s="369">
        <v>-30.9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5540087</v>
      </c>
      <c r="AN60" s="373">
        <v>45681</v>
      </c>
      <c r="AO60" s="374">
        <v>-20.100000000000001</v>
      </c>
      <c r="AP60" s="375">
        <v>34140</v>
      </c>
      <c r="AQ60" s="376">
        <v>4.2</v>
      </c>
      <c r="AR60" s="377">
        <v>-24.3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12068912</v>
      </c>
      <c r="AN61" s="380">
        <v>97340</v>
      </c>
      <c r="AO61" s="381">
        <v>3.1</v>
      </c>
      <c r="AP61" s="382">
        <v>66312</v>
      </c>
      <c r="AQ61" s="383">
        <v>6.2</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7037040</v>
      </c>
      <c r="AN62" s="373">
        <v>56775</v>
      </c>
      <c r="AO62" s="374">
        <v>18.600000000000001</v>
      </c>
      <c r="AP62" s="375">
        <v>32829</v>
      </c>
      <c r="AQ62" s="376">
        <v>3.9</v>
      </c>
      <c r="AR62" s="377">
        <v>14.7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LtReKviTUGqJdR0sx3rnkBc+NWgjHZxII5YKAI30oBHLADf5xTwKI8zNl4oyhl63+4WEI3Z7YSlMknbaz9Ww==" saltValue="bbA75AL2YHhdSLUX6HGF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 header="0.39370078740157483" footer="0"/>
  <pageSetup paperSize="9" scale="6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24" sqref="AF2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3HbbWFU3B+fWD3mQL/wbWkJ0n6NT37Hg75fkFhn/ge834vQknDA6m8bjoDSHbrgf+kwRrvNikI5RqnZtxnSZQ==" saltValue="aI2f5BrRGNtmqTKhXe7/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F24" sqref="AF2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WNTmPaS7Y6jydNAQGXAmrRLewecbV/+jFBfWDJxL8UwVjOgqQ0w8U8yCzyWr2ub2EqbC9BXynM/i+WqnhqaZQ==" saltValue="ovg2acnFeOi36u3hAoTe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F24" sqref="AF2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10.5</v>
      </c>
      <c r="G47" s="12">
        <v>8.42</v>
      </c>
      <c r="H47" s="12">
        <v>7.22</v>
      </c>
      <c r="I47" s="12">
        <v>5.99</v>
      </c>
      <c r="J47" s="13">
        <v>3.11</v>
      </c>
    </row>
    <row r="48" spans="2:10" ht="57.75" customHeight="1" x14ac:dyDescent="0.15">
      <c r="B48" s="14"/>
      <c r="C48" s="1238" t="s">
        <v>4</v>
      </c>
      <c r="D48" s="1238"/>
      <c r="E48" s="1239"/>
      <c r="F48" s="15">
        <v>3.01</v>
      </c>
      <c r="G48" s="16">
        <v>3.27</v>
      </c>
      <c r="H48" s="16">
        <v>3.18</v>
      </c>
      <c r="I48" s="16">
        <v>1.71</v>
      </c>
      <c r="J48" s="17">
        <v>2.77</v>
      </c>
    </row>
    <row r="49" spans="2:10" ht="57.75" customHeight="1" thickBot="1" x14ac:dyDescent="0.2">
      <c r="B49" s="18"/>
      <c r="C49" s="1240" t="s">
        <v>5</v>
      </c>
      <c r="D49" s="1240"/>
      <c r="E49" s="1241"/>
      <c r="F49" s="19" t="s">
        <v>579</v>
      </c>
      <c r="G49" s="20" t="s">
        <v>580</v>
      </c>
      <c r="H49" s="20" t="s">
        <v>581</v>
      </c>
      <c r="I49" s="20" t="s">
        <v>582</v>
      </c>
      <c r="J49" s="21" t="s">
        <v>583</v>
      </c>
    </row>
    <row r="50" spans="2:10" ht="13.5" customHeight="1" x14ac:dyDescent="0.15"/>
  </sheetData>
  <sheetProtection algorithmName="SHA-512" hashValue="GRk/dnibe2A7nId++/1J5iVmsj2j0gzBR2KtDskt6+maYdjpXWpVtMGLq4VuAbcsb1krNXNsdaVn9/awufXW8Q==" saltValue="8XSan20hFL0LOUcb1kC3rw=="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F24" sqref="AF2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584</v>
      </c>
      <c r="D34" s="1248"/>
      <c r="E34" s="1249"/>
      <c r="F34" s="32">
        <v>10.47</v>
      </c>
      <c r="G34" s="33">
        <v>13.26</v>
      </c>
      <c r="H34" s="33">
        <v>12.42</v>
      </c>
      <c r="I34" s="33">
        <v>15.63</v>
      </c>
      <c r="J34" s="34">
        <v>19.079999999999998</v>
      </c>
      <c r="K34" s="22"/>
      <c r="L34" s="22"/>
      <c r="M34" s="22"/>
      <c r="N34" s="22"/>
      <c r="O34" s="22"/>
      <c r="P34" s="22"/>
    </row>
    <row r="35" spans="1:16" ht="39" customHeight="1" x14ac:dyDescent="0.15">
      <c r="A35" s="22"/>
      <c r="B35" s="35"/>
      <c r="C35" s="1242" t="s">
        <v>585</v>
      </c>
      <c r="D35" s="1243"/>
      <c r="E35" s="1244"/>
      <c r="F35" s="36">
        <v>4.38</v>
      </c>
      <c r="G35" s="37">
        <v>4.6900000000000004</v>
      </c>
      <c r="H35" s="37">
        <v>4.3099999999999996</v>
      </c>
      <c r="I35" s="37">
        <v>5.05</v>
      </c>
      <c r="J35" s="38">
        <v>5.89</v>
      </c>
      <c r="K35" s="22"/>
      <c r="L35" s="22"/>
      <c r="M35" s="22"/>
      <c r="N35" s="22"/>
      <c r="O35" s="22"/>
      <c r="P35" s="22"/>
    </row>
    <row r="36" spans="1:16" ht="39" customHeight="1" x14ac:dyDescent="0.15">
      <c r="A36" s="22"/>
      <c r="B36" s="35"/>
      <c r="C36" s="1242" t="s">
        <v>586</v>
      </c>
      <c r="D36" s="1243"/>
      <c r="E36" s="1244"/>
      <c r="F36" s="36">
        <v>2.85</v>
      </c>
      <c r="G36" s="37">
        <v>3.13</v>
      </c>
      <c r="H36" s="37">
        <v>3.07</v>
      </c>
      <c r="I36" s="37">
        <v>1.62</v>
      </c>
      <c r="J36" s="38">
        <v>2.66</v>
      </c>
      <c r="K36" s="22"/>
      <c r="L36" s="22"/>
      <c r="M36" s="22"/>
      <c r="N36" s="22"/>
      <c r="O36" s="22"/>
      <c r="P36" s="22"/>
    </row>
    <row r="37" spans="1:16" ht="39" customHeight="1" x14ac:dyDescent="0.15">
      <c r="A37" s="22"/>
      <c r="B37" s="35"/>
      <c r="C37" s="1242" t="s">
        <v>587</v>
      </c>
      <c r="D37" s="1243"/>
      <c r="E37" s="1244"/>
      <c r="F37" s="36" t="s">
        <v>588</v>
      </c>
      <c r="G37" s="37" t="s">
        <v>589</v>
      </c>
      <c r="H37" s="37">
        <v>0.56000000000000005</v>
      </c>
      <c r="I37" s="37">
        <v>0.8</v>
      </c>
      <c r="J37" s="38">
        <v>1.59</v>
      </c>
      <c r="K37" s="22"/>
      <c r="L37" s="22"/>
      <c r="M37" s="22"/>
      <c r="N37" s="22"/>
      <c r="O37" s="22"/>
      <c r="P37" s="22"/>
    </row>
    <row r="38" spans="1:16" ht="39" customHeight="1" x14ac:dyDescent="0.15">
      <c r="A38" s="22"/>
      <c r="B38" s="35"/>
      <c r="C38" s="1242" t="s">
        <v>590</v>
      </c>
      <c r="D38" s="1243"/>
      <c r="E38" s="1244"/>
      <c r="F38" s="36">
        <v>1.45</v>
      </c>
      <c r="G38" s="37">
        <v>1.45</v>
      </c>
      <c r="H38" s="37">
        <v>1.44</v>
      </c>
      <c r="I38" s="37">
        <v>1.59</v>
      </c>
      <c r="J38" s="38">
        <v>0.65</v>
      </c>
      <c r="K38" s="22"/>
      <c r="L38" s="22"/>
      <c r="M38" s="22"/>
      <c r="N38" s="22"/>
      <c r="O38" s="22"/>
      <c r="P38" s="22"/>
    </row>
    <row r="39" spans="1:16" ht="39" customHeight="1" x14ac:dyDescent="0.15">
      <c r="A39" s="22"/>
      <c r="B39" s="35"/>
      <c r="C39" s="1242" t="s">
        <v>591</v>
      </c>
      <c r="D39" s="1243"/>
      <c r="E39" s="1244"/>
      <c r="F39" s="36">
        <v>0.72</v>
      </c>
      <c r="G39" s="37">
        <v>0.35</v>
      </c>
      <c r="H39" s="37">
        <v>0.85</v>
      </c>
      <c r="I39" s="37">
        <v>0.99</v>
      </c>
      <c r="J39" s="38">
        <v>0.62</v>
      </c>
      <c r="K39" s="22"/>
      <c r="L39" s="22"/>
      <c r="M39" s="22"/>
      <c r="N39" s="22"/>
      <c r="O39" s="22"/>
      <c r="P39" s="22"/>
    </row>
    <row r="40" spans="1:16" ht="39" customHeight="1" x14ac:dyDescent="0.15">
      <c r="A40" s="22"/>
      <c r="B40" s="35"/>
      <c r="C40" s="1242" t="s">
        <v>592</v>
      </c>
      <c r="D40" s="1243"/>
      <c r="E40" s="1244"/>
      <c r="F40" s="36">
        <v>0.16</v>
      </c>
      <c r="G40" s="37">
        <v>0.19</v>
      </c>
      <c r="H40" s="37">
        <v>0.23</v>
      </c>
      <c r="I40" s="37">
        <v>0.3</v>
      </c>
      <c r="J40" s="38">
        <v>0.32</v>
      </c>
      <c r="K40" s="22"/>
      <c r="L40" s="22"/>
      <c r="M40" s="22"/>
      <c r="N40" s="22"/>
      <c r="O40" s="22"/>
      <c r="P40" s="22"/>
    </row>
    <row r="41" spans="1:16" ht="39" customHeight="1" x14ac:dyDescent="0.15">
      <c r="A41" s="22"/>
      <c r="B41" s="35"/>
      <c r="C41" s="1242" t="s">
        <v>593</v>
      </c>
      <c r="D41" s="1243"/>
      <c r="E41" s="1244"/>
      <c r="F41" s="36">
        <v>0</v>
      </c>
      <c r="G41" s="37">
        <v>0</v>
      </c>
      <c r="H41" s="37">
        <v>0</v>
      </c>
      <c r="I41" s="37">
        <v>0</v>
      </c>
      <c r="J41" s="38">
        <v>0.21</v>
      </c>
      <c r="K41" s="22"/>
      <c r="L41" s="22"/>
      <c r="M41" s="22"/>
      <c r="N41" s="22"/>
      <c r="O41" s="22"/>
      <c r="P41" s="22"/>
    </row>
    <row r="42" spans="1:16" ht="39" customHeight="1" x14ac:dyDescent="0.15">
      <c r="A42" s="22"/>
      <c r="B42" s="39"/>
      <c r="C42" s="1242" t="s">
        <v>594</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595</v>
      </c>
      <c r="D43" s="1246"/>
      <c r="E43" s="1247"/>
      <c r="F43" s="41">
        <v>1.59</v>
      </c>
      <c r="G43" s="42">
        <v>1.62</v>
      </c>
      <c r="H43" s="42">
        <v>1.07</v>
      </c>
      <c r="I43" s="42">
        <v>0.13</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MFM0vghSJzau6ZYSoDw7PElV7Of3gdzhLkpq53RsDOp73fMkSBtQe9r12Gml1uwmuQXR0LvgP68iE2gtViBsA==" saltValue="rDahV2nnBUK9J4cwhRe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F24" sqref="AF2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8540</v>
      </c>
      <c r="L45" s="60">
        <v>8304</v>
      </c>
      <c r="M45" s="60">
        <v>8306</v>
      </c>
      <c r="N45" s="60">
        <v>8016</v>
      </c>
      <c r="O45" s="61">
        <v>7801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2550</v>
      </c>
      <c r="L48" s="64">
        <v>2707</v>
      </c>
      <c r="M48" s="64">
        <v>2681</v>
      </c>
      <c r="N48" s="64">
        <v>2606</v>
      </c>
      <c r="O48" s="65">
        <v>2305</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532</v>
      </c>
      <c r="L49" s="64" t="s">
        <v>532</v>
      </c>
      <c r="M49" s="64" t="s">
        <v>532</v>
      </c>
      <c r="N49" s="64" t="s">
        <v>532</v>
      </c>
      <c r="O49" s="65" t="s">
        <v>532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390</v>
      </c>
      <c r="L50" s="64">
        <v>262</v>
      </c>
      <c r="M50" s="64">
        <v>176</v>
      </c>
      <c r="N50" s="64">
        <v>139</v>
      </c>
      <c r="O50" s="65">
        <v>83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532</v>
      </c>
      <c r="L51" s="64">
        <v>3</v>
      </c>
      <c r="M51" s="64">
        <v>1</v>
      </c>
      <c r="N51" s="64" t="s">
        <v>532</v>
      </c>
      <c r="O51" s="65" t="s">
        <v>532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7333</v>
      </c>
      <c r="L52" s="64">
        <v>7401</v>
      </c>
      <c r="M52" s="64">
        <v>7522</v>
      </c>
      <c r="N52" s="64">
        <v>7291</v>
      </c>
      <c r="O52" s="65">
        <v>7123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4147</v>
      </c>
      <c r="L53" s="69">
        <v>3875</v>
      </c>
      <c r="M53" s="69">
        <v>3642</v>
      </c>
      <c r="N53" s="69">
        <v>3470</v>
      </c>
      <c r="O53" s="70">
        <v>3066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Vrgx/XNuVp1dV0ZieQpxXccCrzW3ylcz8XhdESae/VNmCAREY3zraoWxOIKq84yWJGIzZAkmvzkQRPQecbQ==" saltValue="YmYI00U5InwyEVPZrXpD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58"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AF24" sqref="AF2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6" t="s">
        <v>30</v>
      </c>
      <c r="C41" s="1277"/>
      <c r="D41" s="102"/>
      <c r="E41" s="1282" t="s">
        <v>31</v>
      </c>
      <c r="F41" s="1282"/>
      <c r="G41" s="1282"/>
      <c r="H41" s="1283"/>
      <c r="I41" s="103">
        <v>80619</v>
      </c>
      <c r="J41" s="104">
        <v>85104</v>
      </c>
      <c r="K41" s="104">
        <v>84283</v>
      </c>
      <c r="L41" s="104">
        <v>85090</v>
      </c>
      <c r="M41" s="105">
        <v>84585</v>
      </c>
    </row>
    <row r="42" spans="2:13" ht="27.75" customHeight="1" x14ac:dyDescent="0.15">
      <c r="B42" s="1278"/>
      <c r="C42" s="1279"/>
      <c r="D42" s="106"/>
      <c r="E42" s="1284" t="s">
        <v>32</v>
      </c>
      <c r="F42" s="1284"/>
      <c r="G42" s="1284"/>
      <c r="H42" s="1285"/>
      <c r="I42" s="107">
        <v>5364</v>
      </c>
      <c r="J42" s="108">
        <v>5144</v>
      </c>
      <c r="K42" s="108">
        <v>2585</v>
      </c>
      <c r="L42" s="108">
        <v>2537</v>
      </c>
      <c r="M42" s="109">
        <v>1315</v>
      </c>
    </row>
    <row r="43" spans="2:13" ht="27.75" customHeight="1" x14ac:dyDescent="0.15">
      <c r="B43" s="1278"/>
      <c r="C43" s="1279"/>
      <c r="D43" s="106"/>
      <c r="E43" s="1284" t="s">
        <v>33</v>
      </c>
      <c r="F43" s="1284"/>
      <c r="G43" s="1284"/>
      <c r="H43" s="1285"/>
      <c r="I43" s="107">
        <v>29574</v>
      </c>
      <c r="J43" s="108">
        <v>29561</v>
      </c>
      <c r="K43" s="108">
        <v>29556</v>
      </c>
      <c r="L43" s="108">
        <v>29059</v>
      </c>
      <c r="M43" s="109">
        <v>29750</v>
      </c>
    </row>
    <row r="44" spans="2:13" ht="27.75" customHeight="1" x14ac:dyDescent="0.15">
      <c r="B44" s="1278"/>
      <c r="C44" s="1279"/>
      <c r="D44" s="106"/>
      <c r="E44" s="1284" t="s">
        <v>34</v>
      </c>
      <c r="F44" s="1284"/>
      <c r="G44" s="1284"/>
      <c r="H44" s="1285"/>
      <c r="I44" s="107" t="s">
        <v>532</v>
      </c>
      <c r="J44" s="108" t="s">
        <v>532</v>
      </c>
      <c r="K44" s="108" t="s">
        <v>532</v>
      </c>
      <c r="L44" s="108" t="s">
        <v>532</v>
      </c>
      <c r="M44" s="109" t="s">
        <v>532</v>
      </c>
    </row>
    <row r="45" spans="2:13" ht="27.75" customHeight="1" x14ac:dyDescent="0.15">
      <c r="B45" s="1278"/>
      <c r="C45" s="1279"/>
      <c r="D45" s="106"/>
      <c r="E45" s="1284" t="s">
        <v>35</v>
      </c>
      <c r="F45" s="1284"/>
      <c r="G45" s="1284"/>
      <c r="H45" s="1285"/>
      <c r="I45" s="107">
        <v>9732</v>
      </c>
      <c r="J45" s="108">
        <v>9322</v>
      </c>
      <c r="K45" s="108">
        <v>9197</v>
      </c>
      <c r="L45" s="108">
        <v>8845</v>
      </c>
      <c r="M45" s="109">
        <v>8731</v>
      </c>
    </row>
    <row r="46" spans="2:13" ht="27.75" customHeight="1" x14ac:dyDescent="0.15">
      <c r="B46" s="1278"/>
      <c r="C46" s="1279"/>
      <c r="D46" s="110"/>
      <c r="E46" s="1284" t="s">
        <v>36</v>
      </c>
      <c r="F46" s="1284"/>
      <c r="G46" s="1284"/>
      <c r="H46" s="1285"/>
      <c r="I46" s="107">
        <v>3415</v>
      </c>
      <c r="J46" s="108">
        <v>1502</v>
      </c>
      <c r="K46" s="108">
        <v>1336</v>
      </c>
      <c r="L46" s="108">
        <v>1223</v>
      </c>
      <c r="M46" s="109">
        <v>1140</v>
      </c>
    </row>
    <row r="47" spans="2:13" ht="27.75" customHeight="1" x14ac:dyDescent="0.15">
      <c r="B47" s="1278"/>
      <c r="C47" s="1279"/>
      <c r="D47" s="111"/>
      <c r="E47" s="1286" t="s">
        <v>37</v>
      </c>
      <c r="F47" s="1287"/>
      <c r="G47" s="1287"/>
      <c r="H47" s="1288"/>
      <c r="I47" s="107" t="s">
        <v>532</v>
      </c>
      <c r="J47" s="108" t="s">
        <v>532</v>
      </c>
      <c r="K47" s="108" t="s">
        <v>532</v>
      </c>
      <c r="L47" s="108" t="s">
        <v>532</v>
      </c>
      <c r="M47" s="109" t="s">
        <v>532</v>
      </c>
    </row>
    <row r="48" spans="2:13" ht="27.75" customHeight="1" x14ac:dyDescent="0.15">
      <c r="B48" s="1278"/>
      <c r="C48" s="1279"/>
      <c r="D48" s="106"/>
      <c r="E48" s="1284" t="s">
        <v>38</v>
      </c>
      <c r="F48" s="1284"/>
      <c r="G48" s="1284"/>
      <c r="H48" s="1285"/>
      <c r="I48" s="107" t="s">
        <v>532</v>
      </c>
      <c r="J48" s="108" t="s">
        <v>532</v>
      </c>
      <c r="K48" s="108" t="s">
        <v>532</v>
      </c>
      <c r="L48" s="108" t="s">
        <v>532</v>
      </c>
      <c r="M48" s="109" t="s">
        <v>532</v>
      </c>
    </row>
    <row r="49" spans="2:13" ht="27.75" customHeight="1" x14ac:dyDescent="0.15">
      <c r="B49" s="1280"/>
      <c r="C49" s="1281"/>
      <c r="D49" s="106"/>
      <c r="E49" s="1284" t="s">
        <v>39</v>
      </c>
      <c r="F49" s="1284"/>
      <c r="G49" s="1284"/>
      <c r="H49" s="1285"/>
      <c r="I49" s="107" t="s">
        <v>532</v>
      </c>
      <c r="J49" s="108" t="s">
        <v>532</v>
      </c>
      <c r="K49" s="108" t="s">
        <v>532</v>
      </c>
      <c r="L49" s="108" t="s">
        <v>532</v>
      </c>
      <c r="M49" s="109" t="s">
        <v>532</v>
      </c>
    </row>
    <row r="50" spans="2:13" ht="27.75" customHeight="1" x14ac:dyDescent="0.15">
      <c r="B50" s="1289" t="s">
        <v>40</v>
      </c>
      <c r="C50" s="1290"/>
      <c r="D50" s="112"/>
      <c r="E50" s="1284" t="s">
        <v>41</v>
      </c>
      <c r="F50" s="1284"/>
      <c r="G50" s="1284"/>
      <c r="H50" s="1285"/>
      <c r="I50" s="107">
        <v>11640</v>
      </c>
      <c r="J50" s="108">
        <v>11039</v>
      </c>
      <c r="K50" s="108">
        <v>11075</v>
      </c>
      <c r="L50" s="108">
        <v>11863</v>
      </c>
      <c r="M50" s="109">
        <v>10901</v>
      </c>
    </row>
    <row r="51" spans="2:13" ht="27.75" customHeight="1" x14ac:dyDescent="0.15">
      <c r="B51" s="1278"/>
      <c r="C51" s="1279"/>
      <c r="D51" s="106"/>
      <c r="E51" s="1284" t="s">
        <v>42</v>
      </c>
      <c r="F51" s="1284"/>
      <c r="G51" s="1284"/>
      <c r="H51" s="1285"/>
      <c r="I51" s="107">
        <v>2607</v>
      </c>
      <c r="J51" s="108">
        <v>2689</v>
      </c>
      <c r="K51" s="108">
        <v>2836</v>
      </c>
      <c r="L51" s="108">
        <v>3146</v>
      </c>
      <c r="M51" s="109">
        <v>3193</v>
      </c>
    </row>
    <row r="52" spans="2:13" ht="27.75" customHeight="1" x14ac:dyDescent="0.15">
      <c r="B52" s="1280"/>
      <c r="C52" s="1281"/>
      <c r="D52" s="106"/>
      <c r="E52" s="1284" t="s">
        <v>43</v>
      </c>
      <c r="F52" s="1284"/>
      <c r="G52" s="1284"/>
      <c r="H52" s="1285"/>
      <c r="I52" s="107">
        <v>77012</v>
      </c>
      <c r="J52" s="108">
        <v>79391</v>
      </c>
      <c r="K52" s="108">
        <v>82201</v>
      </c>
      <c r="L52" s="108">
        <v>82173</v>
      </c>
      <c r="M52" s="109">
        <v>80151</v>
      </c>
    </row>
    <row r="53" spans="2:13" ht="27.75" customHeight="1" thickBot="1" x14ac:dyDescent="0.2">
      <c r="B53" s="1291" t="s">
        <v>44</v>
      </c>
      <c r="C53" s="1292"/>
      <c r="D53" s="113"/>
      <c r="E53" s="1293" t="s">
        <v>45</v>
      </c>
      <c r="F53" s="1293"/>
      <c r="G53" s="1293"/>
      <c r="H53" s="1294"/>
      <c r="I53" s="114">
        <v>37444</v>
      </c>
      <c r="J53" s="115">
        <v>37514</v>
      </c>
      <c r="K53" s="115">
        <v>30844</v>
      </c>
      <c r="L53" s="115">
        <v>29572</v>
      </c>
      <c r="M53" s="116">
        <v>31275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fBmZPmMjm+gqNsf/eUqbmDwdC1ChvgVKamEI+WQspRrcLuDRFFZcLb0xK42bi7kWv7CPenc3qTsQ9QxXTC8w==" saltValue="i1sDGR/TMpVvvkmfv6E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F24" sqref="AF2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2546</v>
      </c>
      <c r="G55" s="128">
        <v>2055</v>
      </c>
      <c r="H55" s="129">
        <v>1050</v>
      </c>
    </row>
    <row r="56" spans="2:8" ht="52.5" customHeight="1" x14ac:dyDescent="0.15">
      <c r="B56" s="130"/>
      <c r="C56" s="1305" t="s">
        <v>49</v>
      </c>
      <c r="D56" s="1305"/>
      <c r="E56" s="1306"/>
      <c r="F56" s="131">
        <v>518</v>
      </c>
      <c r="G56" s="131">
        <v>513</v>
      </c>
      <c r="H56" s="132">
        <v>469</v>
      </c>
    </row>
    <row r="57" spans="2:8" ht="53.25" customHeight="1" x14ac:dyDescent="0.15">
      <c r="B57" s="130"/>
      <c r="C57" s="1307" t="s">
        <v>50</v>
      </c>
      <c r="D57" s="1307"/>
      <c r="E57" s="1308"/>
      <c r="F57" s="133">
        <v>11010</v>
      </c>
      <c r="G57" s="133">
        <v>11709</v>
      </c>
      <c r="H57" s="134">
        <v>11254</v>
      </c>
    </row>
    <row r="58" spans="2:8" ht="45.75" customHeight="1" x14ac:dyDescent="0.15">
      <c r="B58" s="135"/>
      <c r="C58" s="1295" t="s">
        <v>614</v>
      </c>
      <c r="D58" s="1296"/>
      <c r="E58" s="1297"/>
      <c r="F58" s="136">
        <v>3715</v>
      </c>
      <c r="G58" s="136">
        <v>4860</v>
      </c>
      <c r="H58" s="137">
        <v>3800</v>
      </c>
    </row>
    <row r="59" spans="2:8" ht="45.75" customHeight="1" x14ac:dyDescent="0.15">
      <c r="B59" s="135"/>
      <c r="C59" s="1295" t="s">
        <v>615</v>
      </c>
      <c r="D59" s="1296"/>
      <c r="E59" s="1297"/>
      <c r="F59" s="136">
        <v>1539</v>
      </c>
      <c r="G59" s="136">
        <v>1615</v>
      </c>
      <c r="H59" s="137">
        <v>2576</v>
      </c>
    </row>
    <row r="60" spans="2:8" ht="45.75" customHeight="1" x14ac:dyDescent="0.15">
      <c r="B60" s="135"/>
      <c r="C60" s="1295" t="s">
        <v>616</v>
      </c>
      <c r="D60" s="1296"/>
      <c r="E60" s="1297"/>
      <c r="F60" s="136">
        <v>1037</v>
      </c>
      <c r="G60" s="136">
        <v>1165</v>
      </c>
      <c r="H60" s="137">
        <v>1379</v>
      </c>
    </row>
    <row r="61" spans="2:8" ht="45.75" customHeight="1" x14ac:dyDescent="0.15">
      <c r="B61" s="135"/>
      <c r="C61" s="1295" t="s">
        <v>618</v>
      </c>
      <c r="D61" s="1296"/>
      <c r="E61" s="1297"/>
      <c r="F61" s="136">
        <v>2233</v>
      </c>
      <c r="G61" s="136">
        <v>1757</v>
      </c>
      <c r="H61" s="137">
        <v>1354</v>
      </c>
    </row>
    <row r="62" spans="2:8" ht="45.75" customHeight="1" thickBot="1" x14ac:dyDescent="0.2">
      <c r="B62" s="138"/>
      <c r="C62" s="1298" t="s">
        <v>617</v>
      </c>
      <c r="D62" s="1299"/>
      <c r="E62" s="1300"/>
      <c r="F62" s="139">
        <v>877</v>
      </c>
      <c r="G62" s="139">
        <v>772</v>
      </c>
      <c r="H62" s="140">
        <v>773</v>
      </c>
    </row>
    <row r="63" spans="2:8" ht="52.5" customHeight="1" thickBot="1" x14ac:dyDescent="0.2">
      <c r="B63" s="141"/>
      <c r="C63" s="1301" t="s">
        <v>51</v>
      </c>
      <c r="D63" s="1301"/>
      <c r="E63" s="1302"/>
      <c r="F63" s="142">
        <v>14074</v>
      </c>
      <c r="G63" s="142">
        <v>14276</v>
      </c>
      <c r="H63" s="143">
        <v>12773</v>
      </c>
    </row>
    <row r="64" spans="2:8" ht="15" customHeight="1" x14ac:dyDescent="0.15"/>
  </sheetData>
  <sheetProtection algorithmName="SHA-512" hashValue="0YnfWXljo1d9gndyQlXvgXU5FkLnySXdN4BibNxn//mI7KKnFyQbIejTEEnc1N/ilaHDIvtNR2Xz/rHRSbUGVg==" saltValue="rIpdpUEbsWILRU+q4bcN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AF24" sqref="AF2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574</v>
      </c>
      <c r="BQ50" s="1315"/>
      <c r="BR50" s="1315"/>
      <c r="BS50" s="1315"/>
      <c r="BT50" s="1315"/>
      <c r="BU50" s="1315"/>
      <c r="BV50" s="1315"/>
      <c r="BW50" s="1315"/>
      <c r="BX50" s="1315" t="s">
        <v>575</v>
      </c>
      <c r="BY50" s="1315"/>
      <c r="BZ50" s="1315"/>
      <c r="CA50" s="1315"/>
      <c r="CB50" s="1315"/>
      <c r="CC50" s="1315"/>
      <c r="CD50" s="1315"/>
      <c r="CE50" s="1315"/>
      <c r="CF50" s="1315" t="s">
        <v>576</v>
      </c>
      <c r="CG50" s="1315"/>
      <c r="CH50" s="1315"/>
      <c r="CI50" s="1315"/>
      <c r="CJ50" s="1315"/>
      <c r="CK50" s="1315"/>
      <c r="CL50" s="1315"/>
      <c r="CM50" s="1315"/>
      <c r="CN50" s="1315" t="s">
        <v>577</v>
      </c>
      <c r="CO50" s="1315"/>
      <c r="CP50" s="1315"/>
      <c r="CQ50" s="1315"/>
      <c r="CR50" s="1315"/>
      <c r="CS50" s="1315"/>
      <c r="CT50" s="1315"/>
      <c r="CU50" s="1315"/>
      <c r="CV50" s="1315" t="s">
        <v>578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623</v>
      </c>
      <c r="AO51" s="1314"/>
      <c r="AP51" s="1314"/>
      <c r="AQ51" s="1314"/>
      <c r="AR51" s="1314"/>
      <c r="AS51" s="1314"/>
      <c r="AT51" s="1314"/>
      <c r="AU51" s="1314"/>
      <c r="AV51" s="1314"/>
      <c r="AW51" s="1314"/>
      <c r="AX51" s="1314"/>
      <c r="AY51" s="1314"/>
      <c r="AZ51" s="1314"/>
      <c r="BA51" s="1314"/>
      <c r="BB51" s="1314" t="s">
        <v>625</v>
      </c>
      <c r="BC51" s="1314"/>
      <c r="BD51" s="1314"/>
      <c r="BE51" s="1314"/>
      <c r="BF51" s="1314"/>
      <c r="BG51" s="1314"/>
      <c r="BH51" s="1314"/>
      <c r="BI51" s="1314"/>
      <c r="BJ51" s="1314"/>
      <c r="BK51" s="1314"/>
      <c r="BL51" s="1314"/>
      <c r="BM51" s="1314"/>
      <c r="BN51" s="1314"/>
      <c r="BO51" s="1314"/>
      <c r="BP51" s="1311">
        <v>128.19999999999999</v>
      </c>
      <c r="BQ51" s="1311"/>
      <c r="BR51" s="1311"/>
      <c r="BS51" s="1311"/>
      <c r="BT51" s="1311"/>
      <c r="BU51" s="1311"/>
      <c r="BV51" s="1311"/>
      <c r="BW51" s="1311"/>
      <c r="BX51" s="1311">
        <v>130.80000000000001</v>
      </c>
      <c r="BY51" s="1311"/>
      <c r="BZ51" s="1311"/>
      <c r="CA51" s="1311"/>
      <c r="CB51" s="1311"/>
      <c r="CC51" s="1311"/>
      <c r="CD51" s="1311"/>
      <c r="CE51" s="1311"/>
      <c r="CF51" s="1311">
        <v>109.9</v>
      </c>
      <c r="CG51" s="1311"/>
      <c r="CH51" s="1311"/>
      <c r="CI51" s="1311"/>
      <c r="CJ51" s="1311"/>
      <c r="CK51" s="1311"/>
      <c r="CL51" s="1311"/>
      <c r="CM51" s="1311"/>
      <c r="CN51" s="1311">
        <v>108.1</v>
      </c>
      <c r="CO51" s="1311"/>
      <c r="CP51" s="1311"/>
      <c r="CQ51" s="1311"/>
      <c r="CR51" s="1311"/>
      <c r="CS51" s="1311"/>
      <c r="CT51" s="1311"/>
      <c r="CU51" s="1311"/>
      <c r="CV51" s="1311">
        <v>115.8</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72.099999999999994</v>
      </c>
      <c r="BQ53" s="1311"/>
      <c r="BR53" s="1311"/>
      <c r="BS53" s="1311"/>
      <c r="BT53" s="1311"/>
      <c r="BU53" s="1311"/>
      <c r="BV53" s="1311"/>
      <c r="BW53" s="1311"/>
      <c r="BX53" s="1311">
        <v>72.8</v>
      </c>
      <c r="BY53" s="1311"/>
      <c r="BZ53" s="1311"/>
      <c r="CA53" s="1311"/>
      <c r="CB53" s="1311"/>
      <c r="CC53" s="1311"/>
      <c r="CD53" s="1311"/>
      <c r="CE53" s="1311"/>
      <c r="CF53" s="1311">
        <v>74</v>
      </c>
      <c r="CG53" s="1311"/>
      <c r="CH53" s="1311"/>
      <c r="CI53" s="1311"/>
      <c r="CJ53" s="1311"/>
      <c r="CK53" s="1311"/>
      <c r="CL53" s="1311"/>
      <c r="CM53" s="1311"/>
      <c r="CN53" s="1311">
        <v>74.900000000000006</v>
      </c>
      <c r="CO53" s="1311"/>
      <c r="CP53" s="1311"/>
      <c r="CQ53" s="1311"/>
      <c r="CR53" s="1311"/>
      <c r="CS53" s="1311"/>
      <c r="CT53" s="1311"/>
      <c r="CU53" s="1311"/>
      <c r="CV53" s="1311">
        <v>76.2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627</v>
      </c>
      <c r="AO55" s="1315"/>
      <c r="AP55" s="1315"/>
      <c r="AQ55" s="1315"/>
      <c r="AR55" s="1315"/>
      <c r="AS55" s="1315"/>
      <c r="AT55" s="1315"/>
      <c r="AU55" s="1315"/>
      <c r="AV55" s="1315"/>
      <c r="AW55" s="1315"/>
      <c r="AX55" s="1315"/>
      <c r="AY55" s="1315"/>
      <c r="AZ55" s="1315"/>
      <c r="BA55" s="1315"/>
      <c r="BB55" s="1314" t="s">
        <v>625</v>
      </c>
      <c r="BC55" s="1314"/>
      <c r="BD55" s="1314"/>
      <c r="BE55" s="1314"/>
      <c r="BF55" s="1314"/>
      <c r="BG55" s="1314"/>
      <c r="BH55" s="1314"/>
      <c r="BI55" s="1314"/>
      <c r="BJ55" s="1314"/>
      <c r="BK55" s="1314"/>
      <c r="BL55" s="1314"/>
      <c r="BM55" s="1314"/>
      <c r="BN55" s="1314"/>
      <c r="BO55" s="1314"/>
      <c r="BP55" s="1311">
        <v>34.9</v>
      </c>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628</v>
      </c>
      <c r="BC57" s="1314"/>
      <c r="BD57" s="1314"/>
      <c r="BE57" s="1314"/>
      <c r="BF57" s="1314"/>
      <c r="BG57" s="1314"/>
      <c r="BH57" s="1314"/>
      <c r="BI57" s="1314"/>
      <c r="BJ57" s="1314"/>
      <c r="BK57" s="1314"/>
      <c r="BL57" s="1314"/>
      <c r="BM57" s="1314"/>
      <c r="BN57" s="1314"/>
      <c r="BO57" s="1314"/>
      <c r="BP57" s="1311">
        <v>60.2</v>
      </c>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629</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574</v>
      </c>
      <c r="BQ72" s="1315"/>
      <c r="BR72" s="1315"/>
      <c r="BS72" s="1315"/>
      <c r="BT72" s="1315"/>
      <c r="BU72" s="1315"/>
      <c r="BV72" s="1315"/>
      <c r="BW72" s="1315"/>
      <c r="BX72" s="1315" t="s">
        <v>575</v>
      </c>
      <c r="BY72" s="1315"/>
      <c r="BZ72" s="1315"/>
      <c r="CA72" s="1315"/>
      <c r="CB72" s="1315"/>
      <c r="CC72" s="1315"/>
      <c r="CD72" s="1315"/>
      <c r="CE72" s="1315"/>
      <c r="CF72" s="1315" t="s">
        <v>576</v>
      </c>
      <c r="CG72" s="1315"/>
      <c r="CH72" s="1315"/>
      <c r="CI72" s="1315"/>
      <c r="CJ72" s="1315"/>
      <c r="CK72" s="1315"/>
      <c r="CL72" s="1315"/>
      <c r="CM72" s="1315"/>
      <c r="CN72" s="1315" t="s">
        <v>577</v>
      </c>
      <c r="CO72" s="1315"/>
      <c r="CP72" s="1315"/>
      <c r="CQ72" s="1315"/>
      <c r="CR72" s="1315"/>
      <c r="CS72" s="1315"/>
      <c r="CT72" s="1315"/>
      <c r="CU72" s="1315"/>
      <c r="CV72" s="1315" t="s">
        <v>578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623</v>
      </c>
      <c r="AO73" s="1314"/>
      <c r="AP73" s="1314"/>
      <c r="AQ73" s="1314"/>
      <c r="AR73" s="1314"/>
      <c r="AS73" s="1314"/>
      <c r="AT73" s="1314"/>
      <c r="AU73" s="1314"/>
      <c r="AV73" s="1314"/>
      <c r="AW73" s="1314"/>
      <c r="AX73" s="1314"/>
      <c r="AY73" s="1314"/>
      <c r="AZ73" s="1314"/>
      <c r="BA73" s="1314"/>
      <c r="BB73" s="1314" t="s">
        <v>624</v>
      </c>
      <c r="BC73" s="1314"/>
      <c r="BD73" s="1314"/>
      <c r="BE73" s="1314"/>
      <c r="BF73" s="1314"/>
      <c r="BG73" s="1314"/>
      <c r="BH73" s="1314"/>
      <c r="BI73" s="1314"/>
      <c r="BJ73" s="1314"/>
      <c r="BK73" s="1314"/>
      <c r="BL73" s="1314"/>
      <c r="BM73" s="1314"/>
      <c r="BN73" s="1314"/>
      <c r="BO73" s="1314"/>
      <c r="BP73" s="1311">
        <v>128.19999999999999</v>
      </c>
      <c r="BQ73" s="1311"/>
      <c r="BR73" s="1311"/>
      <c r="BS73" s="1311"/>
      <c r="BT73" s="1311"/>
      <c r="BU73" s="1311"/>
      <c r="BV73" s="1311"/>
      <c r="BW73" s="1311"/>
      <c r="BX73" s="1311">
        <v>130.80000000000001</v>
      </c>
      <c r="BY73" s="1311"/>
      <c r="BZ73" s="1311"/>
      <c r="CA73" s="1311"/>
      <c r="CB73" s="1311"/>
      <c r="CC73" s="1311"/>
      <c r="CD73" s="1311"/>
      <c r="CE73" s="1311"/>
      <c r="CF73" s="1311">
        <v>109.9</v>
      </c>
      <c r="CG73" s="1311"/>
      <c r="CH73" s="1311"/>
      <c r="CI73" s="1311"/>
      <c r="CJ73" s="1311"/>
      <c r="CK73" s="1311"/>
      <c r="CL73" s="1311"/>
      <c r="CM73" s="1311"/>
      <c r="CN73" s="1311">
        <v>108.1</v>
      </c>
      <c r="CO73" s="1311"/>
      <c r="CP73" s="1311"/>
      <c r="CQ73" s="1311"/>
      <c r="CR73" s="1311"/>
      <c r="CS73" s="1311"/>
      <c r="CT73" s="1311"/>
      <c r="CU73" s="1311"/>
      <c r="CV73" s="1311">
        <v>115.8</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15.2</v>
      </c>
      <c r="BQ75" s="1311"/>
      <c r="BR75" s="1311"/>
      <c r="BS75" s="1311"/>
      <c r="BT75" s="1311"/>
      <c r="BU75" s="1311"/>
      <c r="BV75" s="1311"/>
      <c r="BW75" s="1311"/>
      <c r="BX75" s="1311">
        <v>14.1</v>
      </c>
      <c r="BY75" s="1311"/>
      <c r="BZ75" s="1311"/>
      <c r="CA75" s="1311"/>
      <c r="CB75" s="1311"/>
      <c r="CC75" s="1311"/>
      <c r="CD75" s="1311"/>
      <c r="CE75" s="1311"/>
      <c r="CF75" s="1311">
        <v>13.5</v>
      </c>
      <c r="CG75" s="1311"/>
      <c r="CH75" s="1311"/>
      <c r="CI75" s="1311"/>
      <c r="CJ75" s="1311"/>
      <c r="CK75" s="1311"/>
      <c r="CL75" s="1311"/>
      <c r="CM75" s="1311"/>
      <c r="CN75" s="1311">
        <v>13</v>
      </c>
      <c r="CO75" s="1311"/>
      <c r="CP75" s="1311"/>
      <c r="CQ75" s="1311"/>
      <c r="CR75" s="1311"/>
      <c r="CS75" s="1311"/>
      <c r="CT75" s="1311"/>
      <c r="CU75" s="1311"/>
      <c r="CV75" s="1311">
        <v>12.3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627</v>
      </c>
      <c r="AO77" s="1315"/>
      <c r="AP77" s="1315"/>
      <c r="AQ77" s="1315"/>
      <c r="AR77" s="1315"/>
      <c r="AS77" s="1315"/>
      <c r="AT77" s="1315"/>
      <c r="AU77" s="1315"/>
      <c r="AV77" s="1315"/>
      <c r="AW77" s="1315"/>
      <c r="AX77" s="1315"/>
      <c r="AY77" s="1315"/>
      <c r="AZ77" s="1315"/>
      <c r="BA77" s="1315"/>
      <c r="BB77" s="1314" t="s">
        <v>631</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630</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Ch4nFRZR5lxgh6uqxZhHPbHvUGYVI8NBYEHbMazTgZLUqWUY75/6D9z/qwqSGvP34Y5CG35vCiyW9EZnAmLbg==" saltValue="iEl5xfxYF5M1Zr/qRvwH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4" zoomScaleNormal="100" zoomScaleSheetLayoutView="70" workbookViewId="0">
      <selection activeCell="AF24" sqref="AF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IRjnhIFfvk88IoNKya1rjYWTYbnGY7wxX1ghCOR6pHfGz4U1DOAkgZJobsIE8blR+lnHWT5nfyh3J0O7y0Q7hw==" saltValue="NXGXhOhCNUCLTKS2KTI3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F24" sqref="AF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633</v>
      </c>
    </row>
  </sheetData>
  <sheetProtection algorithmName="SHA-512" hashValue="PZfseCqB/jPV3i4CmrKTyFuF6uA2MGtStAmUnwMxBTBTDfyQRrs/6RWyCdtqdkOrK8QSUEXx0oJk3mbCwcl48g==" saltValue="yZ5IBtjGqXgAM3dHs533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106741</v>
      </c>
      <c r="E3" s="162"/>
      <c r="F3" s="163">
        <v>58051</v>
      </c>
      <c r="G3" s="164"/>
      <c r="H3" s="165"/>
    </row>
    <row r="4" spans="1:8" x14ac:dyDescent="0.15">
      <c r="A4" s="166"/>
      <c r="B4" s="167"/>
      <c r="C4" s="168"/>
      <c r="D4" s="169">
        <v>53681</v>
      </c>
      <c r="E4" s="170"/>
      <c r="F4" s="171">
        <v>32143</v>
      </c>
      <c r="G4" s="172"/>
      <c r="H4" s="173"/>
    </row>
    <row r="5" spans="1:8" x14ac:dyDescent="0.15">
      <c r="A5" s="154" t="s">
        <v>566</v>
      </c>
      <c r="B5" s="159"/>
      <c r="C5" s="160"/>
      <c r="D5" s="161">
        <v>127258</v>
      </c>
      <c r="E5" s="162"/>
      <c r="F5" s="163">
        <v>65942</v>
      </c>
      <c r="G5" s="164"/>
      <c r="H5" s="165"/>
    </row>
    <row r="6" spans="1:8" x14ac:dyDescent="0.15">
      <c r="A6" s="166"/>
      <c r="B6" s="167"/>
      <c r="C6" s="168"/>
      <c r="D6" s="169">
        <v>80778</v>
      </c>
      <c r="E6" s="170"/>
      <c r="F6" s="171">
        <v>32778</v>
      </c>
      <c r="G6" s="172"/>
      <c r="H6" s="173"/>
    </row>
    <row r="7" spans="1:8" x14ac:dyDescent="0.15">
      <c r="A7" s="154" t="s">
        <v>567</v>
      </c>
      <c r="B7" s="159"/>
      <c r="C7" s="160"/>
      <c r="D7" s="161">
        <v>73931</v>
      </c>
      <c r="E7" s="162"/>
      <c r="F7" s="163">
        <v>68655</v>
      </c>
      <c r="G7" s="164"/>
      <c r="H7" s="165"/>
    </row>
    <row r="8" spans="1:8" x14ac:dyDescent="0.15">
      <c r="A8" s="166"/>
      <c r="B8" s="167"/>
      <c r="C8" s="168"/>
      <c r="D8" s="169">
        <v>46576</v>
      </c>
      <c r="E8" s="170"/>
      <c r="F8" s="171">
        <v>32316</v>
      </c>
      <c r="G8" s="172"/>
      <c r="H8" s="173"/>
    </row>
    <row r="9" spans="1:8" x14ac:dyDescent="0.15">
      <c r="A9" s="154" t="s">
        <v>568</v>
      </c>
      <c r="B9" s="159"/>
      <c r="C9" s="160"/>
      <c r="D9" s="161">
        <v>101081</v>
      </c>
      <c r="E9" s="162"/>
      <c r="F9" s="163">
        <v>66863</v>
      </c>
      <c r="G9" s="164"/>
      <c r="H9" s="165"/>
    </row>
    <row r="10" spans="1:8" x14ac:dyDescent="0.15">
      <c r="A10" s="166"/>
      <c r="B10" s="167"/>
      <c r="C10" s="168"/>
      <c r="D10" s="169">
        <v>57161</v>
      </c>
      <c r="E10" s="170"/>
      <c r="F10" s="171">
        <v>32770</v>
      </c>
      <c r="G10" s="172"/>
      <c r="H10" s="173"/>
    </row>
    <row r="11" spans="1:8" x14ac:dyDescent="0.15">
      <c r="A11" s="154" t="s">
        <v>569</v>
      </c>
      <c r="B11" s="159"/>
      <c r="C11" s="160"/>
      <c r="D11" s="161">
        <v>77688</v>
      </c>
      <c r="E11" s="162"/>
      <c r="F11" s="163">
        <v>72051</v>
      </c>
      <c r="G11" s="164"/>
      <c r="H11" s="165"/>
    </row>
    <row r="12" spans="1:8" x14ac:dyDescent="0.15">
      <c r="A12" s="166"/>
      <c r="B12" s="167"/>
      <c r="C12" s="174"/>
      <c r="D12" s="169">
        <v>45681</v>
      </c>
      <c r="E12" s="170"/>
      <c r="F12" s="171">
        <v>34140</v>
      </c>
      <c r="G12" s="172"/>
      <c r="H12" s="173"/>
    </row>
    <row r="13" spans="1:8" x14ac:dyDescent="0.15">
      <c r="A13" s="154"/>
      <c r="B13" s="159"/>
      <c r="C13" s="175"/>
      <c r="D13" s="176">
        <v>97340</v>
      </c>
      <c r="E13" s="177"/>
      <c r="F13" s="178">
        <v>66312</v>
      </c>
      <c r="G13" s="179"/>
      <c r="H13" s="165"/>
    </row>
    <row r="14" spans="1:8" x14ac:dyDescent="0.15">
      <c r="A14" s="166"/>
      <c r="B14" s="167"/>
      <c r="C14" s="168"/>
      <c r="D14" s="169">
        <v>56775</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3.01</v>
      </c>
      <c r="C19" s="180">
        <f>ROUND(VALUE(SUBSTITUTE(実質収支比率等に係る経年分析!G$48,"▲","-")),2)</f>
        <v>3.27</v>
      </c>
      <c r="D19" s="180">
        <f>ROUND(VALUE(SUBSTITUTE(実質収支比率等に係る経年分析!H$48,"▲","-")),2)</f>
        <v>3.18</v>
      </c>
      <c r="E19" s="180">
        <f>ROUND(VALUE(SUBSTITUTE(実質収支比率等に係る経年分析!I$48,"▲","-")),2)</f>
        <v>1.71</v>
      </c>
      <c r="F19" s="180">
        <f>ROUND(VALUE(SUBSTITUTE(実質収支比率等に係る経年分析!J$48,"▲","-")),2)</f>
        <v>2.77</v>
      </c>
    </row>
    <row r="20" spans="1:11" x14ac:dyDescent="0.15">
      <c r="A20" s="180" t="s">
        <v>55</v>
      </c>
      <c r="B20" s="180">
        <f>ROUND(VALUE(SUBSTITUTE(実質収支比率等に係る経年分析!F$47,"▲","-")),2)</f>
        <v>10.5</v>
      </c>
      <c r="C20" s="180">
        <f>ROUND(VALUE(SUBSTITUTE(実質収支比率等に係る経年分析!G$47,"▲","-")),2)</f>
        <v>8.42</v>
      </c>
      <c r="D20" s="180">
        <f>ROUND(VALUE(SUBSTITUTE(実質収支比率等に係る経年分析!H$47,"▲","-")),2)</f>
        <v>7.22</v>
      </c>
      <c r="E20" s="180">
        <f>ROUND(VALUE(SUBSTITUTE(実質収支比率等に係る経年分析!I$47,"▲","-")),2)</f>
        <v>5.99</v>
      </c>
      <c r="F20" s="180">
        <f>ROUND(VALUE(SUBSTITUTE(実質収支比率等に係る経年分析!J$47,"▲","-")),2)</f>
        <v>3.11</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-3.53</v>
      </c>
      <c r="D21" s="180">
        <f>IF(ISNUMBER(VALUE(SUBSTITUTE(実質収支比率等に係る経年分析!H$49,"▲","-"))),ROUND(VALUE(SUBSTITUTE(実質収支比率等に係る経年分析!H$49,"▲","-")),2),NA())</f>
        <v>-3.16</v>
      </c>
      <c r="E21" s="180">
        <f>IF(ISNUMBER(VALUE(SUBSTITUTE(実質収支比率等に係る経年分析!I$49,"▲","-"))),ROUND(VALUE(SUBSTITUTE(実質収支比率等に係る経年分析!I$49,"▲","-")),2),NA())</f>
        <v>-4.74</v>
      </c>
      <c r="F21" s="180">
        <f>IF(ISNUMBER(VALUE(SUBSTITUTE(実質収支比率等に係る経年分析!J$49,"▲","-"))),ROUND(VALUE(SUBSTITUTE(実質収支比率等に係る経年分析!J$49,"▲","-")),2),NA())</f>
        <v>-2.82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介護保険特別会計（普通会計除く）</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15">
      <c r="A32" s="181" t="str">
        <f>IF(連結実質赤字比率に係る赤字・黒字の構成分析!C$38="",NA(),連結実質赤字比率に係る赤字・黒字の構成分析!C$38)</f>
        <v>市民病院きたはた事業会計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2.15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0.36</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5.89</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19.079999999999998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7333</v>
      </c>
      <c r="E42" s="182"/>
      <c r="F42" s="182"/>
      <c r="G42" s="182">
        <f>'実質公債費比率（分子）の構造'!L$52</f>
        <v>7401</v>
      </c>
      <c r="H42" s="182"/>
      <c r="I42" s="182"/>
      <c r="J42" s="182">
        <f>'実質公債費比率（分子）の構造'!M$52</f>
        <v>7522</v>
      </c>
      <c r="K42" s="182"/>
      <c r="L42" s="182"/>
      <c r="M42" s="182">
        <f>'実質公債費比率（分子）の構造'!N$52</f>
        <v>7291</v>
      </c>
      <c r="N42" s="182"/>
      <c r="O42" s="182"/>
      <c r="P42" s="182">
        <f>'実質公債費比率（分子）の構造'!O$52</f>
        <v>7123</v>
      </c>
    </row>
    <row r="43" spans="1:16" x14ac:dyDescent="0.15">
      <c r="A43" s="182" t="s">
        <v>64</v>
      </c>
      <c r="B43" s="182" t="str">
        <f>'実質公債費比率（分子）の構造'!K$51</f>
        <v>-</v>
      </c>
      <c r="C43" s="182"/>
      <c r="D43" s="182"/>
      <c r="E43" s="182">
        <f>'実質公債費比率（分子）の構造'!L$51</f>
        <v>3</v>
      </c>
      <c r="F43" s="182"/>
      <c r="G43" s="182"/>
      <c r="H43" s="182">
        <f>'実質公債費比率（分子）の構造'!M$51</f>
        <v>1</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390</v>
      </c>
      <c r="C44" s="182"/>
      <c r="D44" s="182"/>
      <c r="E44" s="182">
        <f>'実質公債費比率（分子）の構造'!L$50</f>
        <v>262</v>
      </c>
      <c r="F44" s="182"/>
      <c r="G44" s="182"/>
      <c r="H44" s="182">
        <f>'実質公債費比率（分子）の構造'!M$50</f>
        <v>176</v>
      </c>
      <c r="I44" s="182"/>
      <c r="J44" s="182"/>
      <c r="K44" s="182">
        <f>'実質公債費比率（分子）の構造'!N$50</f>
        <v>139</v>
      </c>
      <c r="L44" s="182"/>
      <c r="M44" s="182"/>
      <c r="N44" s="182">
        <f>'実質公債費比率（分子）の構造'!O$50</f>
        <v>83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2550</v>
      </c>
      <c r="C46" s="182"/>
      <c r="D46" s="182"/>
      <c r="E46" s="182">
        <f>'実質公債費比率（分子）の構造'!L$48</f>
        <v>2707</v>
      </c>
      <c r="F46" s="182"/>
      <c r="G46" s="182"/>
      <c r="H46" s="182">
        <f>'実質公債費比率（分子）の構造'!M$48</f>
        <v>2681</v>
      </c>
      <c r="I46" s="182"/>
      <c r="J46" s="182"/>
      <c r="K46" s="182">
        <f>'実質公債費比率（分子）の構造'!N$48</f>
        <v>2606</v>
      </c>
      <c r="L46" s="182"/>
      <c r="M46" s="182"/>
      <c r="N46" s="182">
        <f>'実質公債費比率（分子）の構造'!O$48</f>
        <v>2305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8540</v>
      </c>
      <c r="C49" s="182"/>
      <c r="D49" s="182"/>
      <c r="E49" s="182">
        <f>'実質公債費比率（分子）の構造'!L$45</f>
        <v>8304</v>
      </c>
      <c r="F49" s="182"/>
      <c r="G49" s="182"/>
      <c r="H49" s="182">
        <f>'実質公債費比率（分子）の構造'!M$45</f>
        <v>8306</v>
      </c>
      <c r="I49" s="182"/>
      <c r="J49" s="182"/>
      <c r="K49" s="182">
        <f>'実質公債費比率（分子）の構造'!N$45</f>
        <v>8016</v>
      </c>
      <c r="L49" s="182"/>
      <c r="M49" s="182"/>
      <c r="N49" s="182">
        <f>'実質公債費比率（分子）の構造'!O$45</f>
        <v>7801</v>
      </c>
      <c r="O49" s="182"/>
      <c r="P49" s="182"/>
    </row>
    <row r="50" spans="1:16" x14ac:dyDescent="0.15">
      <c r="A50" s="182" t="s">
        <v>71</v>
      </c>
      <c r="B50" s="182" t="e">
        <f>NA()</f>
        <v>#N/A</v>
      </c>
      <c r="C50" s="182">
        <f>IF(ISNUMBER('実質公債費比率（分子）の構造'!K$53),'実質公債費比率（分子）の構造'!K$53,NA())</f>
        <v>4147</v>
      </c>
      <c r="D50" s="182" t="e">
        <f>NA()</f>
        <v>#N/A</v>
      </c>
      <c r="E50" s="182" t="e">
        <f>NA()</f>
        <v>#N/A</v>
      </c>
      <c r="F50" s="182">
        <f>IF(ISNUMBER('実質公債費比率（分子）の構造'!L$53),'実質公債費比率（分子）の構造'!L$53,NA())</f>
        <v>3875</v>
      </c>
      <c r="G50" s="182" t="e">
        <f>NA()</f>
        <v>#N/A</v>
      </c>
      <c r="H50" s="182" t="e">
        <f>NA()</f>
        <v>#N/A</v>
      </c>
      <c r="I50" s="182">
        <f>IF(ISNUMBER('実質公債費比率（分子）の構造'!M$53),'実質公債費比率（分子）の構造'!M$53,NA())</f>
        <v>3642</v>
      </c>
      <c r="J50" s="182" t="e">
        <f>NA()</f>
        <v>#N/A</v>
      </c>
      <c r="K50" s="182" t="e">
        <f>NA()</f>
        <v>#N/A</v>
      </c>
      <c r="L50" s="182">
        <f>IF(ISNUMBER('実質公債費比率（分子）の構造'!N$53),'実質公債費比率（分子）の構造'!N$53,NA())</f>
        <v>3470</v>
      </c>
      <c r="M50" s="182" t="e">
        <f>NA()</f>
        <v>#N/A</v>
      </c>
      <c r="N50" s="182" t="e">
        <f>NA()</f>
        <v>#N/A</v>
      </c>
      <c r="O50" s="182">
        <f>IF(ISNUMBER('実質公債費比率（分子）の構造'!O$53),'実質公債費比率（分子）の構造'!O$53,NA())</f>
        <v>3066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77012</v>
      </c>
      <c r="E56" s="181"/>
      <c r="F56" s="181"/>
      <c r="G56" s="181">
        <f>'将来負担比率（分子）の構造'!J$52</f>
        <v>79391</v>
      </c>
      <c r="H56" s="181"/>
      <c r="I56" s="181"/>
      <c r="J56" s="181">
        <f>'将来負担比率（分子）の構造'!K$52</f>
        <v>82201</v>
      </c>
      <c r="K56" s="181"/>
      <c r="L56" s="181"/>
      <c r="M56" s="181">
        <f>'将来負担比率（分子）の構造'!L$52</f>
        <v>82173</v>
      </c>
      <c r="N56" s="181"/>
      <c r="O56" s="181"/>
      <c r="P56" s="181">
        <f>'将来負担比率（分子）の構造'!M$52</f>
        <v>80151</v>
      </c>
    </row>
    <row r="57" spans="1:16" x14ac:dyDescent="0.15">
      <c r="A57" s="181" t="s">
        <v>42</v>
      </c>
      <c r="B57" s="181"/>
      <c r="C57" s="181"/>
      <c r="D57" s="181">
        <f>'将来負担比率（分子）の構造'!I$51</f>
        <v>2607</v>
      </c>
      <c r="E57" s="181"/>
      <c r="F57" s="181"/>
      <c r="G57" s="181">
        <f>'将来負担比率（分子）の構造'!J$51</f>
        <v>2689</v>
      </c>
      <c r="H57" s="181"/>
      <c r="I57" s="181"/>
      <c r="J57" s="181">
        <f>'将来負担比率（分子）の構造'!K$51</f>
        <v>2836</v>
      </c>
      <c r="K57" s="181"/>
      <c r="L57" s="181"/>
      <c r="M57" s="181">
        <f>'将来負担比率（分子）の構造'!L$51</f>
        <v>3146</v>
      </c>
      <c r="N57" s="181"/>
      <c r="O57" s="181"/>
      <c r="P57" s="181">
        <f>'将来負担比率（分子）の構造'!M$51</f>
        <v>3193</v>
      </c>
    </row>
    <row r="58" spans="1:16" x14ac:dyDescent="0.15">
      <c r="A58" s="181" t="s">
        <v>41</v>
      </c>
      <c r="B58" s="181"/>
      <c r="C58" s="181"/>
      <c r="D58" s="181">
        <f>'将来負担比率（分子）の構造'!I$50</f>
        <v>11640</v>
      </c>
      <c r="E58" s="181"/>
      <c r="F58" s="181"/>
      <c r="G58" s="181">
        <f>'将来負担比率（分子）の構造'!J$50</f>
        <v>11039</v>
      </c>
      <c r="H58" s="181"/>
      <c r="I58" s="181"/>
      <c r="J58" s="181">
        <f>'将来負担比率（分子）の構造'!K$50</f>
        <v>11075</v>
      </c>
      <c r="K58" s="181"/>
      <c r="L58" s="181"/>
      <c r="M58" s="181">
        <f>'将来負担比率（分子）の構造'!L$50</f>
        <v>11863</v>
      </c>
      <c r="N58" s="181"/>
      <c r="O58" s="181"/>
      <c r="P58" s="181">
        <f>'将来負担比率（分子）の構造'!M$50</f>
        <v>10901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3415</v>
      </c>
      <c r="C61" s="181"/>
      <c r="D61" s="181"/>
      <c r="E61" s="181">
        <f>'将来負担比率（分子）の構造'!J$46</f>
        <v>1502</v>
      </c>
      <c r="F61" s="181"/>
      <c r="G61" s="181"/>
      <c r="H61" s="181">
        <f>'将来負担比率（分子）の構造'!K$46</f>
        <v>1336</v>
      </c>
      <c r="I61" s="181"/>
      <c r="J61" s="181"/>
      <c r="K61" s="181">
        <f>'将来負担比率（分子）の構造'!L$46</f>
        <v>1223</v>
      </c>
      <c r="L61" s="181"/>
      <c r="M61" s="181"/>
      <c r="N61" s="181">
        <f>'将来負担比率（分子）の構造'!M$46</f>
        <v>1140</v>
      </c>
      <c r="O61" s="181"/>
      <c r="P61" s="181"/>
    </row>
    <row r="62" spans="1:16" x14ac:dyDescent="0.15">
      <c r="A62" s="181" t="s">
        <v>35</v>
      </c>
      <c r="B62" s="181">
        <f>'将来負担比率（分子）の構造'!I$45</f>
        <v>9732</v>
      </c>
      <c r="C62" s="181"/>
      <c r="D62" s="181"/>
      <c r="E62" s="181">
        <f>'将来負担比率（分子）の構造'!J$45</f>
        <v>9322</v>
      </c>
      <c r="F62" s="181"/>
      <c r="G62" s="181"/>
      <c r="H62" s="181">
        <f>'将来負担比率（分子）の構造'!K$45</f>
        <v>9197</v>
      </c>
      <c r="I62" s="181"/>
      <c r="J62" s="181"/>
      <c r="K62" s="181">
        <f>'将来負担比率（分子）の構造'!L$45</f>
        <v>8845</v>
      </c>
      <c r="L62" s="181"/>
      <c r="M62" s="181"/>
      <c r="N62" s="181">
        <f>'将来負担比率（分子）の構造'!M$45</f>
        <v>8731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29574</v>
      </c>
      <c r="C64" s="181"/>
      <c r="D64" s="181"/>
      <c r="E64" s="181">
        <f>'将来負担比率（分子）の構造'!J$43</f>
        <v>29561</v>
      </c>
      <c r="F64" s="181"/>
      <c r="G64" s="181"/>
      <c r="H64" s="181">
        <f>'将来負担比率（分子）の構造'!K$43</f>
        <v>29556</v>
      </c>
      <c r="I64" s="181"/>
      <c r="J64" s="181"/>
      <c r="K64" s="181">
        <f>'将来負担比率（分子）の構造'!L$43</f>
        <v>29059</v>
      </c>
      <c r="L64" s="181"/>
      <c r="M64" s="181"/>
      <c r="N64" s="181">
        <f>'将来負担比率（分子）の構造'!M$43</f>
        <v>29750</v>
      </c>
      <c r="O64" s="181"/>
      <c r="P64" s="181"/>
    </row>
    <row r="65" spans="1:16" x14ac:dyDescent="0.15">
      <c r="A65" s="181" t="s">
        <v>32</v>
      </c>
      <c r="B65" s="181">
        <f>'将来負担比率（分子）の構造'!I$42</f>
        <v>5364</v>
      </c>
      <c r="C65" s="181"/>
      <c r="D65" s="181"/>
      <c r="E65" s="181">
        <f>'将来負担比率（分子）の構造'!J$42</f>
        <v>5144</v>
      </c>
      <c r="F65" s="181"/>
      <c r="G65" s="181"/>
      <c r="H65" s="181">
        <f>'将来負担比率（分子）の構造'!K$42</f>
        <v>2585</v>
      </c>
      <c r="I65" s="181"/>
      <c r="J65" s="181"/>
      <c r="K65" s="181">
        <f>'将来負担比率（分子）の構造'!L$42</f>
        <v>2537</v>
      </c>
      <c r="L65" s="181"/>
      <c r="M65" s="181"/>
      <c r="N65" s="181">
        <f>'将来負担比率（分子）の構造'!M$42</f>
        <v>1315</v>
      </c>
      <c r="O65" s="181"/>
      <c r="P65" s="181"/>
    </row>
    <row r="66" spans="1:16" x14ac:dyDescent="0.15">
      <c r="A66" s="181" t="s">
        <v>31</v>
      </c>
      <c r="B66" s="181">
        <f>'将来負担比率（分子）の構造'!I$41</f>
        <v>80619</v>
      </c>
      <c r="C66" s="181"/>
      <c r="D66" s="181"/>
      <c r="E66" s="181">
        <f>'将来負担比率（分子）の構造'!J$41</f>
        <v>85104</v>
      </c>
      <c r="F66" s="181"/>
      <c r="G66" s="181"/>
      <c r="H66" s="181">
        <f>'将来負担比率（分子）の構造'!K$41</f>
        <v>84283</v>
      </c>
      <c r="I66" s="181"/>
      <c r="J66" s="181"/>
      <c r="K66" s="181">
        <f>'将来負担比率（分子）の構造'!L$41</f>
        <v>85090</v>
      </c>
      <c r="L66" s="181"/>
      <c r="M66" s="181"/>
      <c r="N66" s="181">
        <f>'将来負担比率（分子）の構造'!M$41</f>
        <v>84585</v>
      </c>
      <c r="O66" s="181"/>
      <c r="P66" s="181"/>
    </row>
    <row r="67" spans="1:16" x14ac:dyDescent="0.15">
      <c r="A67" s="181" t="s">
        <v>75</v>
      </c>
      <c r="B67" s="181" t="e">
        <f>NA()</f>
        <v>#N/A</v>
      </c>
      <c r="C67" s="181">
        <f>IF(ISNUMBER('将来負担比率（分子）の構造'!I$53), IF('将来負担比率（分子）の構造'!I$53 &lt; 0, 0, '将来負担比率（分子）の構造'!I$53), NA())</f>
        <v>37444</v>
      </c>
      <c r="D67" s="181" t="e">
        <f>NA()</f>
        <v>#N/A</v>
      </c>
      <c r="E67" s="181" t="e">
        <f>NA()</f>
        <v>#N/A</v>
      </c>
      <c r="F67" s="181">
        <f>IF(ISNUMBER('将来負担比率（分子）の構造'!J$53), IF('将来負担比率（分子）の構造'!J$53 &lt; 0, 0, '将来負担比率（分子）の構造'!J$53), NA())</f>
        <v>37514</v>
      </c>
      <c r="G67" s="181" t="e">
        <f>NA()</f>
        <v>#N/A</v>
      </c>
      <c r="H67" s="181" t="e">
        <f>NA()</f>
        <v>#N/A</v>
      </c>
      <c r="I67" s="181">
        <f>IF(ISNUMBER('将来負担比率（分子）の構造'!K$53), IF('将来負担比率（分子）の構造'!K$53 &lt; 0, 0, '将来負担比率（分子）の構造'!K$53), NA())</f>
        <v>30844</v>
      </c>
      <c r="J67" s="181" t="e">
        <f>NA()</f>
        <v>#N/A</v>
      </c>
      <c r="K67" s="181" t="e">
        <f>NA()</f>
        <v>#N/A</v>
      </c>
      <c r="L67" s="181">
        <f>IF(ISNUMBER('将来負担比率（分子）の構造'!L$53), IF('将来負担比率（分子）の構造'!L$53 &lt; 0, 0, '将来負担比率（分子）の構造'!L$53), NA())</f>
        <v>29572</v>
      </c>
      <c r="M67" s="181" t="e">
        <f>NA()</f>
        <v>#N/A</v>
      </c>
      <c r="N67" s="181" t="e">
        <f>NA()</f>
        <v>#N/A</v>
      </c>
      <c r="O67" s="181">
        <f>IF(ISNUMBER('将来負担比率（分子）の構造'!M$53), IF('将来負担比率（分子）の構造'!M$53 &lt; 0, 0, '将来負担比率（分子）の構造'!M$53), NA())</f>
        <v>31275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2546</v>
      </c>
      <c r="C72" s="185">
        <f>基金残高に係る経年分析!G55</f>
        <v>2055</v>
      </c>
      <c r="D72" s="185">
        <f>基金残高に係る経年分析!H55</f>
        <v>1050</v>
      </c>
    </row>
    <row r="73" spans="1:16" x14ac:dyDescent="0.15">
      <c r="A73" s="184" t="s">
        <v>78</v>
      </c>
      <c r="B73" s="185">
        <f>基金残高に係る経年分析!F56</f>
        <v>518</v>
      </c>
      <c r="C73" s="185">
        <f>基金残高に係る経年分析!G56</f>
        <v>513</v>
      </c>
      <c r="D73" s="185">
        <f>基金残高に係る経年分析!H56</f>
        <v>469</v>
      </c>
    </row>
    <row r="74" spans="1:16" x14ac:dyDescent="0.15">
      <c r="A74" s="184" t="s">
        <v>79</v>
      </c>
      <c r="B74" s="185">
        <f>基金残高に係る経年分析!F57</f>
        <v>11010</v>
      </c>
      <c r="C74" s="185">
        <f>基金残高に係る経年分析!G57</f>
        <v>11709</v>
      </c>
      <c r="D74" s="185">
        <f>基金残高に係る経年分析!H57</f>
        <v>11254</v>
      </c>
    </row>
  </sheetData>
  <sheetProtection algorithmName="SHA-512" hashValue="rNaJ7B7q3O0FCW+hqrfyZIapNutKd1ZYrl/NVXAsmqm64RJJ+j/cPtNqV7wtA+zLXPHxQ+rO3D1d0y0eytZubA==" saltValue="fgXuqYKbqH0e8FyW4YKL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2021-11-11T06:48:29Z</cp:lastPrinted>
  <dcterms:created xsi:type="dcterms:W3CDTF">2021-02-05T04:36:33Z</dcterms:created>
  <dcterms:modified xsi:type="dcterms:W3CDTF">2021-11-11T06:48:58Z</dcterms:modified>
  <cp:category/>
</cp:coreProperties>
</file>