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3A1B041F-1416-4EA6-949A-3134AF8F9E9B}"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AM38" i="10"/>
  <c r="U38"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E34" i="10" l="1"/>
  <c r="BE35" i="10" s="1"/>
  <c r="BE36" i="10" s="1"/>
  <c r="BE37" i="10" s="1"/>
  <c r="BE38" i="10" s="1"/>
  <c r="BW34" i="10"/>
  <c r="BW35" i="10" s="1"/>
  <c r="BW36" i="10" s="1"/>
  <c r="BW37" i="10" s="1"/>
  <c r="CO34" i="10" l="1"/>
  <c r="CO35" i="10" s="1"/>
  <c r="CO36" i="10" s="1"/>
  <c r="CO37" i="10" s="1"/>
  <c r="CO38" i="10" s="1"/>
  <c r="CO39" i="10" s="1"/>
  <c r="CO40" i="10" s="1"/>
  <c r="CO41" i="10" s="1"/>
</calcChain>
</file>

<file path=xl/sharedStrings.xml><?xml version="1.0" encoding="utf-8"?>
<sst xmlns="http://schemas.openxmlformats.org/spreadsheetml/2006/main" count="1165" uniqueCount="651">
  <si>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</si>
  <si>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</si>
  <si>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</si>
  <si>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</si>
  <si>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</si>
  <si>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</si>
  <si>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</si>
  <si>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</si>
  <si>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</si>
  <si>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</si>
  <si>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</si>
  <si>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</si>
  <si>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</si>
  <si>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</si>
  <si>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</si>
  <si>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</si>
  <si>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</si>
  <si>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</si>
  <si>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</si>
  <si>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</si>
  <si>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</si>
  <si>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</si>
  <si>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</si>
  <si>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</si>
  <si>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</si>
  <si>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</si>
  <si>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</si>
  <si>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</si>
  <si>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</si>
  <si>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</si>
  <si>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</si>
  <si>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</si>
  <si>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</si>
  <si>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</si>
  <si>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</si>
  <si>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</si>
  <si>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</si>
  <si>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</si>
  <si>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</si>
  <si>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</si>
  <si>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</si>
  <si>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</si>
  <si>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</si>
  <si>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</si>
  <si>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</si>
  <si>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</si>
  <si>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</si>
  <si>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</si>
  <si>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</si>
  <si>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</si>
  <si>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</si>
  <si>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</si>
  <si>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</si>
  <si>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</si>
  <si>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</si>
  <si>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</si>
  <si>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</si>
  <si>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</si>
  <si>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</si>
  <si>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</si>
  <si>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</si>
  <si>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</si>
  <si>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</si>
  <si>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</si>
  <si>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</si>
  <si>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</si>
  <si>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</si>
  <si>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</si>
  <si>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</si>
  <si>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</si>
  <si>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</si>
  <si>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</si>
  <si>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</si>
  <si>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</si>
  <si>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</si>
  <si>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</si>
  <si>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</si>
  <si>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</si>
  <si>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</si>
  <si>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</si>
  <si>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</si>
  <si>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</si>
  <si>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</si>
  <si>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</si>
  <si>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</si>
  <si>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</si>
  <si>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</si>
  <si>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</si>
  <si>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</si>
  <si>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</si>
  <si>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</si>
  <si>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</si>
  <si>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</si>
  <si>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</si>
  <si>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</si>
  <si>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</si>
  <si>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</si>
  <si>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</si>
  <si>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</si>
  <si>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</si>
  <si>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</si>
  <si>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</si>
  <si>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</si>
  <si>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</si>
  <si>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</si>
  <si>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</si>
  <si>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</si>
  <si>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</si>
  <si>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</si>
  <si>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</si>
  <si>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</si>
  <si>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</si>
  <si>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</si>
  <si>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</si>
  <si>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</si>
  <si>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</si>
  <si>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</si>
  <si>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</si>
  <si>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</si>
  <si>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</si>
  <si>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</si>
  <si>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</si>
  <si>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</si>
  <si>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</si>
  <si>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</si>
  <si>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</si>
  <si>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</si>
  <si>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</si>
  <si>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</si>
  <si>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</si>
  <si>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</si>
  <si>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</si>
  <si>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</si>
  <si>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</si>
  <si>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</si>
  <si>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</si>
  <si>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</si>
  <si>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</si>
  <si>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</si>
  <si>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</si>
  <si>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</si>
  <si>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</si>
  <si>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</si>
  <si>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</si>
  <si>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</si>
  <si>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</si>
  <si>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</si>
  <si>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</si>
  <si>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</si>
  <si>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</si>
  <si>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</si>
  <si>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</si>
  <si>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</si>
  <si>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</si>
  <si>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</si>
  <si>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</si>
  <si>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</si>
  <si>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</si>
  <si>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</si>
  <si>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</si>
  <si>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</si>
  <si>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</si>
  <si>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</si>
  <si>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</si>
  <si>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</si>
  <si>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</si>
  <si>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</si>
  <si>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</si>
  <si>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</si>
  <si>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</si>
  <si>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</si>
  <si>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</si>
  <si>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</si>
  <si>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</si>
  <si>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</si>
  <si>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</si>
  <si>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</si>
  <si>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</si>
  <si>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</si>
  <si>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</si>
  <si>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</si>
  <si>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</si>
  <si>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</si>
  <si>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</si>
  <si>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</si>
  <si>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</si>
  <si>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</si>
  <si>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</si>
  <si>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</si>
  <si>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</si>
  <si>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</si>
  <si>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</si>
  <si>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</si>
  <si>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</si>
  <si>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</si>
  <si>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</si>
  <si>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</si>
  <si>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</si>
  <si>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</si>
  <si>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</si>
  <si>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</si>
  <si>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</si>
  <si>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</si>
  <si>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</si>
  <si>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</si>
  <si>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</si>
  <si>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</si>
  <si>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</si>
  <si>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</si>
  <si>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</si>
  <si>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</si>
  <si>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</si>
  <si>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</si>
  <si>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</si>
  <si>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</si>
  <si>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</si>
  <si>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</si>
  <si>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</si>
  <si>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佐賀県唐津市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</si>
  <si>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</si>
  <si>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</si>
  <si>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</si>
  <si>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</si>
  <si>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</si>
  <si>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</si>
  <si>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</si>
  <si>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</si>
  <si>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</si>
  <si>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</si>
  <si>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</si>
  <si>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</si>
  <si>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</si>
  <si>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</si>
  <si>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</si>
  <si>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</si>
  <si>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</si>
  <si>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</si>
  <si>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</si>
  <si>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</si>
  <si>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</si>
  <si>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</si>
  <si>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</si>
  <si>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</si>
  <si>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</si>
  <si>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</si>
  <si>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</si>
  <si>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</si>
  <si>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</si>
  <si>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</si>
  <si>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</si>
  <si>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</si>
  <si>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</si>
  <si>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</si>
  <si>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</si>
  <si>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</si>
  <si>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</si>
  <si>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</si>
  <si>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</si>
  <si>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</si>
  <si>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</si>
  <si>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</si>
  <si>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</si>
  <si>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</si>
  <si>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</si>
  <si>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</si>
  <si>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</si>
  <si>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</si>
  <si>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</si>
  <si>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</si>
  <si>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</si>
  <si>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</si>
  <si>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</si>
  <si>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</si>
  <si>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</si>
  <si>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</si>
  <si>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</si>
  <si>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</si>
  <si>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</si>
  <si>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</si>
  <si>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</si>
  <si>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</si>
  <si>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</si>
  <si>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</si>
  <si>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</si>
  <si>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</si>
  <si>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</si>
  <si>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</si>
  <si>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</si>
  <si>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</si>
  <si>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</si>
  <si>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</si>
  <si>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</si>
  <si>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</si>
  <si>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</si>
  <si>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</si>
  <si>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</si>
  <si>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</si>
  <si>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</si>
  <si>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</si>
  <si>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</si>
  <si>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</si>
  <si>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</si>
  <si>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</si>
  <si>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</si>
  <si>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</si>
  <si>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</si>
  <si>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</si>
  <si>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</si>
  <si>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</si>
  <si>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</si>
  <si>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</si>
  <si>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</si>
  <si>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</si>
  <si>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</si>
  <si>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</si>
  <si>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</si>
  <si>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</si>
  <si>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</si>
  <si>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</si>
  <si>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</si>
  <si>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</si>
  <si>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</si>
  <si>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</si>
  <si>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</si>
  <si>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</si>
  <si>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</si>
  <si>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</si>
  <si>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</si>
  <si>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</si>
  <si>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</si>
  <si>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</si>
  <si>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</si>
  <si>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</si>
  <si>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</si>
  <si>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</si>
  <si>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</si>
  <si>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</si>
  <si>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</si>
  <si>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</si>
  <si>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</si>
  <si>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</si>
  <si>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</si>
  <si>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</si>
  <si>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</si>
  <si>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</si>
  <si>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</si>
  <si>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</si>
  <si>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</si>
  <si>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</si>
  <si>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</si>
  <si>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</si>
  <si>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</si>
  <si>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</si>
  <si>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</si>
  <si>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</si>
  <si>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</si>
  <si>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</si>
  <si>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</si>
  <si>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</si>
  <si>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</si>
  <si>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</si>
  <si>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</si>
  <si>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</si>
  <si>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</si>
  <si>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</si>
  <si>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</si>
  <si>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</si>
  <si>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</si>
  <si>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佐賀県唐津市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</si>
  <si>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</si>
  <si>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</si>
  <si>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</si>
  <si>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</si>
  <si>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</si>
  <si>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</si>
  <si>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</si>
  <si>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</si>
  <si>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</si>
  <si>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</si>
  <si>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</si>
  <si>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</si>
  <si>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</si>
  <si>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</si>
  <si>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</si>
  <si>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</si>
  <si>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</si>
  <si>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</si>
  <si>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</si>
  <si>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</si>
  <si>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</si>
  <si>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t>
    <phoneticPr fontId="5"/>
  </si>
  <si>
    <t>有線テレビ事業特別会計</t>
    <phoneticPr fontId="5"/>
  </si>
  <si>
    <t>介護保険特別会計（うち普通会計分）</t>
    <phoneticPr fontId="5"/>
  </si>
  <si>
    <t>-</t>
    <phoneticPr fontId="5"/>
  </si>
  <si>
    <t>後期高齢者医療特別会計（うち普通会計分）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</si>
  <si>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</si>
  <si>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</si>
  <si>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</si>
  <si>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</si>
  <si>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</si>
  <si>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</si>
  <si>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</si>
  <si>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</si>
  <si>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</si>
  <si>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</si>
  <si>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</si>
  <si>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</si>
  <si>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</si>
  <si>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</si>
  <si>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</si>
  <si>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</si>
  <si>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</si>
  <si>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</si>
  <si>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</si>
  <si>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</si>
  <si>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</si>
  <si>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法適用企業</t>
    <phoneticPr fontId="5"/>
  </si>
  <si>
    <t>市民病院きたはた事業会計</t>
    <phoneticPr fontId="5"/>
  </si>
  <si>
    <t>法適用企業</t>
    <phoneticPr fontId="5"/>
  </si>
  <si>
    <t>モーターボート競走事業会計</t>
    <phoneticPr fontId="5"/>
  </si>
  <si>
    <t>法適用企業</t>
    <phoneticPr fontId="5"/>
  </si>
  <si>
    <t>下水道特別会計</t>
    <phoneticPr fontId="5"/>
  </si>
  <si>
    <t>-</t>
    <phoneticPr fontId="5"/>
  </si>
  <si>
    <t>法非適用企業</t>
    <phoneticPr fontId="5"/>
  </si>
  <si>
    <t>集落排水特別会計</t>
    <phoneticPr fontId="5"/>
  </si>
  <si>
    <t>-</t>
    <phoneticPr fontId="5"/>
  </si>
  <si>
    <t>法非適用企業</t>
    <phoneticPr fontId="5"/>
  </si>
  <si>
    <t>浄化槽整備特別会計</t>
    <phoneticPr fontId="5"/>
  </si>
  <si>
    <t>法非適用企業</t>
    <phoneticPr fontId="5"/>
  </si>
  <si>
    <t>観光施設特別会計</t>
    <phoneticPr fontId="5"/>
  </si>
  <si>
    <t>北波多中央部開発事業特別会計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</si>
  <si>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</si>
  <si>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</si>
  <si>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</si>
  <si>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</si>
  <si>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</si>
  <si>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</si>
  <si>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</si>
  <si>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</si>
  <si>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</si>
  <si>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</si>
  <si>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</si>
  <si>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</si>
  <si>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</si>
  <si>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</si>
  <si>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</si>
  <si>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</si>
  <si>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</si>
  <si>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</si>
  <si>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</si>
  <si>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</si>
  <si>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</si>
  <si>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</si>
  <si>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</si>
  <si>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</si>
  <si>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</si>
  <si>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</si>
  <si>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</si>
  <si>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</si>
  <si>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</si>
  <si>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</si>
  <si>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</si>
  <si>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</si>
  <si>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</si>
  <si>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</si>
  <si>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</si>
  <si>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</si>
  <si>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</si>
  <si>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</si>
  <si>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</si>
  <si>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</si>
  <si>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</si>
  <si>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</si>
  <si>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</si>
  <si>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</si>
  <si>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</si>
  <si>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</si>
  <si>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</si>
  <si>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</si>
  <si>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</si>
  <si>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</si>
  <si>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</si>
  <si>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</si>
  <si>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</si>
  <si>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</si>
  <si>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</si>
  <si>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</si>
  <si>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</si>
  <si>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</si>
  <si>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</si>
  <si>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</si>
  <si>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</si>
  <si>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</si>
  <si>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</si>
  <si>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</si>
  <si>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</si>
  <si>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</si>
  <si>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</si>
  <si>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</si>
  <si>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</si>
  <si>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t>
    <phoneticPr fontId="5"/>
  </si>
  <si>
    <t>-</t>
    <phoneticPr fontId="5"/>
  </si>
  <si>
    <t>(Ｆ)</t>
    <phoneticPr fontId="5"/>
  </si>
  <si>
    <t>浄化槽整備特別会計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</si>
  <si>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</si>
  <si>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</si>
  <si>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</si>
  <si>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</si>
  <si>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</si>
  <si>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</si>
  <si>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</si>
  <si>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</si>
  <si>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</si>
  <si>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</si>
  <si>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</si>
  <si>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</si>
  <si>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</si>
  <si>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</si>
  <si>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</si>
  <si>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</si>
  <si>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</si>
  <si>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</si>
  <si>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</si>
  <si>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</si>
  <si>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</si>
  <si>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</si>
  <si>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</si>
  <si>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</si>
  <si>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</si>
  <si>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</si>
  <si>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</si>
  <si>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</si>
  <si>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</si>
  <si>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</si>
  <si>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</si>
  <si>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</si>
  <si>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</si>
  <si>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</si>
  <si>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</si>
  <si>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</si>
  <si>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</si>
  <si>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</si>
  <si>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</si>
  <si>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</si>
  <si>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</si>
  <si>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</si>
  <si>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</si>
  <si>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</si>
  <si>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</si>
  <si>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</si>
  <si>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</si>
  <si>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</si>
  <si>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</si>
  <si>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</si>
  <si>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</si>
  <si>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</si>
  <si>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</si>
  <si>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</si>
  <si>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</si>
  <si>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</si>
  <si>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</si>
  <si>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</si>
  <si>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</si>
  <si>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</si>
  <si>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</si>
  <si>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</si>
  <si>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</si>
  <si>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</si>
  <si>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</si>
  <si>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</si>
  <si>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</si>
  <si>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</si>
  <si>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</si>
  <si>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</si>
  <si>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</si>
  <si>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</si>
  <si>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</si>
  <si>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</si>
  <si>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</si>
  <si>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</si>
  <si>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</si>
  <si>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</si>
  <si>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</si>
  <si>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</si>
  <si>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</si>
  <si>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</si>
  <si>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</si>
  <si>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</si>
  <si>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</si>
  <si>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</si>
  <si>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</si>
  <si>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</si>
  <si>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</si>
  <si>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</si>
  <si>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</si>
  <si>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</si>
  <si>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0.39</t>
  </si>
  <si>
    <t>▲ 3.53</t>
  </si>
  <si>
    <t>▲ 3.16</t>
  </si>
  <si>
    <t>▲ 4.74</t>
  </si>
  <si>
    <t>モーターボート競走事業会計</t>
  </si>
  <si>
    <t>水道事業会計</t>
  </si>
  <si>
    <t>一般会計</t>
  </si>
  <si>
    <t>市民病院きたはた事業会計</t>
  </si>
  <si>
    <t>介護保険特別会計（普通会計除く）</t>
  </si>
  <si>
    <t>国民健康保険特別会計</t>
  </si>
  <si>
    <t>▲ 2.53</t>
  </si>
  <si>
    <t>▲ 2.15</t>
  </si>
  <si>
    <t>▲ 0.36</t>
  </si>
  <si>
    <t>工業用水道事業会計</t>
  </si>
  <si>
    <t>有線テレビ事業特別会計</t>
  </si>
  <si>
    <t>その他会計（赤字）</t>
  </si>
  <si>
    <t>その他会計（黒字）</t>
  </si>
  <si>
    <t>H25末</t>
    <phoneticPr fontId="5"/>
  </si>
  <si>
    <t>H26末</t>
    <phoneticPr fontId="5"/>
  </si>
  <si>
    <t>H27末</t>
    <phoneticPr fontId="5"/>
  </si>
  <si>
    <t>H28末</t>
    <phoneticPr fontId="5"/>
  </si>
  <si>
    <t>H29末</t>
    <phoneticPr fontId="5"/>
  </si>
  <si>
    <t>響創のまちづくり基金</t>
  </si>
  <si>
    <t>公共施設整備基金</t>
  </si>
  <si>
    <t>ふるさと寄附金基金</t>
  </si>
  <si>
    <t>有線テレビ運営基金</t>
  </si>
  <si>
    <t>福祉基金</t>
  </si>
  <si>
    <t>佐賀県後期高齢者医療広域連合（一般会計）</t>
    <rPh sb="15" eb="17">
      <t>イッパン</t>
    </rPh>
    <rPh sb="17" eb="19">
      <t>カイケイ</t>
    </rPh>
    <phoneticPr fontId="2"/>
  </si>
  <si>
    <t>佐賀県後期高齢者医療広域連合（特別会計）</t>
    <rPh sb="15" eb="17">
      <t>トクベツ</t>
    </rPh>
    <rPh sb="17" eb="19">
      <t>カイケイ</t>
    </rPh>
    <phoneticPr fontId="2"/>
  </si>
  <si>
    <t>佐賀県市町総合事務組合（一般会計）</t>
    <rPh sb="12" eb="14">
      <t>イッパン</t>
    </rPh>
    <rPh sb="14" eb="16">
      <t>カイケイ</t>
    </rPh>
    <phoneticPr fontId="2"/>
  </si>
  <si>
    <t>佐賀県市町総合事務組合（特別会計）</t>
    <rPh sb="12" eb="14">
      <t>トクベツ</t>
    </rPh>
    <rPh sb="14" eb="16">
      <t>カイケイ</t>
    </rPh>
    <phoneticPr fontId="2"/>
  </si>
  <si>
    <t>唐津市土地開発公社</t>
  </si>
  <si>
    <t>唐津市文化事業団</t>
  </si>
  <si>
    <t>肥前風力エネルギー開発</t>
  </si>
  <si>
    <t>桃山天下市</t>
  </si>
  <si>
    <t>鳴神の庄</t>
  </si>
  <si>
    <t>鳴神温泉</t>
  </si>
  <si>
    <t>キコリななやま</t>
  </si>
  <si>
    <t>唐津市体育協会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</si>
  <si>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</si>
  <si>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</si>
  <si>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</si>
  <si>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</si>
  <si>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</si>
  <si>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</si>
  <si>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</si>
  <si>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</si>
  <si>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</si>
  <si>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</si>
  <si>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</si>
  <si>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将来負担比率、実質公債費比率とも類似団体と比較して高い水準にあるが、近年は低下傾向にある。
将来負担比率が低下している主な要因としては、市町村合併前に各市町村で発行された地方債の償還終了、唐津市定員適正化計画に基づく退職者の不補充などによる職員数の縮減による退職手当負担見込額の減少などが挙げられるが、今後は合併特例債を活用した大型事業の実施により、将来負担比率、実質公債費比率ともに増加に転じることが予測されるため、これまで以上に公債費の適正化に取組んでいく必要がある。</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</si>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</sst>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359D-4B82-B206-8A42E8B9F6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85500</c:v>
                </c:pt>
                <c:pt idx="1">
                  <c:v>106741</c:v>
                </c:pt>
                <c:pt idx="2">
                  <c:v>127258</c:v>
                </c:pt>
                <c:pt idx="3">
                  <c:v>73931</c:v>
                </c:pt>
                <c:pt idx="4">
                  <c:v>101081</c:v>
                </c:pt>
              </c:numCache>
            </c:numRef>
          </c:val>
          <c:smooth val="0"/>
          <c:extLst>
            <c:ext xmlns:c16="http://schemas.microsoft.com/office/drawing/2014/chart" uri="{C3380CC4-5D6E-409C-BE32-E72D297353CC}">
              <c16:uniqueId val="{00000001-359D-4B82-B206-8A42E8B9F6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3.32</c:v>
                </c:pt>
                <c:pt idx="1">
                  <c:v>3.01</c:v>
                </c:pt>
                <c:pt idx="2">
                  <c:v>3.27</c:v>
                </c:pt>
                <c:pt idx="3">
                  <c:v>3.18</c:v>
                </c:pt>
                <c:pt idx="4">
                  <c:v>1.71</c:v>
                </c:pt>
              </c:numCache>
            </c:numRef>
          </c:val>
          <c:extLst>
            <c:ext xmlns:c16="http://schemas.microsoft.com/office/drawing/2014/chart" uri="{C3380CC4-5D6E-409C-BE32-E72D297353CC}">
              <c16:uniqueId val="{00000000-78D0-488B-A415-7C15F6FDDD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8.81</c:v>
                </c:pt>
                <c:pt idx="1">
                  <c:v>10.5</c:v>
                </c:pt>
                <c:pt idx="2">
                  <c:v>8.42</c:v>
                </c:pt>
                <c:pt idx="3">
                  <c:v>7.22</c:v>
                </c:pt>
                <c:pt idx="4">
                  <c:v>5.99</c:v>
                </c:pt>
              </c:numCache>
            </c:numRef>
          </c:val>
          <c:extLst>
            <c:ext xmlns:c16="http://schemas.microsoft.com/office/drawing/2014/chart" uri="{C3380CC4-5D6E-409C-BE32-E72D297353CC}">
              <c16:uniqueId val="{00000001-78D0-488B-A415-7C15F6FDDD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-0.39</c:v>
                </c:pt>
                <c:pt idx="2">
                  <c:v>-3.53</c:v>
                </c:pt>
                <c:pt idx="3">
                  <c:v>-3.16</c:v>
                </c:pt>
                <c:pt idx="4">
                  <c:v>-4.74</c:v>
                </c:pt>
              </c:numCache>
            </c:numRef>
          </c:val>
          <c:smooth val="0"/>
          <c:extLst>
            <c:ext xmlns:c16="http://schemas.microsoft.com/office/drawing/2014/chart" uri="{C3380CC4-5D6E-409C-BE32-E72D297353CC}">
              <c16:uniqueId val="{00000002-78D0-488B-A415-7C15F6FDDD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c:v>
                </c:pt>
                <c:pt idx="2">
                  <c:v>#N/A</c:v>
                </c:pt>
                <c:pt idx="3">
                  <c:v>1.46</c:v>
                </c:pt>
                <c:pt idx="4">
                  <c:v>#N/A</c:v>
                </c:pt>
                <c:pt idx="5">
                  <c:v>1.49</c:v>
                </c:pt>
                <c:pt idx="6">
                  <c:v>#N/A</c:v>
                </c:pt>
                <c:pt idx="7">
                  <c:v>0.97</c:v>
                </c:pt>
                <c:pt idx="8">
                  <c:v>#N/A</c:v>
                </c:pt>
                <c:pt idx="9">
                  <c:v>0.05</c:v>
                </c:pt>
              </c:numCache>
            </c:numRef>
          </c:val>
          <c:extLst>
            <c:ext xmlns:c16="http://schemas.microsoft.com/office/drawing/2014/chart" uri="{C3380CC4-5D6E-409C-BE32-E72D297353CC}">
              <c16:uniqueId val="{00000000-1E22-4720-9A9F-2ED7D68BEE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22-4720-9A9F-2ED7D68BEED4}"/>
            </c:ext>
          </c:extLst>
        </c:ser>
        <c:ser>
          <c:idx val="2"/>
          <c:order val="2"/>
          <c:tx>
            <c:strRef>
              <c:f>データシート!$A$29</c:f>
              <c:strCache>
                <c:ptCount val="1"/>
                <c:pt idx="0">
                  <c:v>有線テレビ事業特別会計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0.13</c:v>
                </c:pt>
                <c:pt idx="4">
                  <c:v>#N/A</c:v>
                </c:pt>
                <c:pt idx="5">
                  <c:v>0.13</c:v>
                </c:pt>
                <c:pt idx="6">
                  <c:v>#N/A</c:v>
                </c:pt>
                <c:pt idx="7">
                  <c:v>0.1</c:v>
                </c:pt>
                <c:pt idx="8">
                  <c:v>#N/A</c:v>
                </c:pt>
                <c:pt idx="9">
                  <c:v>0.08</c:v>
                </c:pt>
              </c:numCache>
            </c:numRef>
          </c:val>
          <c:extLst>
            <c:ext xmlns:c16="http://schemas.microsoft.com/office/drawing/2014/chart" uri="{C3380CC4-5D6E-409C-BE32-E72D297353CC}">
              <c16:uniqueId val="{00000002-1E22-4720-9A9F-2ED7D68BEED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0.16</c:v>
                </c:pt>
                <c:pt idx="4">
                  <c:v>#N/A</c:v>
                </c:pt>
                <c:pt idx="5">
                  <c:v>0.19</c:v>
                </c:pt>
                <c:pt idx="6">
                  <c:v>#N/A</c:v>
                </c:pt>
                <c:pt idx="7">
                  <c:v>0.23</c:v>
                </c:pt>
                <c:pt idx="8">
                  <c:v>#N/A</c:v>
                </c:pt>
                <c:pt idx="9">
                  <c:v>0.3</c:v>
                </c:pt>
              </c:numCache>
            </c:numRef>
          </c:val>
          <c:extLst>
            <c:ext xmlns:c16="http://schemas.microsoft.com/office/drawing/2014/chart" uri="{C3380CC4-5D6E-409C-BE32-E72D297353CC}">
              <c16:uniqueId val="{00000003-1E22-4720-9A9F-2ED7D68BEED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2.5299999999999998</c:v>
                </c:pt>
                <c:pt idx="1">
                  <c:v>#N/A</c:v>
                </c:pt>
                <c:pt idx="2">
                  <c:v>2.15</c:v>
                </c:pt>
                <c:pt idx="3">
                  <c:v>#N/A</c:v>
                </c:pt>
                <c:pt idx="4">
                  <c:v>0.36</c:v>
                </c:pt>
                <c:pt idx="5">
                  <c:v>#N/A</c:v>
                </c:pt>
                <c:pt idx="6">
                  <c:v>#N/A</c:v>
                </c:pt>
                <c:pt idx="7">
                  <c:v>0.56000000000000005</c:v>
                </c:pt>
                <c:pt idx="8">
                  <c:v>#N/A</c:v>
                </c:pt>
                <c:pt idx="9">
                  <c:v>0.8</c:v>
                </c:pt>
              </c:numCache>
            </c:numRef>
          </c:val>
          <c:extLst>
            <c:ext xmlns:c16="http://schemas.microsoft.com/office/drawing/2014/chart" uri="{C3380CC4-5D6E-409C-BE32-E72D297353CC}">
              <c16:uniqueId val="{00000004-1E22-4720-9A9F-2ED7D68BEED4}"/>
            </c:ext>
          </c:extLst>
        </c:ser>
        <c:ser>
          <c:idx val="5"/>
          <c:order val="5"/>
          <c:tx>
            <c:strRef>
              <c:f>データシート!$A$32</c:f>
              <c:strCache>
                <c:ptCount val="1"/>
                <c:pt idx="0">
                  <c:v>介護保険特別会計（普通会計除く）</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0.72</c:v>
                </c:pt>
                <c:pt idx="4">
                  <c:v>#N/A</c:v>
                </c:pt>
                <c:pt idx="5">
                  <c:v>0.35</c:v>
                </c:pt>
                <c:pt idx="6">
                  <c:v>#N/A</c:v>
                </c:pt>
                <c:pt idx="7">
                  <c:v>0.85</c:v>
                </c:pt>
                <c:pt idx="8">
                  <c:v>#N/A</c:v>
                </c:pt>
                <c:pt idx="9">
                  <c:v>0.99</c:v>
                </c:pt>
              </c:numCache>
            </c:numRef>
          </c:val>
          <c:extLst>
            <c:ext xmlns:c16="http://schemas.microsoft.com/office/drawing/2014/chart" uri="{C3380CC4-5D6E-409C-BE32-E72D297353CC}">
              <c16:uniqueId val="{00000005-1E22-4720-9A9F-2ED7D68BEED4}"/>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1.55</c:v>
                </c:pt>
                <c:pt idx="2">
                  <c:v>#N/A</c:v>
                </c:pt>
                <c:pt idx="3">
                  <c:v>1.45</c:v>
                </c:pt>
                <c:pt idx="4">
                  <c:v>#N/A</c:v>
                </c:pt>
                <c:pt idx="5">
                  <c:v>1.45</c:v>
                </c:pt>
                <c:pt idx="6">
                  <c:v>#N/A</c:v>
                </c:pt>
                <c:pt idx="7">
                  <c:v>1.44</c:v>
                </c:pt>
                <c:pt idx="8">
                  <c:v>#N/A</c:v>
                </c:pt>
                <c:pt idx="9">
                  <c:v>1.59</c:v>
                </c:pt>
              </c:numCache>
            </c:numRef>
          </c:val>
          <c:extLst>
            <c:ext xmlns:c16="http://schemas.microsoft.com/office/drawing/2014/chart" uri="{C3380CC4-5D6E-409C-BE32-E72D297353CC}">
              <c16:uniqueId val="{00000006-1E22-4720-9A9F-2ED7D68BEE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3.17</c:v>
                </c:pt>
                <c:pt idx="2">
                  <c:v>#N/A</c:v>
                </c:pt>
                <c:pt idx="3">
                  <c:v>2.85</c:v>
                </c:pt>
                <c:pt idx="4">
                  <c:v>#N/A</c:v>
                </c:pt>
                <c:pt idx="5">
                  <c:v>3.13</c:v>
                </c:pt>
                <c:pt idx="6">
                  <c:v>#N/A</c:v>
                </c:pt>
                <c:pt idx="7">
                  <c:v>3.07</c:v>
                </c:pt>
                <c:pt idx="8">
                  <c:v>#N/A</c:v>
                </c:pt>
                <c:pt idx="9">
                  <c:v>1.62</c:v>
                </c:pt>
              </c:numCache>
            </c:numRef>
          </c:val>
          <c:extLst>
            <c:ext xmlns:c16="http://schemas.microsoft.com/office/drawing/2014/chart" uri="{C3380CC4-5D6E-409C-BE32-E72D297353CC}">
              <c16:uniqueId val="{00000007-1E22-4720-9A9F-2ED7D68BEE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4.57</c:v>
                </c:pt>
                <c:pt idx="2">
                  <c:v>#N/A</c:v>
                </c:pt>
                <c:pt idx="3">
                  <c:v>4.38</c:v>
                </c:pt>
                <c:pt idx="4">
                  <c:v>#N/A</c:v>
                </c:pt>
                <c:pt idx="5">
                  <c:v>4.6900000000000004</c:v>
                </c:pt>
                <c:pt idx="6">
                  <c:v>#N/A</c:v>
                </c:pt>
                <c:pt idx="7">
                  <c:v>4.3099999999999996</c:v>
                </c:pt>
                <c:pt idx="8">
                  <c:v>#N/A</c:v>
                </c:pt>
                <c:pt idx="9">
                  <c:v>5.05</c:v>
                </c:pt>
              </c:numCache>
            </c:numRef>
          </c:val>
          <c:extLst>
            <c:ext xmlns:c16="http://schemas.microsoft.com/office/drawing/2014/chart" uri="{C3380CC4-5D6E-409C-BE32-E72D297353CC}">
              <c16:uniqueId val="{00000008-1E22-4720-9A9F-2ED7D68BEED4}"/>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8.4499999999999993</c:v>
                </c:pt>
                <c:pt idx="2">
                  <c:v>#N/A</c:v>
                </c:pt>
                <c:pt idx="3">
                  <c:v>10.47</c:v>
                </c:pt>
                <c:pt idx="4">
                  <c:v>#N/A</c:v>
                </c:pt>
                <c:pt idx="5">
                  <c:v>13.26</c:v>
                </c:pt>
                <c:pt idx="6">
                  <c:v>#N/A</c:v>
                </c:pt>
                <c:pt idx="7">
                  <c:v>12.42</c:v>
                </c:pt>
                <c:pt idx="8">
                  <c:v>#N/A</c:v>
                </c:pt>
                <c:pt idx="9">
                  <c:v>15.63</c:v>
                </c:pt>
              </c:numCache>
            </c:numRef>
          </c:val>
          <c:extLst>
            <c:ext xmlns:c16="http://schemas.microsoft.com/office/drawing/2014/chart" uri="{C3380CC4-5D6E-409C-BE32-E72D297353CC}">
              <c16:uniqueId val="{00000009-1E22-4720-9A9F-2ED7D68BEE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7397</c:v>
                </c:pt>
                <c:pt idx="5">
                  <c:v>7333</c:v>
                </c:pt>
                <c:pt idx="8">
                  <c:v>7401</c:v>
                </c:pt>
                <c:pt idx="11">
                  <c:v>7522</c:v>
                </c:pt>
                <c:pt idx="14">
                  <c:v>7291</c:v>
                </c:pt>
              </c:numCache>
            </c:numRef>
          </c:val>
          <c:extLst>
            <c:ext xmlns:c16="http://schemas.microsoft.com/office/drawing/2014/chart" uri="{C3380CC4-5D6E-409C-BE32-E72D297353CC}">
              <c16:uniqueId val="{00000000-7E36-423E-9FC2-A687AC0F01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3</c:v>
                </c:pt>
                <c:pt idx="9">
                  <c:v>1</c:v>
                </c:pt>
                <c:pt idx="12">
                  <c:v>0</c:v>
                </c:pt>
              </c:numCache>
            </c:numRef>
          </c:val>
          <c:extLst>
            <c:ext xmlns:c16="http://schemas.microsoft.com/office/drawing/2014/chart" uri="{C3380CC4-5D6E-409C-BE32-E72D297353CC}">
              <c16:uniqueId val="{00000001-7E36-423E-9FC2-A687AC0F01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399</c:v>
                </c:pt>
                <c:pt idx="3">
                  <c:v>390</c:v>
                </c:pt>
                <c:pt idx="6">
                  <c:v>262</c:v>
                </c:pt>
                <c:pt idx="9">
                  <c:v>176</c:v>
                </c:pt>
                <c:pt idx="12">
                  <c:v>139</c:v>
                </c:pt>
              </c:numCache>
            </c:numRef>
          </c:val>
          <c:extLst>
            <c:ext xmlns:c16="http://schemas.microsoft.com/office/drawing/2014/chart" uri="{C3380CC4-5D6E-409C-BE32-E72D297353CC}">
              <c16:uniqueId val="{00000002-7E36-423E-9FC2-A687AC0F01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36-423E-9FC2-A687AC0F01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2437</c:v>
                </c:pt>
                <c:pt idx="3">
                  <c:v>2550</c:v>
                </c:pt>
                <c:pt idx="6">
                  <c:v>2707</c:v>
                </c:pt>
                <c:pt idx="9">
                  <c:v>2681</c:v>
                </c:pt>
                <c:pt idx="12">
                  <c:v>2606</c:v>
                </c:pt>
              </c:numCache>
            </c:numRef>
          </c:val>
          <c:extLst>
            <c:ext xmlns:c16="http://schemas.microsoft.com/office/drawing/2014/chart" uri="{C3380CC4-5D6E-409C-BE32-E72D297353CC}">
              <c16:uniqueId val="{00000004-7E36-423E-9FC2-A687AC0F01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6-423E-9FC2-A687AC0F01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36-423E-9FC2-A687AC0F01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8922</c:v>
                </c:pt>
                <c:pt idx="3">
                  <c:v>8540</c:v>
                </c:pt>
                <c:pt idx="6">
                  <c:v>8304</c:v>
                </c:pt>
                <c:pt idx="9">
                  <c:v>8306</c:v>
                </c:pt>
                <c:pt idx="12">
                  <c:v>8016</c:v>
                </c:pt>
              </c:numCache>
            </c:numRef>
          </c:val>
          <c:extLst>
            <c:ext xmlns:c16="http://schemas.microsoft.com/office/drawing/2014/chart" uri="{C3380CC4-5D6E-409C-BE32-E72D297353CC}">
              <c16:uniqueId val="{00000007-7E36-423E-9FC2-A687AC0F01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4361</c:v>
                </c:pt>
                <c:pt idx="2">
                  <c:v>#N/A</c:v>
                </c:pt>
                <c:pt idx="3">
                  <c:v>#N/A</c:v>
                </c:pt>
                <c:pt idx="4">
                  <c:v>4147</c:v>
                </c:pt>
                <c:pt idx="5">
                  <c:v>#N/A</c:v>
                </c:pt>
                <c:pt idx="6">
                  <c:v>#N/A</c:v>
                </c:pt>
                <c:pt idx="7">
                  <c:v>3875</c:v>
                </c:pt>
                <c:pt idx="8">
                  <c:v>#N/A</c:v>
                </c:pt>
                <c:pt idx="9">
                  <c:v>#N/A</c:v>
                </c:pt>
                <c:pt idx="10">
                  <c:v>3642</c:v>
                </c:pt>
                <c:pt idx="11">
                  <c:v>#N/A</c:v>
                </c:pt>
                <c:pt idx="12">
                  <c:v>#N/A</c:v>
                </c:pt>
                <c:pt idx="13">
                  <c:v>3470</c:v>
                </c:pt>
                <c:pt idx="14">
                  <c:v>#N/A</c:v>
                </c:pt>
              </c:numCache>
            </c:numRef>
          </c:val>
          <c:smooth val="0"/>
          <c:extLst>
            <c:ext xmlns:c16="http://schemas.microsoft.com/office/drawing/2014/chart" uri="{C3380CC4-5D6E-409C-BE32-E72D297353CC}">
              <c16:uniqueId val="{00000008-7E36-423E-9FC2-A687AC0F01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75435</c:v>
                </c:pt>
                <c:pt idx="5">
                  <c:v>77012</c:v>
                </c:pt>
                <c:pt idx="8">
                  <c:v>79391</c:v>
                </c:pt>
                <c:pt idx="11">
                  <c:v>82201</c:v>
                </c:pt>
                <c:pt idx="14">
                  <c:v>82173</c:v>
                </c:pt>
              </c:numCache>
            </c:numRef>
          </c:val>
          <c:extLst>
            <c:ext xmlns:c16="http://schemas.microsoft.com/office/drawing/2014/chart" uri="{C3380CC4-5D6E-409C-BE32-E72D297353CC}">
              <c16:uniqueId val="{00000000-4E5B-48F8-90D0-800854C503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2721</c:v>
                </c:pt>
                <c:pt idx="5">
                  <c:v>2607</c:v>
                </c:pt>
                <c:pt idx="8">
                  <c:v>2689</c:v>
                </c:pt>
                <c:pt idx="11">
                  <c:v>2836</c:v>
                </c:pt>
                <c:pt idx="14">
                  <c:v>3146</c:v>
                </c:pt>
              </c:numCache>
            </c:numRef>
          </c:val>
          <c:extLst>
            <c:ext xmlns:c16="http://schemas.microsoft.com/office/drawing/2014/chart" uri="{C3380CC4-5D6E-409C-BE32-E72D297353CC}">
              <c16:uniqueId val="{00000001-4E5B-48F8-90D0-800854C503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11630</c:v>
                </c:pt>
                <c:pt idx="5">
                  <c:v>11640</c:v>
                </c:pt>
                <c:pt idx="8">
                  <c:v>11039</c:v>
                </c:pt>
                <c:pt idx="11">
                  <c:v>11075</c:v>
                </c:pt>
                <c:pt idx="14">
                  <c:v>11863</c:v>
                </c:pt>
              </c:numCache>
            </c:numRef>
          </c:val>
          <c:extLst>
            <c:ext xmlns:c16="http://schemas.microsoft.com/office/drawing/2014/chart" uri="{C3380CC4-5D6E-409C-BE32-E72D297353CC}">
              <c16:uniqueId val="{00000002-4E5B-48F8-90D0-800854C503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5B-48F8-90D0-800854C503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5B-48F8-90D0-800854C503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3410</c:v>
                </c:pt>
                <c:pt idx="3">
                  <c:v>3415</c:v>
                </c:pt>
                <c:pt idx="6">
                  <c:v>1502</c:v>
                </c:pt>
                <c:pt idx="9">
                  <c:v>1336</c:v>
                </c:pt>
                <c:pt idx="12">
                  <c:v>1223</c:v>
                </c:pt>
              </c:numCache>
            </c:numRef>
          </c:val>
          <c:extLst>
            <c:ext xmlns:c16="http://schemas.microsoft.com/office/drawing/2014/chart" uri="{C3380CC4-5D6E-409C-BE32-E72D297353CC}">
              <c16:uniqueId val="{00000005-4E5B-48F8-90D0-800854C503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9986</c:v>
                </c:pt>
                <c:pt idx="3">
                  <c:v>9732</c:v>
                </c:pt>
                <c:pt idx="6">
                  <c:v>9322</c:v>
                </c:pt>
                <c:pt idx="9">
                  <c:v>9197</c:v>
                </c:pt>
                <c:pt idx="12">
                  <c:v>8845</c:v>
                </c:pt>
              </c:numCache>
            </c:numRef>
          </c:val>
          <c:extLst>
            <c:ext xmlns:c16="http://schemas.microsoft.com/office/drawing/2014/chart" uri="{C3380CC4-5D6E-409C-BE32-E72D297353CC}">
              <c16:uniqueId val="{00000006-4E5B-48F8-90D0-800854C503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5B-48F8-90D0-800854C503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30682</c:v>
                </c:pt>
                <c:pt idx="3">
                  <c:v>29574</c:v>
                </c:pt>
                <c:pt idx="6">
                  <c:v>29561</c:v>
                </c:pt>
                <c:pt idx="9">
                  <c:v>29556</c:v>
                </c:pt>
                <c:pt idx="12">
                  <c:v>29059</c:v>
                </c:pt>
              </c:numCache>
            </c:numRef>
          </c:val>
          <c:extLst>
            <c:ext xmlns:c16="http://schemas.microsoft.com/office/drawing/2014/chart" uri="{C3380CC4-5D6E-409C-BE32-E72D297353CC}">
              <c16:uniqueId val="{00000008-4E5B-48F8-90D0-800854C503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5582</c:v>
                </c:pt>
                <c:pt idx="3">
                  <c:v>5364</c:v>
                </c:pt>
                <c:pt idx="6">
                  <c:v>5144</c:v>
                </c:pt>
                <c:pt idx="9">
                  <c:v>2585</c:v>
                </c:pt>
                <c:pt idx="12">
                  <c:v>2537</c:v>
                </c:pt>
              </c:numCache>
            </c:numRef>
          </c:val>
          <c:extLst>
            <c:ext xmlns:c16="http://schemas.microsoft.com/office/drawing/2014/chart" uri="{C3380CC4-5D6E-409C-BE32-E72D297353CC}">
              <c16:uniqueId val="{00000009-4E5B-48F8-90D0-800854C503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78228</c:v>
                </c:pt>
                <c:pt idx="3">
                  <c:v>80619</c:v>
                </c:pt>
                <c:pt idx="6">
                  <c:v>85104</c:v>
                </c:pt>
                <c:pt idx="9">
                  <c:v>84283</c:v>
                </c:pt>
                <c:pt idx="12">
                  <c:v>85090</c:v>
                </c:pt>
              </c:numCache>
            </c:numRef>
          </c:val>
          <c:extLst>
            <c:ext xmlns:c16="http://schemas.microsoft.com/office/drawing/2014/chart" uri="{C3380CC4-5D6E-409C-BE32-E72D297353CC}">
              <c16:uniqueId val="{0000000A-4E5B-48F8-90D0-800854C503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38101</c:v>
                </c:pt>
                <c:pt idx="2">
                  <c:v>#N/A</c:v>
                </c:pt>
                <c:pt idx="3">
                  <c:v>#N/A</c:v>
                </c:pt>
                <c:pt idx="4">
                  <c:v>37444</c:v>
                </c:pt>
                <c:pt idx="5">
                  <c:v>#N/A</c:v>
                </c:pt>
                <c:pt idx="6">
                  <c:v>#N/A</c:v>
                </c:pt>
                <c:pt idx="7">
                  <c:v>37514</c:v>
                </c:pt>
                <c:pt idx="8">
                  <c:v>#N/A</c:v>
                </c:pt>
                <c:pt idx="9">
                  <c:v>#N/A</c:v>
                </c:pt>
                <c:pt idx="10">
                  <c:v>30844</c:v>
                </c:pt>
                <c:pt idx="11">
                  <c:v>#N/A</c:v>
                </c:pt>
                <c:pt idx="12">
                  <c:v>#N/A</c:v>
                </c:pt>
                <c:pt idx="13">
                  <c:v>29572</c:v>
                </c:pt>
                <c:pt idx="14">
                  <c:v>#N/A</c:v>
                </c:pt>
              </c:numCache>
            </c:numRef>
          </c:val>
          <c:smooth val="0"/>
          <c:extLst>
            <c:ext xmlns:c16="http://schemas.microsoft.com/office/drawing/2014/chart" uri="{C3380CC4-5D6E-409C-BE32-E72D297353CC}">
              <c16:uniqueId val="{0000000B-4E5B-48F8-90D0-800854C503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3011</c:v>
                </c:pt>
                <c:pt idx="1">
                  <c:v>2546</c:v>
                </c:pt>
                <c:pt idx="2">
                  <c:v>2055</c:v>
                </c:pt>
              </c:numCache>
            </c:numRef>
          </c:val>
          <c:extLst>
            <c:ext xmlns:c16="http://schemas.microsoft.com/office/drawing/2014/chart" uri="{C3380CC4-5D6E-409C-BE32-E72D297353CC}">
              <c16:uniqueId val="{00000000-BA96-41AB-9ED2-2637AB6B77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627</c:v>
                </c:pt>
                <c:pt idx="1">
                  <c:v>518</c:v>
                </c:pt>
                <c:pt idx="2">
                  <c:v>513</c:v>
                </c:pt>
              </c:numCache>
            </c:numRef>
          </c:val>
          <c:extLst>
            <c:ext xmlns:c16="http://schemas.microsoft.com/office/drawing/2014/chart" uri="{C3380CC4-5D6E-409C-BE32-E72D297353CC}">
              <c16:uniqueId val="{00000001-BA96-41AB-9ED2-2637AB6B77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10910</c:v>
                </c:pt>
                <c:pt idx="1">
                  <c:v>11010</c:v>
                </c:pt>
                <c:pt idx="2">
                  <c:v>11704</c:v>
                </c:pt>
              </c:numCache>
            </c:numRef>
          </c:val>
          <c:extLst>
            <c:ext xmlns:c16="http://schemas.microsoft.com/office/drawing/2014/chart" uri="{C3380CC4-5D6E-409C-BE32-E72D297353CC}">
              <c16:uniqueId val="{00000002-BA96-41AB-9ED2-2637AB6B77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{DCF6508D-4B96-4FBF-9622-A19960187679}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543-4310-92CE-D1520B3D6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{0606F9B8-BAFC-41BD-9A86-3182B2A98A0D}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43-4310-92CE-D1520B3D6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{EFCF1EFB-A64F-4046-A397-9ADE0F303476}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43-4310-92CE-D1520B3D6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{EE1DEDB1-C137-4E5D-A561-818AD2AEAC0E}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43-4310-92CE-D1520B3D6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{612786F7-81F1-410A-BD9E-A2693579C634}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43-4310-92CE-D1520B3D6B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{290050F2-FAF5-46DA-87C4-AEBEEBDA0557}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543-4310-92CE-D1520B3D6B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{1768E4C2-68F5-40B3-A8B9-3BF57CA25F25}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543-4310-92CE-D1520B3D6B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{AF9930EC-6F10-44E8-85B3-9700D32D76DB}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543-4310-92CE-D1520B3D6B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{354CF531-D49E-4154-9576-2450E1DE3102}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543-4310-92CE-D1520B3D6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72.099999999999994</c:v>
                </c:pt>
                <c:pt idx="16">
                  <c:v>72.8</c:v>
                </c:pt>
                <c:pt idx="24">
                  <c:v>74</c:v>
                </c:pt>
                <c:pt idx="32">
                  <c:v>74.900000000000006</c:v>
                </c:pt>
              </c:numCache>
            </c:numRef>
          </c:xVal>
          <c:yVal>
            <c:numRef>
              <c:f>公会計指標分析・財政指標組合せ分析表!$BP$51:$DC$51</c:f>
              <c:numCache>
                <c:formatCode>#,##0.0;"▲ "#,##0.0</c:formatCode>
                <c:ptCount val="40"/>
                <c:pt idx="8">
                  <c:v>128.19999999999999</c:v>
                </c:pt>
                <c:pt idx="16">
                  <c:v>130.80000000000001</c:v>
                </c:pt>
                <c:pt idx="24">
                  <c:v>109.9</c:v>
                </c:pt>
                <c:pt idx="32">
                  <c:v>108.1</c:v>
                </c:pt>
              </c:numCache>
            </c:numRef>
          </c:yVal>
          <c:smooth val="0"/>
          <c:extLst>
            <c:ext xmlns:c16="http://schemas.microsoft.com/office/drawing/2014/chart" uri="{C3380CC4-5D6E-409C-BE32-E72D297353CC}">
              <c16:uniqueId val="{00000009-D543-4310-92CE-D1520B3D6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{12FD872E-B132-409D-B873-519DFA72C2C1}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543-4310-92CE-D1520B3D6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{3C9FA8F8-BD9C-4D97-9046-487EFEC477A3}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43-4310-92CE-D1520B3D6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{FB6420D5-FE7A-4B45-B6B3-B06AC300C3B1}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43-4310-92CE-D1520B3D6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{CEE0AF7A-238B-42A5-B256-304BC08F7A24}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43-4310-92CE-D1520B3D6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{601B30DD-140E-4724-9E53-BF096FE081A8}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43-4310-92CE-D1520B3D6B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{63603FEF-C953-4945-B286-7778CAD2BC77}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543-4310-92CE-D1520B3D6B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{62B6D818-6C84-4F38-90DA-0118FA9BE1CF}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543-4310-92CE-D1520B3D6B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{B8AD3084-FEA5-41A2-B03E-9735D049360C}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543-4310-92CE-D1520B3D6B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{8C62853A-9131-4911-A0CD-EFF70713A60F}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543-4310-92CE-D1520B3D6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c:ext xmlns:c16="http://schemas.microsoft.com/office/drawing/2014/chart" uri="{C3380CC4-5D6E-409C-BE32-E72D297353CC}">
              <c16:uniqueId val="{00000013-D543-4310-92CE-D1520B3D6B81}"/>
            </c:ext>
          </c:extLst>
        </c:ser>
        <c:dLbls>
          <c:showLegendKey val="0"/>
          <c:showVal val="1"/>
          <c:showCatName val="0"/>
          <c:showSerName val="0"/>
          <c:showPercent val="0"/>
          <c:showBubbleSize val="0"/>
        </c:dLbls>
        <c:axId val="46179840"/>
        <c:axId val="46181760"/>
      </c:scatterChart>
      <c:valAx>
        <c:axId val="46179840"/>
        <c:scaling>
          <c:orientation val="minMax"/>
          <c:max val="77"/>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{536FCB95-FF4E-4850-8C1F-09BF36733524}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D2-4F69-ADD7-4AEF5FE0D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{85F7A67C-964C-4B4A-96A9-BAB04E6AEB34}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D2-4F69-ADD7-4AEF5FE0D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{04DCBB49-8A8C-49E0-BB53-06A69D14B442}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D2-4F69-ADD7-4AEF5FE0D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{DCCD4D90-8CF4-4A4E-B081-000C5BA9B892}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D2-4F69-ADD7-4AEF5FE0D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{02228388-F35F-44E7-9AF1-0B4CC84E350E}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D2-4F69-ADD7-4AEF5FE0DF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{D4F38316-9E0C-4D56-A4BF-5025C2A42D4B}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D2-4F69-ADD7-4AEF5FE0DF6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{E858A93B-E291-43CE-B41D-1009405FFB78}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D2-4F69-ADD7-4AEF5FE0DF6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{8F2B0489-8492-4454-BA07-C58674262734}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D2-4F69-ADD7-4AEF5FE0DF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{0383545D-DE13-4E70-96F4-7D60B3B9951E}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D2-4F69-ADD7-4AEF5FE0D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15.2</c:v>
                </c:pt>
                <c:pt idx="16">
                  <c:v>14.1</c:v>
                </c:pt>
                <c:pt idx="24">
                  <c:v>13.5</c:v>
                </c:pt>
                <c:pt idx="32">
                  <c:v>13</c:v>
                </c:pt>
              </c:numCache>
            </c:numRef>
          </c:xVal>
          <c:yVal>
            <c:numRef>
              <c:f>公会計指標分析・財政指標組合せ分析表!$BP$73:$DC$73</c:f>
              <c:numCache>
                <c:formatCode>#,##0.0;"▲ "#,##0.0</c:formatCode>
                <c:ptCount val="40"/>
                <c:pt idx="0">
                  <c:v>129.69999999999999</c:v>
                </c:pt>
                <c:pt idx="8">
                  <c:v>128.19999999999999</c:v>
                </c:pt>
                <c:pt idx="16">
                  <c:v>130.80000000000001</c:v>
                </c:pt>
                <c:pt idx="24">
                  <c:v>109.9</c:v>
                </c:pt>
                <c:pt idx="32">
                  <c:v>108.1</c:v>
                </c:pt>
              </c:numCache>
            </c:numRef>
          </c:yVal>
          <c:smooth val="0"/>
          <c:extLst>
            <c:ext xmlns:c16="http://schemas.microsoft.com/office/drawing/2014/chart" uri="{C3380CC4-5D6E-409C-BE32-E72D297353CC}">
              <c16:uniqueId val="{00000009-04D2-4F69-ADD7-4AEF5FE0DF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1244819378968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{23C8DE49-C4F8-49C4-826F-4A45C95CD58F}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D2-4F69-ADD7-4AEF5FE0DF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{F2CEFE82-0D32-4E73-B2AA-839F880082B2}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D2-4F69-ADD7-4AEF5FE0D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{0CC08D7D-801E-4EF5-AF54-D9FDFA44635E}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D2-4F69-ADD7-4AEF5FE0D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{1F85A16C-8EB7-45CB-86C2-BBC906347042}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D2-4F69-ADD7-4AEF5FE0D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{5199315B-CC65-466B-9335-89ED090581C0}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D2-4F69-ADD7-4AEF5FE0DF66}"/>
                </c:ext>
              </c:extLst>
            </c:dLbl>
            <c:dLbl>
              <c:idx val="8"/>
              <c:layout>
                <c:manualLayout>
                  <c:x val="-2.227150130032442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{70A97892-1402-4266-ADBA-0F7E61EB6655}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D2-4F69-ADD7-4AEF5FE0DF6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{42408322-8C06-4D94-A368-8BB83C2B6233}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D2-4F69-ADD7-4AEF5FE0DF6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{331029E5-5B54-4D35-B9A0-9ABA61830148}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D2-4F69-ADD7-4AEF5FE0DF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{452E1E64-314D-495F-B034-1D7A7CE894BE}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D2-4F69-ADD7-4AEF5FE0D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04D2-4F69-ADD7-4AEF5FE0DF66}"/>
            </c:ext>
          </c:extLst>
        </c:ser>
        <c:dLbls>
          <c:showLegendKey val="0"/>
          <c:showVal val="1"/>
          <c:showCatName val="0"/>
          <c:showSerName val="0"/>
          <c:showPercent val="0"/>
          <c:showBubbleSize val="0"/>
        </c:dLbls>
        <c:axId val="84219776"/>
        <c:axId val="84234240"/>
      </c:scatterChart>
      <c:valAx>
        <c:axId val="84219776"/>
        <c:scaling>
          <c:orientation val="minMax"/>
          <c:max val="1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の横ばいで推移し、Ｈ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度は、退職手当の減による人件費の減等により歳出全体としては減少した。歳入において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期間終了に伴う縮減の影響で地方交付税が大きく減少したため、経常収支比率が悪化した。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％以下」への改善を目指す。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893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60</xdr:row>
      <xdr:rowOff>162137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319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1270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319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66481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職員給はほぼ横ばいであったが、退職者数の減に伴う退職手当の減により人件費は減少した。</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、ふるさと寄附金の寄附額が対前年度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、それに伴う返礼品に係る経費</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も減少し</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、物件費全体としては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一方で、人口減少の影響もあり、人口１人当たり人件費・物件費等決算額としては増加した。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と比較し職員数や公共施設数が多いため、類似団体内順位では最下位となっている。今後は、事務事業の見直しなどによる物件費の削減及び公共施設等総合管理計画に基づく公共建築物保有量の削減による維持管理経費の削減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69160</xdr:rowOff>
    </xdr:from>
    <xdr:to>
      <xdr:col>23</xdr:col>
      <xdr:colOff>133350</xdr:colOff>
      <xdr:row>89</xdr:row>
      <xdr:rowOff>89964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328210"/>
          <a:ext cx="8382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9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151923</xdr:rowOff>
    </xdr:from>
    <xdr:to>
      <xdr:col>19</xdr:col>
      <xdr:colOff>133350</xdr:colOff>
      <xdr:row>89</xdr:row>
      <xdr:rowOff>69160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068073"/>
          <a:ext cx="889000" cy="2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0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60182</xdr:rowOff>
    </xdr:from>
    <xdr:to>
      <xdr:col>15</xdr:col>
      <xdr:colOff>82550</xdr:colOff>
      <xdr:row>87</xdr:row>
      <xdr:rowOff>151923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804882"/>
          <a:ext cx="889000" cy="2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165379</xdr:rowOff>
    </xdr:from>
    <xdr:to>
      <xdr:col>11</xdr:col>
      <xdr:colOff>31750</xdr:colOff>
      <xdr:row>86</xdr:row>
      <xdr:rowOff>60182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738629"/>
          <a:ext cx="889000" cy="6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39164</xdr:rowOff>
    </xdr:from>
    <xdr:to>
      <xdr:col>23</xdr:col>
      <xdr:colOff>184150</xdr:colOff>
      <xdr:row>89</xdr:row>
      <xdr:rowOff>140764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2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106491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19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18360</xdr:rowOff>
    </xdr:from>
    <xdr:to>
      <xdr:col>19</xdr:col>
      <xdr:colOff>184150</xdr:colOff>
      <xdr:row>89</xdr:row>
      <xdr:rowOff>119960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2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104737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36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101123</xdr:rowOff>
    </xdr:from>
    <xdr:to>
      <xdr:col>15</xdr:col>
      <xdr:colOff>133350</xdr:colOff>
      <xdr:row>88</xdr:row>
      <xdr:rowOff>31273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0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16050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1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9382</xdr:rowOff>
    </xdr:from>
    <xdr:to>
      <xdr:col>11</xdr:col>
      <xdr:colOff>82550</xdr:colOff>
      <xdr:row>86</xdr:row>
      <xdr:rowOff>110982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7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95759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8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114579</xdr:rowOff>
    </xdr:from>
    <xdr:to>
      <xdr:col>7</xdr:col>
      <xdr:colOff>31750</xdr:colOff>
      <xdr:row>86</xdr:row>
      <xdr:rowOff>44729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6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29506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7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からほぼ横ばいであり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、全国市平均、類似団体との比較においては、依然平均を下回っている状況である。今後も、給与については、国や他の地方公共団体及び地域の民間企業の給与水準を考慮しながら適正化に努める。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162984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162984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435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大型合併により類似団体と比較し職員数が多く、また、市の面積が広いことにより支所・出張所を配置せざるを得ず、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年度と比較すると、類似団体が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人の増加となっている。また、Ｈ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人減少しているが、人口減の影響もあり人口千人当たり職員数は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今後も、唐津市定員管理計画に基づき、適正な定員管理に努める。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17399</xdr:rowOff>
    </xdr:from>
    <xdr:to>
      <xdr:col>81</xdr:col>
      <xdr:colOff>44450</xdr:colOff>
      <xdr:row>66</xdr:row>
      <xdr:rowOff>43942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309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2921</xdr:rowOff>
    </xdr:from>
    <xdr:to>
      <xdr:col>77</xdr:col>
      <xdr:colOff>44450</xdr:colOff>
      <xdr:row>66</xdr:row>
      <xdr:rowOff>17399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186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135763</xdr:rowOff>
    </xdr:from>
    <xdr:to>
      <xdr:col>72</xdr:col>
      <xdr:colOff>203200</xdr:colOff>
      <xdr:row>66</xdr:row>
      <xdr:rowOff>2921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8001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114046</xdr:rowOff>
    </xdr:from>
    <xdr:to>
      <xdr:col>68</xdr:col>
      <xdr:colOff>152400</xdr:colOff>
      <xdr:row>65</xdr:row>
      <xdr:rowOff>135763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5829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164592</xdr:rowOff>
    </xdr:from>
    <xdr:to>
      <xdr:col>81</xdr:col>
      <xdr:colOff>95250</xdr:colOff>
      <xdr:row>66</xdr:row>
      <xdr:rowOff>94742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136669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8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138049</xdr:rowOff>
    </xdr:from>
    <xdr:to>
      <xdr:col>77</xdr:col>
      <xdr:colOff>95250</xdr:colOff>
      <xdr:row>66</xdr:row>
      <xdr:rowOff>68199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52976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68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123571</xdr:rowOff>
    </xdr:from>
    <xdr:to>
      <xdr:col>73</xdr:col>
      <xdr:colOff>44450</xdr:colOff>
      <xdr:row>66</xdr:row>
      <xdr:rowOff>53721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38498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84963</xdr:rowOff>
    </xdr:from>
    <xdr:to>
      <xdr:col>68</xdr:col>
      <xdr:colOff>203200</xdr:colOff>
      <xdr:row>66</xdr:row>
      <xdr:rowOff>15113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171340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63246</xdr:rowOff>
    </xdr:from>
    <xdr:to>
      <xdr:col>64</xdr:col>
      <xdr:colOff>152400</xdr:colOff>
      <xdr:row>65</xdr:row>
      <xdr:rowOff>164846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149623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、過去の地方債につき一部償還終了を迎えたことなど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％改善した。しかしながら、類似団体との比較では、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ポイント上回っており、依然として高い比率である。今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とも、唐津市財政計画の数値を目標に公債費の抑制に努めるとともに、公営企業の経営健全化による繰出金の削減を図るなど健全な財政運営に努める。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87223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0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30904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111337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下水道事業等の公営企業債等に係る繰入見込額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職員の退職手当負担見込額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により将来負担額が減少し、比率は改善した。しかしながら、類似団体平均と比較すると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ポイント上回っており高い水準となっている。今後も、有利な起債の活用を基本とし純地方債残高の逓減を図るとともに、公営企業の経営健全化による繰出金の削減を図り財政の健全化に努める。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126335</xdr:rowOff>
    </xdr:from>
    <xdr:to>
      <xdr:col>81</xdr:col>
      <xdr:colOff>44450</xdr:colOff>
      <xdr:row>20</xdr:row>
      <xdr:rowOff>147018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5533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147018</xdr:rowOff>
    </xdr:from>
    <xdr:to>
      <xdr:col>77</xdr:col>
      <xdr:colOff>44450</xdr:colOff>
      <xdr:row>22</xdr:row>
      <xdr:rowOff>44269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576018"/>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14393</xdr:rowOff>
    </xdr:from>
    <xdr:to>
      <xdr:col>72</xdr:col>
      <xdr:colOff>203200</xdr:colOff>
      <xdr:row>22</xdr:row>
      <xdr:rowOff>44269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78629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14393</xdr:rowOff>
    </xdr:from>
    <xdr:to>
      <xdr:col>68</xdr:col>
      <xdr:colOff>152400</xdr:colOff>
      <xdr:row>22</xdr:row>
      <xdr:rowOff>31629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86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75535</xdr:rowOff>
    </xdr:from>
    <xdr:to>
      <xdr:col>81</xdr:col>
      <xdr:colOff>95250</xdr:colOff>
      <xdr:row>21</xdr:row>
      <xdr:rowOff>5685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47612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7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96218</xdr:rowOff>
    </xdr:from>
    <xdr:to>
      <xdr:col>77</xdr:col>
      <xdr:colOff>95250</xdr:colOff>
      <xdr:row>21</xdr:row>
      <xdr:rowOff>26368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11145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61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164919</xdr:rowOff>
    </xdr:from>
    <xdr:to>
      <xdr:col>73</xdr:col>
      <xdr:colOff>44450</xdr:colOff>
      <xdr:row>22</xdr:row>
      <xdr:rowOff>95069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79846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135043</xdr:rowOff>
    </xdr:from>
    <xdr:to>
      <xdr:col>68</xdr:col>
      <xdr:colOff>203200</xdr:colOff>
      <xdr:row>22</xdr:row>
      <xdr:rowOff>65193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49970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年度の人件費にかかる経常収支比率は、類似団体平均より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37193</xdr:rowOff>
    </xdr:from>
    <xdr:to>
      <xdr:col>24</xdr:col>
      <xdr:colOff>25400</xdr:colOff>
      <xdr:row>41</xdr:row>
      <xdr:rowOff>118835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66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37193</xdr:rowOff>
    </xdr:from>
    <xdr:to>
      <xdr:col>19</xdr:col>
      <xdr:colOff>187325</xdr:colOff>
      <xdr:row>41</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706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85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68035</xdr:rowOff>
    </xdr:from>
    <xdr:to>
      <xdr:col>24</xdr:col>
      <xdr:colOff>76200</xdr:colOff>
      <xdr:row>41</xdr:row>
      <xdr:rowOff>169635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148062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51707</xdr:rowOff>
    </xdr:from>
    <xdr:to>
      <xdr:col>15</xdr:col>
      <xdr:colOff>149225</xdr:colOff>
      <xdr:row>41</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年度の物件費に係る経常収支比率は、施設の維持管理に伴う委託料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％となった。また、類似団体との比較においては、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159657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48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159657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212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135164</xdr:rowOff>
    </xdr:from>
    <xdr:to>
      <xdr:col>73</xdr:col>
      <xdr:colOff>180975</xdr:colOff>
      <xdr:row>16</xdr:row>
      <xdr:rowOff>78014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06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135164</xdr:rowOff>
    </xdr:from>
    <xdr:to>
      <xdr:col>69</xdr:col>
      <xdr:colOff>92075</xdr:colOff>
      <xdr:row>16</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069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84364</xdr:rowOff>
    </xdr:from>
    <xdr:to>
      <xdr:col>69</xdr:col>
      <xdr:colOff>142875</xdr:colOff>
      <xdr:row>16</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年度の扶助費に係る経常収支比率は、教育・保育施設給付費など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ポイント下回ってはいるが、今後は子育て分野、高齢者福祉、障がい者福祉等各分野で増加が見込まれることから、適正な執行などにより、経費削減に努める。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276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7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54</xdr:row>
      <xdr:rowOff>18143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26307</xdr:rowOff>
    </xdr:from>
    <xdr:to>
      <xdr:col>11</xdr:col>
      <xdr:colOff>9525</xdr:colOff>
      <xdr:row>53</xdr:row>
      <xdr:rowOff>124278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113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146957</xdr:rowOff>
    </xdr:from>
    <xdr:to>
      <xdr:col>6</xdr:col>
      <xdr:colOff>171450</xdr:colOff>
      <xdr:row>53</xdr:row>
      <xdr:rowOff>77107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87284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％上がり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826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53522</xdr:rowOff>
    </xdr:from>
    <xdr:to>
      <xdr:col>78</xdr:col>
      <xdr:colOff>69850</xdr:colOff>
      <xdr:row>57</xdr:row>
      <xdr:rowOff>53522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826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53522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143328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2722</xdr:rowOff>
    </xdr:from>
    <xdr:to>
      <xdr:col>78</xdr:col>
      <xdr:colOff>120650</xdr:colOff>
      <xdr:row>57</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114499</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2722</xdr:rowOff>
    </xdr:from>
    <xdr:to>
      <xdr:col>74</xdr:col>
      <xdr:colOff>31750</xdr:colOff>
      <xdr:row>57</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％上がり、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％となった。また、類似団体平均と比較すると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に基づき、経費削減に努める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132443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5671800" y="559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99786</xdr:rowOff>
    </xdr:from>
    <xdr:to>
      <xdr:col>78</xdr:col>
      <xdr:colOff>69850</xdr:colOff>
      <xdr:row>32</xdr:row>
      <xdr:rowOff>110672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4782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99786</xdr:rowOff>
    </xdr:from>
    <xdr:to>
      <xdr:col>73</xdr:col>
      <xdr:colOff>180975</xdr:colOff>
      <xdr:row>32</xdr:row>
      <xdr:rowOff>99786</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5586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99786</xdr:rowOff>
    </xdr:from>
    <xdr:to>
      <xdr:col>69</xdr:col>
      <xdr:colOff>92075</xdr:colOff>
      <xdr:row>32</xdr:row>
      <xdr:rowOff>165100</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flipV="1">
          <a:off x="13004800" y="558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81643</xdr:rowOff>
    </xdr:from>
    <xdr:to>
      <xdr:col>82</xdr:col>
      <xdr:colOff>158750</xdr:colOff>
      <xdr:row>33</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161670</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47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48986</xdr:rowOff>
    </xdr:from>
    <xdr:to>
      <xdr:col>74</xdr:col>
      <xdr:colOff>31750</xdr:colOff>
      <xdr:row>32</xdr:row>
      <xdr:rowOff>150586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160763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48986</xdr:rowOff>
    </xdr:from>
    <xdr:to>
      <xdr:col>69</xdr:col>
      <xdr:colOff>142875</xdr:colOff>
      <xdr:row>32</xdr:row>
      <xdr:rowOff>150586</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160763</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26307</xdr:rowOff>
    </xdr:from>
    <xdr:to>
      <xdr:col>24</xdr:col>
      <xdr:colOff>25400</xdr:colOff>
      <xdr:row>81</xdr:row>
      <xdr:rowOff>37193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3987800" y="1391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4536</xdr:rowOff>
    </xdr:from>
    <xdr:to>
      <xdr:col>19</xdr:col>
      <xdr:colOff>187325</xdr:colOff>
      <xdr:row>81</xdr:row>
      <xdr:rowOff>37193</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3098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4536</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a:off x="2209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146050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flipV="1">
          <a:off x="1320800" y="1389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146957</xdr:rowOff>
    </xdr:from>
    <xdr:to>
      <xdr:col>24</xdr:col>
      <xdr:colOff>76200</xdr:colOff>
      <xdr:row>81</xdr:row>
      <xdr:rowOff>77107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55534</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157843</xdr:rowOff>
    </xdr:from>
    <xdr:to>
      <xdr:col>20</xdr:col>
      <xdr:colOff>38100</xdr:colOff>
      <xdr:row>81</xdr:row>
      <xdr:rowOff>87993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72770</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％増加している。この要因については、各項目に記載したとおりであるが、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や補助費の増加、地方交付税の減少が主な要因である。また、類似団体と比較して数値が低いということは、言い換えれば公債費の占める割合が高いということであり、今後は、事業の選択と集中により公債費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147574</xdr:rowOff>
    </xdr:from>
    <xdr:to>
      <xdr:col>82</xdr:col>
      <xdr:colOff>107950</xdr:colOff>
      <xdr:row>81</xdr:row>
      <xdr:rowOff>5842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3006324"/>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62501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147574</xdr:rowOff>
    </xdr:from>
    <xdr:to>
      <xdr:col>82</xdr:col>
      <xdr:colOff>196850</xdr:colOff>
      <xdr:row>75</xdr:row>
      <xdr:rowOff>147574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300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2983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124714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115570</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112776</xdr:rowOff>
    </xdr:from>
    <xdr:to>
      <xdr:col>74</xdr:col>
      <xdr:colOff>31750</xdr:colOff>
      <xdr:row>77</xdr:row>
      <xdr:rowOff>42926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74</xdr:row>
      <xdr:rowOff>163576</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9923</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8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66432</xdr:rowOff>
    </xdr:from>
    <xdr:to>
      <xdr:col>29</xdr:col>
      <xdr:colOff>127000</xdr:colOff>
      <xdr:row>14</xdr:row>
      <xdr:rowOff>117540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4357"/>
          <a:ext cx="6477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117540</xdr:rowOff>
    </xdr:from>
    <xdr:to>
      <xdr:col>26</xdr:col>
      <xdr:colOff>50800</xdr:colOff>
      <xdr:row>14</xdr:row>
      <xdr:rowOff>160191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5465"/>
          <a:ext cx="6985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160191</xdr:rowOff>
    </xdr:from>
    <xdr:to>
      <xdr:col>22</xdr:col>
      <xdr:colOff>114300</xdr:colOff>
      <xdr:row>15</xdr:row>
      <xdr:rowOff>9380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8116"/>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9380</xdr:rowOff>
    </xdr:from>
    <xdr:to>
      <xdr:col>18</xdr:col>
      <xdr:colOff>177800</xdr:colOff>
      <xdr:row>15</xdr:row>
      <xdr:rowOff>23031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28755"/>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15632</xdr:rowOff>
    </xdr:from>
    <xdr:to>
      <xdr:col>29</xdr:col>
      <xdr:colOff>177800</xdr:colOff>
      <xdr:row>14</xdr:row>
      <xdr:rowOff>117232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32159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66740</xdr:rowOff>
    </xdr:from>
    <xdr:to>
      <xdr:col>26</xdr:col>
      <xdr:colOff>101600</xdr:colOff>
      <xdr:row>14</xdr:row>
      <xdr:rowOff>168340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109391</xdr:rowOff>
    </xdr:from>
    <xdr:to>
      <xdr:col>22</xdr:col>
      <xdr:colOff>165100</xdr:colOff>
      <xdr:row>15</xdr:row>
      <xdr:rowOff>39541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49718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130030</xdr:rowOff>
    </xdr:from>
    <xdr:to>
      <xdr:col>19</xdr:col>
      <xdr:colOff>38100</xdr:colOff>
      <xdr:row>15</xdr:row>
      <xdr:rowOff>60180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7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70357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143681</xdr:rowOff>
    </xdr:from>
    <xdr:to>
      <xdr:col>15</xdr:col>
      <xdr:colOff>101600</xdr:colOff>
      <xdr:row>15</xdr:row>
      <xdr:rowOff>73831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84008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56265</xdr:rowOff>
    </xdr:from>
    <xdr:to>
      <xdr:col>29</xdr:col>
      <xdr:colOff>127000</xdr:colOff>
      <xdr:row>34</xdr:row>
      <xdr:rowOff>92089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323715"/>
          <a:ext cx="6477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4373</xdr:rowOff>
    </xdr:from>
    <xdr:to>
      <xdr:col>26</xdr:col>
      <xdr:colOff>50800</xdr:colOff>
      <xdr:row>34</xdr:row>
      <xdr:rowOff>56265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271823"/>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287249</xdr:rowOff>
    </xdr:from>
    <xdr:to>
      <xdr:col>22</xdr:col>
      <xdr:colOff>114300</xdr:colOff>
      <xdr:row>34</xdr:row>
      <xdr:rowOff>4373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211799"/>
          <a:ext cx="6985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143309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243031</xdr:rowOff>
    </xdr:from>
    <xdr:to>
      <xdr:col>18</xdr:col>
      <xdr:colOff>177800</xdr:colOff>
      <xdr:row>33</xdr:row>
      <xdr:rowOff>287249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167581"/>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41289</xdr:rowOff>
    </xdr:from>
    <xdr:to>
      <xdr:col>29</xdr:col>
      <xdr:colOff>177800</xdr:colOff>
      <xdr:row>34</xdr:row>
      <xdr:rowOff>142889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229266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5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5465</xdr:rowOff>
    </xdr:from>
    <xdr:to>
      <xdr:col>26</xdr:col>
      <xdr:colOff>101600</xdr:colOff>
      <xdr:row>34</xdr:row>
      <xdr:rowOff>107065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117242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04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296473</xdr:rowOff>
    </xdr:from>
    <xdr:to>
      <xdr:col>22</xdr:col>
      <xdr:colOff>165100</xdr:colOff>
      <xdr:row>34</xdr:row>
      <xdr:rowOff>55173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2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65350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9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236449</xdr:rowOff>
    </xdr:from>
    <xdr:to>
      <xdr:col>19</xdr:col>
      <xdr:colOff>38100</xdr:colOff>
      <xdr:row>33</xdr:row>
      <xdr:rowOff>338049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16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92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192231</xdr:rowOff>
    </xdr:from>
    <xdr:to>
      <xdr:col>15</xdr:col>
      <xdr:colOff>101600</xdr:colOff>
      <xdr:row>33</xdr:row>
      <xdr:rowOff>293831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1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132558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8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10541</xdr:rowOff>
    </xdr:from>
    <xdr:to>
      <xdr:col>24</xdr:col>
      <xdr:colOff>63500</xdr:colOff>
      <xdr:row>31</xdr:row>
      <xdr:rowOff>15113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254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164421</xdr:rowOff>
    </xdr:from>
    <xdr:to>
      <xdr:col>19</xdr:col>
      <xdr:colOff>177800</xdr:colOff>
      <xdr:row>31</xdr:row>
      <xdr:rowOff>15113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307921"/>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164421</xdr:rowOff>
    </xdr:from>
    <xdr:to>
      <xdr:col>15</xdr:col>
      <xdr:colOff>50800</xdr:colOff>
      <xdr:row>31</xdr:row>
      <xdr:rowOff>60245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307921"/>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25367</xdr:rowOff>
    </xdr:from>
    <xdr:to>
      <xdr:col>10</xdr:col>
      <xdr:colOff>114300</xdr:colOff>
      <xdr:row>31</xdr:row>
      <xdr:rowOff>60245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340317"/>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131191</xdr:rowOff>
    </xdr:from>
    <xdr:to>
      <xdr:col>24</xdr:col>
      <xdr:colOff>114300</xdr:colOff>
      <xdr:row>31</xdr:row>
      <xdr:rowOff>61341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154068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135763</xdr:rowOff>
    </xdr:from>
    <xdr:to>
      <xdr:col>20</xdr:col>
      <xdr:colOff>38100</xdr:colOff>
      <xdr:row>31</xdr:row>
      <xdr:rowOff>65913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82440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113621</xdr:rowOff>
    </xdr:from>
    <xdr:to>
      <xdr:col>15</xdr:col>
      <xdr:colOff>101600</xdr:colOff>
      <xdr:row>31</xdr:row>
      <xdr:rowOff>43771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60298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0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9445</xdr:rowOff>
    </xdr:from>
    <xdr:to>
      <xdr:col>10</xdr:col>
      <xdr:colOff>165100</xdr:colOff>
      <xdr:row>31</xdr:row>
      <xdr:rowOff>111045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127572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146017</xdr:rowOff>
    </xdr:from>
    <xdr:to>
      <xdr:col>6</xdr:col>
      <xdr:colOff>38100</xdr:colOff>
      <xdr:row>31</xdr:row>
      <xdr:rowOff>76167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92694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133691</xdr:rowOff>
    </xdr:from>
    <xdr:to>
      <xdr:col>24</xdr:col>
      <xdr:colOff>63500</xdr:colOff>
      <xdr:row>49</xdr:row>
      <xdr:rowOff>142182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853474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133691</xdr:rowOff>
    </xdr:from>
    <xdr:to>
      <xdr:col>19</xdr:col>
      <xdr:colOff>177800</xdr:colOff>
      <xdr:row>52</xdr:row>
      <xdr:rowOff>61682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534741"/>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61682</xdr:rowOff>
    </xdr:from>
    <xdr:to>
      <xdr:col>15</xdr:col>
      <xdr:colOff>50800</xdr:colOff>
      <xdr:row>55</xdr:row>
      <xdr:rowOff>27196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8977082"/>
          <a:ext cx="889000" cy="4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27196</xdr:rowOff>
    </xdr:from>
    <xdr:to>
      <xdr:col>10</xdr:col>
      <xdr:colOff>114300</xdr:colOff>
      <xdr:row>55</xdr:row>
      <xdr:rowOff>130818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56946"/>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91382</xdr:rowOff>
    </xdr:from>
    <xdr:to>
      <xdr:col>24</xdr:col>
      <xdr:colOff>114300</xdr:colOff>
      <xdr:row>50</xdr:row>
      <xdr:rowOff>21532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4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44409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4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82891</xdr:rowOff>
    </xdr:from>
    <xdr:to>
      <xdr:col>20</xdr:col>
      <xdr:colOff>38100</xdr:colOff>
      <xdr:row>50</xdr:row>
      <xdr:rowOff>13041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29568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2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10882</xdr:rowOff>
    </xdr:from>
    <xdr:to>
      <xdr:col>15</xdr:col>
      <xdr:colOff>101600</xdr:colOff>
      <xdr:row>52</xdr:row>
      <xdr:rowOff>112482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129009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7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147846</xdr:rowOff>
    </xdr:from>
    <xdr:to>
      <xdr:col>10</xdr:col>
      <xdr:colOff>165100</xdr:colOff>
      <xdr:row>55</xdr:row>
      <xdr:rowOff>77996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94523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80018</xdr:rowOff>
    </xdr:from>
    <xdr:to>
      <xdr:col>6</xdr:col>
      <xdr:colOff>38100</xdr:colOff>
      <xdr:row>56</xdr:row>
      <xdr:rowOff>10168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26695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12598</xdr:rowOff>
    </xdr:from>
    <xdr:to>
      <xdr:col>24</xdr:col>
      <xdr:colOff>63500</xdr:colOff>
      <xdr:row>78</xdr:row>
      <xdr:rowOff>32105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85698"/>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12598</xdr:rowOff>
    </xdr:from>
    <xdr:to>
      <xdr:col>19</xdr:col>
      <xdr:colOff>177800</xdr:colOff>
      <xdr:row>78</xdr:row>
      <xdr:rowOff>14732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8569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14732</xdr:rowOff>
    </xdr:from>
    <xdr:to>
      <xdr:col>15</xdr:col>
      <xdr:colOff>50800</xdr:colOff>
      <xdr:row>78</xdr:row>
      <xdr:rowOff>16790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878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16790</xdr:rowOff>
    </xdr:from>
    <xdr:to>
      <xdr:col>10</xdr:col>
      <xdr:colOff>114300</xdr:colOff>
      <xdr:row>78</xdr:row>
      <xdr:rowOff>35382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9890"/>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152755</xdr:rowOff>
    </xdr:from>
    <xdr:to>
      <xdr:col>24</xdr:col>
      <xdr:colOff>114300</xdr:colOff>
      <xdr:row>78</xdr:row>
      <xdr:rowOff>82905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131182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133248</xdr:rowOff>
    </xdr:from>
    <xdr:to>
      <xdr:col>20</xdr:col>
      <xdr:colOff>38100</xdr:colOff>
      <xdr:row>78</xdr:row>
      <xdr:rowOff>63398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54525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135382</xdr:rowOff>
    </xdr:from>
    <xdr:to>
      <xdr:col>15</xdr:col>
      <xdr:colOff>101600</xdr:colOff>
      <xdr:row>78</xdr:row>
      <xdr:rowOff>65532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137440</xdr:rowOff>
    </xdr:from>
    <xdr:to>
      <xdr:col>10</xdr:col>
      <xdr:colOff>165100</xdr:colOff>
      <xdr:row>78</xdr:row>
      <xdr:rowOff>67590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58717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156032</xdr:rowOff>
    </xdr:from>
    <xdr:to>
      <xdr:col>6</xdr:col>
      <xdr:colOff>38100</xdr:colOff>
      <xdr:row>78</xdr:row>
      <xdr:rowOff>86182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77309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133783</xdr:rowOff>
    </xdr:from>
    <xdr:to>
      <xdr:col>24</xdr:col>
      <xdr:colOff>63500</xdr:colOff>
      <xdr:row>94</xdr:row>
      <xdr:rowOff>162967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50083"/>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125158</xdr:rowOff>
    </xdr:from>
    <xdr:to>
      <xdr:col>19</xdr:col>
      <xdr:colOff>177800</xdr:colOff>
      <xdr:row>94</xdr:row>
      <xdr:rowOff>162967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41458"/>
          <a:ext cx="8890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125158</xdr:rowOff>
    </xdr:from>
    <xdr:to>
      <xdr:col>15</xdr:col>
      <xdr:colOff>50800</xdr:colOff>
      <xdr:row>95</xdr:row>
      <xdr:rowOff>72670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4145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72670</xdr:rowOff>
    </xdr:from>
    <xdr:to>
      <xdr:col>10</xdr:col>
      <xdr:colOff>114300</xdr:colOff>
      <xdr:row>95</xdr:row>
      <xdr:rowOff>149174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0420"/>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82983</xdr:rowOff>
    </xdr:from>
    <xdr:to>
      <xdr:col>24</xdr:col>
      <xdr:colOff>114300</xdr:colOff>
      <xdr:row>95</xdr:row>
      <xdr:rowOff>13133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105860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112167</xdr:rowOff>
    </xdr:from>
    <xdr:to>
      <xdr:col>20</xdr:col>
      <xdr:colOff>38100</xdr:colOff>
      <xdr:row>95</xdr:row>
      <xdr:rowOff>42317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58844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74358</xdr:rowOff>
    </xdr:from>
    <xdr:to>
      <xdr:col>15</xdr:col>
      <xdr:colOff>101600</xdr:colOff>
      <xdr:row>95</xdr:row>
      <xdr:rowOff>4508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21035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6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21870</xdr:rowOff>
    </xdr:from>
    <xdr:to>
      <xdr:col>10</xdr:col>
      <xdr:colOff>165100</xdr:colOff>
      <xdr:row>95</xdr:row>
      <xdr:rowOff>123470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139997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98374</xdr:rowOff>
    </xdr:from>
    <xdr:to>
      <xdr:col>6</xdr:col>
      <xdr:colOff>38100</xdr:colOff>
      <xdr:row>96</xdr:row>
      <xdr:rowOff>28524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45051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6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164179</xdr:rowOff>
    </xdr:from>
    <xdr:to>
      <xdr:col>55</xdr:col>
      <xdr:colOff>0</xdr:colOff>
      <xdr:row>38</xdr:row>
      <xdr:rowOff>30962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07829"/>
          <a:ext cx="8382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164179</xdr:rowOff>
    </xdr:from>
    <xdr:to>
      <xdr:col>50</xdr:col>
      <xdr:colOff>114300</xdr:colOff>
      <xdr:row>38</xdr:row>
      <xdr:rowOff>41383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07829"/>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153207</xdr:rowOff>
    </xdr:from>
    <xdr:to>
      <xdr:col>45</xdr:col>
      <xdr:colOff>177800</xdr:colOff>
      <xdr:row>38</xdr:row>
      <xdr:rowOff>41383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9685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153207</xdr:rowOff>
    </xdr:from>
    <xdr:to>
      <xdr:col>41</xdr:col>
      <xdr:colOff>50800</xdr:colOff>
      <xdr:row>37</xdr:row>
      <xdr:rowOff>160789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685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151612</xdr:rowOff>
    </xdr:from>
    <xdr:to>
      <xdr:col>55</xdr:col>
      <xdr:colOff>50800</xdr:colOff>
      <xdr:row>38</xdr:row>
      <xdr:rowOff>81762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130039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113379</xdr:rowOff>
    </xdr:from>
    <xdr:to>
      <xdr:col>50</xdr:col>
      <xdr:colOff>165100</xdr:colOff>
      <xdr:row>38</xdr:row>
      <xdr:rowOff>43529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34656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162033</xdr:rowOff>
    </xdr:from>
    <xdr:to>
      <xdr:col>46</xdr:col>
      <xdr:colOff>38100</xdr:colOff>
      <xdr:row>38</xdr:row>
      <xdr:rowOff>92183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83310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102407</xdr:rowOff>
    </xdr:from>
    <xdr:to>
      <xdr:col>41</xdr:col>
      <xdr:colOff>101600</xdr:colOff>
      <xdr:row>38</xdr:row>
      <xdr:rowOff>32556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6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23683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109988</xdr:rowOff>
    </xdr:from>
    <xdr:to>
      <xdr:col>36</xdr:col>
      <xdr:colOff>165100</xdr:colOff>
      <xdr:row>38</xdr:row>
      <xdr:rowOff>40139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3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31266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132537</xdr:rowOff>
    </xdr:from>
    <xdr:to>
      <xdr:col>54</xdr:col>
      <xdr:colOff>189865</xdr:colOff>
      <xdr:row>57</xdr:row>
      <xdr:rowOff>106325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037"/>
          <a:ext cx="1270" cy="1173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110152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106325</xdr:rowOff>
    </xdr:from>
    <xdr:to>
      <xdr:col>55</xdr:col>
      <xdr:colOff>88900</xdr:colOff>
      <xdr:row>57</xdr:row>
      <xdr:rowOff>106325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7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79214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132537</xdr:rowOff>
    </xdr:from>
    <xdr:to>
      <xdr:col>55</xdr:col>
      <xdr:colOff>88900</xdr:colOff>
      <xdr:row>50</xdr:row>
      <xdr:rowOff>132537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132321</xdr:rowOff>
    </xdr:from>
    <xdr:to>
      <xdr:col>55</xdr:col>
      <xdr:colOff>0</xdr:colOff>
      <xdr:row>53</xdr:row>
      <xdr:rowOff>134226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76271"/>
          <a:ext cx="8382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151617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1740</xdr:rowOff>
    </xdr:from>
    <xdr:to>
      <xdr:col>55</xdr:col>
      <xdr:colOff>50800</xdr:colOff>
      <xdr:row>54</xdr:row>
      <xdr:rowOff>103340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142773</xdr:rowOff>
    </xdr:from>
    <xdr:to>
      <xdr:col>50</xdr:col>
      <xdr:colOff>114300</xdr:colOff>
      <xdr:row>53</xdr:row>
      <xdr:rowOff>134226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543823"/>
          <a:ext cx="889000" cy="6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150431</xdr:rowOff>
    </xdr:from>
    <xdr:to>
      <xdr:col>50</xdr:col>
      <xdr:colOff>165100</xdr:colOff>
      <xdr:row>54</xdr:row>
      <xdr:rowOff>80581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142773</xdr:rowOff>
    </xdr:from>
    <xdr:to>
      <xdr:col>45</xdr:col>
      <xdr:colOff>177800</xdr:colOff>
      <xdr:row>51</xdr:row>
      <xdr:rowOff>60439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543823"/>
          <a:ext cx="889000" cy="2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13436</xdr:rowOff>
    </xdr:from>
    <xdr:to>
      <xdr:col>46</xdr:col>
      <xdr:colOff>38100</xdr:colOff>
      <xdr:row>54</xdr:row>
      <xdr:rowOff>115036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106163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60439</xdr:rowOff>
    </xdr:from>
    <xdr:to>
      <xdr:col>41</xdr:col>
      <xdr:colOff>50800</xdr:colOff>
      <xdr:row>52</xdr:row>
      <xdr:rowOff>158750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04389"/>
          <a:ext cx="889000" cy="2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113652</xdr:rowOff>
    </xdr:from>
    <xdr:to>
      <xdr:col>41</xdr:col>
      <xdr:colOff>101600</xdr:colOff>
      <xdr:row>55</xdr:row>
      <xdr:rowOff>43802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170117</xdr:rowOff>
    </xdr:from>
    <xdr:to>
      <xdr:col>36</xdr:col>
      <xdr:colOff>165100</xdr:colOff>
      <xdr:row>55</xdr:row>
      <xdr:rowOff>100267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91394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81521</xdr:rowOff>
    </xdr:from>
    <xdr:to>
      <xdr:col>55</xdr:col>
      <xdr:colOff>50800</xdr:colOff>
      <xdr:row>52</xdr:row>
      <xdr:rowOff>11671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104398</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67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83426</xdr:rowOff>
    </xdr:from>
    <xdr:to>
      <xdr:col>50</xdr:col>
      <xdr:colOff>165100</xdr:colOff>
      <xdr:row>54</xdr:row>
      <xdr:rowOff>13576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30103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91973</xdr:rowOff>
    </xdr:from>
    <xdr:to>
      <xdr:col>46</xdr:col>
      <xdr:colOff>38100</xdr:colOff>
      <xdr:row>50</xdr:row>
      <xdr:rowOff>22123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4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38650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26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9639</xdr:rowOff>
    </xdr:from>
    <xdr:to>
      <xdr:col>41</xdr:col>
      <xdr:colOff>101600</xdr:colOff>
      <xdr:row>51</xdr:row>
      <xdr:rowOff>111239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127766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107950</xdr:rowOff>
    </xdr:from>
    <xdr:to>
      <xdr:col>36</xdr:col>
      <xdr:colOff>165100</xdr:colOff>
      <xdr:row>53</xdr:row>
      <xdr:rowOff>38100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54627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7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51079</xdr:rowOff>
    </xdr:from>
    <xdr:to>
      <xdr:col>54</xdr:col>
      <xdr:colOff>189865</xdr:colOff>
      <xdr:row>79</xdr:row>
      <xdr:rowOff>41478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95479"/>
          <a:ext cx="127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45305</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41478</xdr:rowOff>
    </xdr:from>
    <xdr:to>
      <xdr:col>55</xdr:col>
      <xdr:colOff>88900</xdr:colOff>
      <xdr:row>79</xdr:row>
      <xdr:rowOff>41478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169206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1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51079</xdr:rowOff>
    </xdr:from>
    <xdr:to>
      <xdr:col>55</xdr:col>
      <xdr:colOff>88900</xdr:colOff>
      <xdr:row>72</xdr:row>
      <xdr:rowOff>51079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9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97180</xdr:rowOff>
    </xdr:from>
    <xdr:to>
      <xdr:col>55</xdr:col>
      <xdr:colOff>0</xdr:colOff>
      <xdr:row>75</xdr:row>
      <xdr:rowOff>154254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55930"/>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23855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54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45428</xdr:rowOff>
    </xdr:from>
    <xdr:to>
      <xdr:col>55</xdr:col>
      <xdr:colOff>50800</xdr:colOff>
      <xdr:row>76</xdr:row>
      <xdr:rowOff>147028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133680</xdr:rowOff>
    </xdr:from>
    <xdr:to>
      <xdr:col>50</xdr:col>
      <xdr:colOff>114300</xdr:colOff>
      <xdr:row>75</xdr:row>
      <xdr:rowOff>154254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1963730"/>
          <a:ext cx="889000" cy="10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100826</xdr:rowOff>
    </xdr:from>
    <xdr:to>
      <xdr:col>50</xdr:col>
      <xdr:colOff>165100</xdr:colOff>
      <xdr:row>76</xdr:row>
      <xdr:rowOff>30975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47503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133680</xdr:rowOff>
    </xdr:from>
    <xdr:to>
      <xdr:col>45</xdr:col>
      <xdr:colOff>177800</xdr:colOff>
      <xdr:row>72</xdr:row>
      <xdr:rowOff>78511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1963730"/>
          <a:ext cx="889000" cy="4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16091</xdr:rowOff>
    </xdr:from>
    <xdr:to>
      <xdr:col>46</xdr:col>
      <xdr:colOff>38100</xdr:colOff>
      <xdr:row>75</xdr:row>
      <xdr:rowOff>117691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108818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35192</xdr:rowOff>
    </xdr:from>
    <xdr:to>
      <xdr:col>41</xdr:col>
      <xdr:colOff>50800</xdr:colOff>
      <xdr:row>72</xdr:row>
      <xdr:rowOff>78511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379592"/>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166624</xdr:rowOff>
    </xdr:from>
    <xdr:to>
      <xdr:col>41</xdr:col>
      <xdr:colOff>101600</xdr:colOff>
      <xdr:row>74</xdr:row>
      <xdr:rowOff>96774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87901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40894</xdr:rowOff>
    </xdr:from>
    <xdr:to>
      <xdr:col>36</xdr:col>
      <xdr:colOff>165100</xdr:colOff>
      <xdr:row>74</xdr:row>
      <xdr:rowOff>142494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133621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46380</xdr:rowOff>
    </xdr:from>
    <xdr:to>
      <xdr:col>55</xdr:col>
      <xdr:colOff>50800</xdr:colOff>
      <xdr:row>75</xdr:row>
      <xdr:rowOff>147980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69257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103454</xdr:rowOff>
    </xdr:from>
    <xdr:to>
      <xdr:col>50</xdr:col>
      <xdr:colOff>165100</xdr:colOff>
      <xdr:row>76</xdr:row>
      <xdr:rowOff>33604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24731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82880</xdr:rowOff>
    </xdr:from>
    <xdr:to>
      <xdr:col>46</xdr:col>
      <xdr:colOff>38100</xdr:colOff>
      <xdr:row>70</xdr:row>
      <xdr:rowOff>13030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19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29557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27711</xdr:rowOff>
    </xdr:from>
    <xdr:to>
      <xdr:col>41</xdr:col>
      <xdr:colOff>101600</xdr:colOff>
      <xdr:row>72</xdr:row>
      <xdr:rowOff>129311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145838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1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155842</xdr:rowOff>
    </xdr:from>
    <xdr:to>
      <xdr:col>36</xdr:col>
      <xdr:colOff>165100</xdr:colOff>
      <xdr:row>72</xdr:row>
      <xdr:rowOff>85992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3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102519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137055</xdr:rowOff>
    </xdr:from>
    <xdr:to>
      <xdr:col>55</xdr:col>
      <xdr:colOff>0</xdr:colOff>
      <xdr:row>94</xdr:row>
      <xdr:rowOff>139063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081905"/>
          <a:ext cx="838200" cy="1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73275</xdr:rowOff>
    </xdr:from>
    <xdr:to>
      <xdr:col>50</xdr:col>
      <xdr:colOff>114300</xdr:colOff>
      <xdr:row>94</xdr:row>
      <xdr:rowOff>139063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189575"/>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73275</xdr:rowOff>
    </xdr:from>
    <xdr:to>
      <xdr:col>45</xdr:col>
      <xdr:colOff>177800</xdr:colOff>
      <xdr:row>95</xdr:row>
      <xdr:rowOff>3977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189575"/>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3977</xdr:rowOff>
    </xdr:from>
    <xdr:to>
      <xdr:col>41</xdr:col>
      <xdr:colOff>50800</xdr:colOff>
      <xdr:row>96</xdr:row>
      <xdr:rowOff>81505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91727"/>
          <a:ext cx="889000" cy="2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86255</xdr:rowOff>
    </xdr:from>
    <xdr:to>
      <xdr:col>55</xdr:col>
      <xdr:colOff>50800</xdr:colOff>
      <xdr:row>94</xdr:row>
      <xdr:rowOff>16405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0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109132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8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88263</xdr:rowOff>
    </xdr:from>
    <xdr:to>
      <xdr:col>50</xdr:col>
      <xdr:colOff>165100</xdr:colOff>
      <xdr:row>95</xdr:row>
      <xdr:rowOff>18413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34940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22475</xdr:rowOff>
    </xdr:from>
    <xdr:to>
      <xdr:col>46</xdr:col>
      <xdr:colOff>38100</xdr:colOff>
      <xdr:row>94</xdr:row>
      <xdr:rowOff>124075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140602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9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124627</xdr:rowOff>
    </xdr:from>
    <xdr:to>
      <xdr:col>41</xdr:col>
      <xdr:colOff>101600</xdr:colOff>
      <xdr:row>95</xdr:row>
      <xdr:rowOff>54777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71304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30705</xdr:rowOff>
    </xdr:from>
    <xdr:to>
      <xdr:col>36</xdr:col>
      <xdr:colOff>165100</xdr:colOff>
      <xdr:row>96</xdr:row>
      <xdr:rowOff>132305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148832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48369</xdr:rowOff>
    </xdr:from>
    <xdr:to>
      <xdr:col>85</xdr:col>
      <xdr:colOff>127000</xdr:colOff>
      <xdr:row>38</xdr:row>
      <xdr:rowOff>151565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220569"/>
          <a:ext cx="838200" cy="4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27686</xdr:rowOff>
    </xdr:from>
    <xdr:to>
      <xdr:col>81</xdr:col>
      <xdr:colOff>50800</xdr:colOff>
      <xdr:row>38</xdr:row>
      <xdr:rowOff>151565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542786"/>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27686</xdr:rowOff>
    </xdr:from>
    <xdr:to>
      <xdr:col>76</xdr:col>
      <xdr:colOff>114300</xdr:colOff>
      <xdr:row>38</xdr:row>
      <xdr:rowOff>63282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4278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125984</xdr:rowOff>
    </xdr:from>
    <xdr:to>
      <xdr:col>71</xdr:col>
      <xdr:colOff>177800</xdr:colOff>
      <xdr:row>38</xdr:row>
      <xdr:rowOff>63282</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469634"/>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56115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169019</xdr:rowOff>
    </xdr:from>
    <xdr:to>
      <xdr:col>85</xdr:col>
      <xdr:colOff>177800</xdr:colOff>
      <xdr:row>36</xdr:row>
      <xdr:rowOff>99169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1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20446</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0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100765</xdr:rowOff>
    </xdr:from>
    <xdr:to>
      <xdr:col>81</xdr:col>
      <xdr:colOff>101600</xdr:colOff>
      <xdr:row>39</xdr:row>
      <xdr:rowOff>30915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22042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7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148336</xdr:rowOff>
    </xdr:from>
    <xdr:to>
      <xdr:col>76</xdr:col>
      <xdr:colOff>165100</xdr:colOff>
      <xdr:row>38</xdr:row>
      <xdr:rowOff>78486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69613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12482</xdr:rowOff>
    </xdr:from>
    <xdr:to>
      <xdr:col>72</xdr:col>
      <xdr:colOff>38100</xdr:colOff>
      <xdr:row>38</xdr:row>
      <xdr:rowOff>114082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130609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3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75184</xdr:rowOff>
    </xdr:from>
    <xdr:to>
      <xdr:col>67</xdr:col>
      <xdr:colOff>101600</xdr:colOff>
      <xdr:row>38</xdr:row>
      <xdr:rowOff>5335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21861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87648</xdr:rowOff>
    </xdr:from>
    <xdr:to>
      <xdr:col>85</xdr:col>
      <xdr:colOff>127000</xdr:colOff>
      <xdr:row>72</xdr:row>
      <xdr:rowOff>122715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432048"/>
          <a:ext cx="8382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143153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3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87648</xdr:rowOff>
    </xdr:from>
    <xdr:to>
      <xdr:col>81</xdr:col>
      <xdr:colOff>50800</xdr:colOff>
      <xdr:row>72</xdr:row>
      <xdr:rowOff>103924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43204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77452</xdr:rowOff>
    </xdr:from>
    <xdr:to>
      <xdr:col>76</xdr:col>
      <xdr:colOff>114300</xdr:colOff>
      <xdr:row>72</xdr:row>
      <xdr:rowOff>103924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421852"/>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25903</xdr:rowOff>
    </xdr:from>
    <xdr:to>
      <xdr:col>71</xdr:col>
      <xdr:colOff>177800</xdr:colOff>
      <xdr:row>72</xdr:row>
      <xdr:rowOff>77452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370303"/>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71915</xdr:rowOff>
    </xdr:from>
    <xdr:to>
      <xdr:col>85</xdr:col>
      <xdr:colOff>177800</xdr:colOff>
      <xdr:row>73</xdr:row>
      <xdr:rowOff>2065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94792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36848</xdr:rowOff>
    </xdr:from>
    <xdr:to>
      <xdr:col>81</xdr:col>
      <xdr:colOff>101600</xdr:colOff>
      <xdr:row>72</xdr:row>
      <xdr:rowOff>138448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3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154975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1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53124</xdr:rowOff>
    </xdr:from>
    <xdr:to>
      <xdr:col>76</xdr:col>
      <xdr:colOff>165100</xdr:colOff>
      <xdr:row>72</xdr:row>
      <xdr:rowOff>154724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171251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26652</xdr:rowOff>
    </xdr:from>
    <xdr:to>
      <xdr:col>72</xdr:col>
      <xdr:colOff>38100</xdr:colOff>
      <xdr:row>72</xdr:row>
      <xdr:rowOff>128252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3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144779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1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146553</xdr:rowOff>
    </xdr:from>
    <xdr:to>
      <xdr:col>67</xdr:col>
      <xdr:colOff>101600</xdr:colOff>
      <xdr:row>72</xdr:row>
      <xdr:rowOff>76703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3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93230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0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137480</xdr:rowOff>
    </xdr:from>
    <xdr:to>
      <xdr:col>85</xdr:col>
      <xdr:colOff>127000</xdr:colOff>
      <xdr:row>96</xdr:row>
      <xdr:rowOff>104201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253780"/>
          <a:ext cx="838200" cy="30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120693</xdr:rowOff>
    </xdr:from>
    <xdr:to>
      <xdr:col>81</xdr:col>
      <xdr:colOff>50800</xdr:colOff>
      <xdr:row>96</xdr:row>
      <xdr:rowOff>104201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408443"/>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120693</xdr:rowOff>
    </xdr:from>
    <xdr:to>
      <xdr:col>76</xdr:col>
      <xdr:colOff>114300</xdr:colOff>
      <xdr:row>97</xdr:row>
      <xdr:rowOff>159817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408443"/>
          <a:ext cx="889000" cy="38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16549</xdr:rowOff>
    </xdr:from>
    <xdr:to>
      <xdr:col>71</xdr:col>
      <xdr:colOff>177800</xdr:colOff>
      <xdr:row>97</xdr:row>
      <xdr:rowOff>159817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47199"/>
          <a:ext cx="889000" cy="1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86680</xdr:rowOff>
    </xdr:from>
    <xdr:to>
      <xdr:col>85</xdr:col>
      <xdr:colOff>177800</xdr:colOff>
      <xdr:row>95</xdr:row>
      <xdr:rowOff>16830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109557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53401</xdr:rowOff>
    </xdr:from>
    <xdr:to>
      <xdr:col>81</xdr:col>
      <xdr:colOff>101600</xdr:colOff>
      <xdr:row>96</xdr:row>
      <xdr:rowOff>155001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69893</xdr:rowOff>
    </xdr:from>
    <xdr:to>
      <xdr:col>76</xdr:col>
      <xdr:colOff>165100</xdr:colOff>
      <xdr:row>96</xdr:row>
      <xdr:rowOff>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3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13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109017</xdr:rowOff>
    </xdr:from>
    <xdr:to>
      <xdr:col>72</xdr:col>
      <xdr:colOff>38100</xdr:colOff>
      <xdr:row>98</xdr:row>
      <xdr:rowOff>39167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30294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137199</xdr:rowOff>
    </xdr:from>
    <xdr:to>
      <xdr:col>67</xdr:col>
      <xdr:colOff>101600</xdr:colOff>
      <xdr:row>97</xdr:row>
      <xdr:rowOff>67349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83876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xdr:rowOff>
    </xdr:from>
    <xdr:to>
      <xdr:col>116</xdr:col>
      <xdr:colOff>63500</xdr:colOff>
      <xdr:row>38</xdr:row>
      <xdr:rowOff>20955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24498"/>
          <a:ext cx="8382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138430</xdr:rowOff>
    </xdr:from>
    <xdr:to>
      <xdr:col>111</xdr:col>
      <xdr:colOff>177800</xdr:colOff>
      <xdr:row>38</xdr:row>
      <xdr:rowOff>20955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310630"/>
          <a:ext cx="8890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138430</xdr:rowOff>
    </xdr:from>
    <xdr:to>
      <xdr:col>107</xdr:col>
      <xdr:colOff>50800</xdr:colOff>
      <xdr:row>37</xdr:row>
      <xdr:rowOff>102870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31063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102870</xdr:rowOff>
    </xdr:from>
    <xdr:to>
      <xdr:col>102</xdr:col>
      <xdr:colOff>114300</xdr:colOff>
      <xdr:row>37</xdr:row>
      <xdr:rowOff>123825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130048</xdr:rowOff>
    </xdr:from>
    <xdr:to>
      <xdr:col>116</xdr:col>
      <xdr:colOff>114300</xdr:colOff>
      <xdr:row>38</xdr:row>
      <xdr:rowOff>60198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152925</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141605</xdr:rowOff>
    </xdr:from>
    <xdr:to>
      <xdr:col>112</xdr:col>
      <xdr:colOff>38100</xdr:colOff>
      <xdr:row>38</xdr:row>
      <xdr:rowOff>71755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62882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87630</xdr:rowOff>
    </xdr:from>
    <xdr:to>
      <xdr:col>107</xdr:col>
      <xdr:colOff>101600</xdr:colOff>
      <xdr:row>37</xdr:row>
      <xdr:rowOff>17780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34307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52070</xdr:rowOff>
    </xdr:from>
    <xdr:to>
      <xdr:col>102</xdr:col>
      <xdr:colOff>165100</xdr:colOff>
      <xdr:row>37</xdr:row>
      <xdr:rowOff>153670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170197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73025</xdr:rowOff>
    </xdr:from>
    <xdr:to>
      <xdr:col>98</xdr:col>
      <xdr:colOff>38100</xdr:colOff>
      <xdr:row>38</xdr:row>
      <xdr:rowOff>3175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19702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77841</xdr:rowOff>
    </xdr:from>
    <xdr:to>
      <xdr:col>116</xdr:col>
      <xdr:colOff>63500</xdr:colOff>
      <xdr:row>57</xdr:row>
      <xdr:rowOff>80173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85049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80173</xdr:rowOff>
    </xdr:from>
    <xdr:to>
      <xdr:col>111</xdr:col>
      <xdr:colOff>177800</xdr:colOff>
      <xdr:row>57</xdr:row>
      <xdr:rowOff>82093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528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82093</xdr:rowOff>
    </xdr:from>
    <xdr:to>
      <xdr:col>107</xdr:col>
      <xdr:colOff>50800</xdr:colOff>
      <xdr:row>57</xdr:row>
      <xdr:rowOff>84196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85474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84196</xdr:rowOff>
    </xdr:from>
    <xdr:to>
      <xdr:col>102</xdr:col>
      <xdr:colOff>114300</xdr:colOff>
      <xdr:row>57</xdr:row>
      <xdr:rowOff>86299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8568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27041</xdr:rowOff>
    </xdr:from>
    <xdr:to>
      <xdr:col>116</xdr:col>
      <xdr:colOff>114300</xdr:colOff>
      <xdr:row>57</xdr:row>
      <xdr:rowOff>128641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5468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77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29373</xdr:rowOff>
    </xdr:from>
    <xdr:to>
      <xdr:col>112</xdr:col>
      <xdr:colOff>38100</xdr:colOff>
      <xdr:row>57</xdr:row>
      <xdr:rowOff>130973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122100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8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31293</xdr:rowOff>
    </xdr:from>
    <xdr:to>
      <xdr:col>107</xdr:col>
      <xdr:colOff>101600</xdr:colOff>
      <xdr:row>57</xdr:row>
      <xdr:rowOff>132893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124020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8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33396</xdr:rowOff>
    </xdr:from>
    <xdr:to>
      <xdr:col>102</xdr:col>
      <xdr:colOff>165100</xdr:colOff>
      <xdr:row>57</xdr:row>
      <xdr:rowOff>134996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126123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8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35499</xdr:rowOff>
    </xdr:from>
    <xdr:to>
      <xdr:col>98</xdr:col>
      <xdr:colOff>38100</xdr:colOff>
      <xdr:row>57</xdr:row>
      <xdr:rowOff>137099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128226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151489</xdr:rowOff>
    </xdr:from>
    <xdr:to>
      <xdr:col>116</xdr:col>
      <xdr:colOff>63500</xdr:colOff>
      <xdr:row>71</xdr:row>
      <xdr:rowOff>17628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152989"/>
          <a:ext cx="8382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151489</xdr:rowOff>
    </xdr:from>
    <xdr:to>
      <xdr:col>111</xdr:col>
      <xdr:colOff>177800</xdr:colOff>
      <xdr:row>70</xdr:row>
      <xdr:rowOff>158869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152989"/>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118440</xdr:rowOff>
    </xdr:from>
    <xdr:to>
      <xdr:col>107</xdr:col>
      <xdr:colOff>50800</xdr:colOff>
      <xdr:row>70</xdr:row>
      <xdr:rowOff>158869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119940"/>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118440</xdr:rowOff>
    </xdr:from>
    <xdr:to>
      <xdr:col>102</xdr:col>
      <xdr:colOff>114300</xdr:colOff>
      <xdr:row>71</xdr:row>
      <xdr:rowOff>70303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119940"/>
          <a:ext cx="889000" cy="1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138278</xdr:rowOff>
    </xdr:from>
    <xdr:to>
      <xdr:col>116</xdr:col>
      <xdr:colOff>114300</xdr:colOff>
      <xdr:row>71</xdr:row>
      <xdr:rowOff>68428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1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91305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0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100689</xdr:rowOff>
    </xdr:from>
    <xdr:to>
      <xdr:col>112</xdr:col>
      <xdr:colOff>38100</xdr:colOff>
      <xdr:row>71</xdr:row>
      <xdr:rowOff>30839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47366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1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108069</xdr:rowOff>
    </xdr:from>
    <xdr:to>
      <xdr:col>107</xdr:col>
      <xdr:colOff>101600</xdr:colOff>
      <xdr:row>71</xdr:row>
      <xdr:rowOff>38219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54746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67640</xdr:rowOff>
    </xdr:from>
    <xdr:to>
      <xdr:col>102</xdr:col>
      <xdr:colOff>165100</xdr:colOff>
      <xdr:row>70</xdr:row>
      <xdr:rowOff>169240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14317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18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19503</xdr:rowOff>
    </xdr:from>
    <xdr:to>
      <xdr:col>98</xdr:col>
      <xdr:colOff>38100</xdr:colOff>
      <xdr:row>71</xdr:row>
      <xdr:rowOff>121103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1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137630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196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84,705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円となっており、退職手当の減等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はあったものの人口減少の影響</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類似団体平均と比較すると極めて高い水準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で推移してい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・物件費は、住民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91,174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円となっており、ふるさと寄附金の寄附額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返礼品に係る経費も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減少し、物件費全体としては減少した。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しかし、ふるさと寄附金の返礼品に係る経費は依然として高い水準にあることから、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類似団体平均と比較すると最上位となって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・普通建設事業費は、住民１人当たり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101,081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年度より大きく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学校施設・消防設備の</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整備費</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や、第一次産業を支援する補助金など</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、公共施設等総合管理計画等に基づき事業の取捨選択を徹底し、行政コストの最適化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65,743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円となっており、類似団体平均と比較しても高い水準にある。要因としては、市町村合併後の新市の均衡ある発展を目指すため、合併特例債を活用した基盤整備事業を集中的に行ってきたことによる元利償還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と考えられる。今後は、普通建設事業費と同様に、公共施設等総合管理計画等に基づき事業の取捨選択を徹底し、起債発行額を減じるとともに、利率の見直し等を積極的に実施し、公債費の減少に努める。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・繰出金は、住民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64,488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円となっており、ここ</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万円程度で横ばいとなっている。類似団体平均と比較すると最上位となっているが、その主な要因としては、法適用していない下水道会計への繰出金が高水準で推移しているためである。今後は各会計、使用料などの適正化による経営の健全化を図るとともに、経費削減などを行い、繰出金の抑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84836</xdr:rowOff>
    </xdr:from>
    <xdr:to>
      <xdr:col>24</xdr:col>
      <xdr:colOff>63500</xdr:colOff>
      <xdr:row>34</xdr:row>
      <xdr:rowOff>90170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41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90170</xdr:rowOff>
    </xdr:from>
    <xdr:to>
      <xdr:col>19</xdr:col>
      <xdr:colOff>177800</xdr:colOff>
      <xdr:row>35</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947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76454</xdr:rowOff>
    </xdr:from>
    <xdr:to>
      <xdr:col>15</xdr:col>
      <xdr:colOff>50800</xdr:colOff>
      <xdr:row>35</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430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76454</xdr:rowOff>
    </xdr:from>
    <xdr:to>
      <xdr:col>10</xdr:col>
      <xdr:colOff>114300</xdr:colOff>
      <xdr:row>34</xdr:row>
      <xdr:rowOff>14732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43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39370</xdr:rowOff>
    </xdr:from>
    <xdr:to>
      <xdr:col>20</xdr:col>
      <xdr:colOff>38100</xdr:colOff>
      <xdr:row>34</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157497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149098</xdr:rowOff>
    </xdr:from>
    <xdr:to>
      <xdr:col>15</xdr:col>
      <xdr:colOff>101600</xdr:colOff>
      <xdr:row>35</xdr:row>
      <xdr:rowOff>79248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95775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25654</xdr:rowOff>
    </xdr:from>
    <xdr:to>
      <xdr:col>10</xdr:col>
      <xdr:colOff>165100</xdr:colOff>
      <xdr:row>33</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143781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135382</xdr:rowOff>
    </xdr:from>
    <xdr:to>
      <xdr:col>6</xdr:col>
      <xdr:colOff>38100</xdr:colOff>
      <xdr:row>34</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107734</xdr:rowOff>
    </xdr:from>
    <xdr:to>
      <xdr:col>24</xdr:col>
      <xdr:colOff>63500</xdr:colOff>
      <xdr:row>51</xdr:row>
      <xdr:rowOff>158883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680234"/>
          <a:ext cx="838200" cy="2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108362</xdr:rowOff>
    </xdr:from>
    <xdr:to>
      <xdr:col>19</xdr:col>
      <xdr:colOff>177800</xdr:colOff>
      <xdr:row>51</xdr:row>
      <xdr:rowOff>158883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523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108362</xdr:rowOff>
    </xdr:from>
    <xdr:to>
      <xdr:col>15</xdr:col>
      <xdr:colOff>50800</xdr:colOff>
      <xdr:row>55</xdr:row>
      <xdr:rowOff>28963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52312"/>
          <a:ext cx="889000" cy="6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150273</xdr:rowOff>
    </xdr:from>
    <xdr:to>
      <xdr:col>10</xdr:col>
      <xdr:colOff>114300</xdr:colOff>
      <xdr:row>55</xdr:row>
      <xdr:rowOff>28963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37123"/>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56934</xdr:rowOff>
    </xdr:from>
    <xdr:to>
      <xdr:col>24</xdr:col>
      <xdr:colOff>114300</xdr:colOff>
      <xdr:row>50</xdr:row>
      <xdr:rowOff>158534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6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9961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108083</xdr:rowOff>
    </xdr:from>
    <xdr:to>
      <xdr:col>20</xdr:col>
      <xdr:colOff>38100</xdr:colOff>
      <xdr:row>52</xdr:row>
      <xdr:rowOff>38233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8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54760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6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57562</xdr:rowOff>
    </xdr:from>
    <xdr:to>
      <xdr:col>15</xdr:col>
      <xdr:colOff>101600</xdr:colOff>
      <xdr:row>51</xdr:row>
      <xdr:rowOff>159162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4239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5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149613</xdr:rowOff>
    </xdr:from>
    <xdr:to>
      <xdr:col>10</xdr:col>
      <xdr:colOff>165100</xdr:colOff>
      <xdr:row>55</xdr:row>
      <xdr:rowOff>79763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96290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99473</xdr:rowOff>
    </xdr:from>
    <xdr:to>
      <xdr:col>6</xdr:col>
      <xdr:colOff>38100</xdr:colOff>
      <xdr:row>54</xdr:row>
      <xdr:rowOff>29623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46150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9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35926</xdr:rowOff>
    </xdr:from>
    <xdr:to>
      <xdr:col>24</xdr:col>
      <xdr:colOff>63500</xdr:colOff>
      <xdr:row>75</xdr:row>
      <xdr:rowOff>96593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94676"/>
          <a:ext cx="838200" cy="6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34424</xdr:rowOff>
    </xdr:from>
    <xdr:to>
      <xdr:col>19</xdr:col>
      <xdr:colOff>177800</xdr:colOff>
      <xdr:row>75</xdr:row>
      <xdr:rowOff>96593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93174"/>
          <a:ext cx="8890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34424</xdr:rowOff>
    </xdr:from>
    <xdr:to>
      <xdr:col>15</xdr:col>
      <xdr:colOff>50800</xdr:colOff>
      <xdr:row>75</xdr:row>
      <xdr:rowOff>121172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93174"/>
          <a:ext cx="8890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121172</xdr:rowOff>
    </xdr:from>
    <xdr:to>
      <xdr:col>10</xdr:col>
      <xdr:colOff>114300</xdr:colOff>
      <xdr:row>75</xdr:row>
      <xdr:rowOff>141627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79922"/>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156576</xdr:rowOff>
    </xdr:from>
    <xdr:to>
      <xdr:col>24</xdr:col>
      <xdr:colOff>114300</xdr:colOff>
      <xdr:row>75</xdr:row>
      <xdr:rowOff>86726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8003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9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45793</xdr:rowOff>
    </xdr:from>
    <xdr:to>
      <xdr:col>20</xdr:col>
      <xdr:colOff>38100</xdr:colOff>
      <xdr:row>75</xdr:row>
      <xdr:rowOff>147393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163920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7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155074</xdr:rowOff>
    </xdr:from>
    <xdr:to>
      <xdr:col>15</xdr:col>
      <xdr:colOff>101600</xdr:colOff>
      <xdr:row>75</xdr:row>
      <xdr:rowOff>85224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101751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70372</xdr:rowOff>
    </xdr:from>
    <xdr:to>
      <xdr:col>10</xdr:col>
      <xdr:colOff>165100</xdr:colOff>
      <xdr:row>76</xdr:row>
      <xdr:rowOff>522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90827</xdr:rowOff>
    </xdr:from>
    <xdr:to>
      <xdr:col>6</xdr:col>
      <xdr:colOff>38100</xdr:colOff>
      <xdr:row>76</xdr:row>
      <xdr:rowOff>20977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37504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138671</xdr:rowOff>
    </xdr:from>
    <xdr:to>
      <xdr:col>24</xdr:col>
      <xdr:colOff>63500</xdr:colOff>
      <xdr:row>96</xdr:row>
      <xdr:rowOff>125755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26421"/>
          <a:ext cx="8382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48878</xdr:rowOff>
    </xdr:from>
    <xdr:to>
      <xdr:col>19</xdr:col>
      <xdr:colOff>177800</xdr:colOff>
      <xdr:row>96</xdr:row>
      <xdr:rowOff>125755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65178"/>
          <a:ext cx="889000" cy="4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48878</xdr:rowOff>
    </xdr:from>
    <xdr:to>
      <xdr:col>15</xdr:col>
      <xdr:colOff>50800</xdr:colOff>
      <xdr:row>95</xdr:row>
      <xdr:rowOff>127699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65178"/>
          <a:ext cx="889000" cy="2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127699</xdr:rowOff>
    </xdr:from>
    <xdr:to>
      <xdr:col>10</xdr:col>
      <xdr:colOff>114300</xdr:colOff>
      <xdr:row>96</xdr:row>
      <xdr:rowOff>123606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15449"/>
          <a:ext cx="8890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87871</xdr:rowOff>
    </xdr:from>
    <xdr:to>
      <xdr:col>24</xdr:col>
      <xdr:colOff>114300</xdr:colOff>
      <xdr:row>96</xdr:row>
      <xdr:rowOff>18021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110748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74955</xdr:rowOff>
    </xdr:from>
    <xdr:to>
      <xdr:col>20</xdr:col>
      <xdr:colOff>38100</xdr:colOff>
      <xdr:row>97</xdr:row>
      <xdr:rowOff>5105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169528</xdr:rowOff>
    </xdr:from>
    <xdr:to>
      <xdr:col>15</xdr:col>
      <xdr:colOff>101600</xdr:colOff>
      <xdr:row>94</xdr:row>
      <xdr:rowOff>99678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116205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76899</xdr:rowOff>
    </xdr:from>
    <xdr:to>
      <xdr:col>10</xdr:col>
      <xdr:colOff>165100</xdr:colOff>
      <xdr:row>96</xdr:row>
      <xdr:rowOff>7049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72806</xdr:rowOff>
    </xdr:from>
    <xdr:to>
      <xdr:col>6</xdr:col>
      <xdr:colOff>38100</xdr:colOff>
      <xdr:row>97</xdr:row>
      <xdr:rowOff>2956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0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157734</xdr:rowOff>
    </xdr:from>
    <xdr:to>
      <xdr:col>55</xdr:col>
      <xdr:colOff>0</xdr:colOff>
      <xdr:row>38</xdr:row>
      <xdr:rowOff>158369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2834"/>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156083</xdr:rowOff>
    </xdr:from>
    <xdr:to>
      <xdr:col>50</xdr:col>
      <xdr:colOff>114300</xdr:colOff>
      <xdr:row>38</xdr:row>
      <xdr:rowOff>158369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156083</xdr:rowOff>
    </xdr:from>
    <xdr:to>
      <xdr:col>45</xdr:col>
      <xdr:colOff>177800</xdr:colOff>
      <xdr:row>38</xdr:row>
      <xdr:rowOff>159639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118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156337</xdr:rowOff>
    </xdr:from>
    <xdr:to>
      <xdr:col>41</xdr:col>
      <xdr:colOff>50800</xdr:colOff>
      <xdr:row>38</xdr:row>
      <xdr:rowOff>159639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7143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106934</xdr:rowOff>
    </xdr:from>
    <xdr:to>
      <xdr:col>55</xdr:col>
      <xdr:colOff>50800</xdr:colOff>
      <xdr:row>39</xdr:row>
      <xdr:rowOff>37084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21861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107569</xdr:rowOff>
    </xdr:from>
    <xdr:to>
      <xdr:col>50</xdr:col>
      <xdr:colOff>165100</xdr:colOff>
      <xdr:row>39</xdr:row>
      <xdr:rowOff>37719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28846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105283</xdr:rowOff>
    </xdr:from>
    <xdr:to>
      <xdr:col>46</xdr:col>
      <xdr:colOff>38100</xdr:colOff>
      <xdr:row>39</xdr:row>
      <xdr:rowOff>35433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26560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108839</xdr:rowOff>
    </xdr:from>
    <xdr:to>
      <xdr:col>41</xdr:col>
      <xdr:colOff>101600</xdr:colOff>
      <xdr:row>39</xdr:row>
      <xdr:rowOff>38989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30116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105537</xdr:rowOff>
    </xdr:from>
    <xdr:to>
      <xdr:col>36</xdr:col>
      <xdr:colOff>165100</xdr:colOff>
      <xdr:row>39</xdr:row>
      <xdr:rowOff>35687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26814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77162</xdr:rowOff>
    </xdr:from>
    <xdr:to>
      <xdr:col>55</xdr:col>
      <xdr:colOff>0</xdr:colOff>
      <xdr:row>53</xdr:row>
      <xdr:rowOff>93556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992562"/>
          <a:ext cx="8382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166904</xdr:rowOff>
    </xdr:from>
    <xdr:to>
      <xdr:col>50</xdr:col>
      <xdr:colOff>114300</xdr:colOff>
      <xdr:row>53</xdr:row>
      <xdr:rowOff>93556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082304"/>
          <a:ext cx="8890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90943</xdr:rowOff>
    </xdr:from>
    <xdr:to>
      <xdr:col>45</xdr:col>
      <xdr:colOff>177800</xdr:colOff>
      <xdr:row>52</xdr:row>
      <xdr:rowOff>166904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006343"/>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90943</xdr:rowOff>
    </xdr:from>
    <xdr:to>
      <xdr:col>41</xdr:col>
      <xdr:colOff>50800</xdr:colOff>
      <xdr:row>53</xdr:row>
      <xdr:rowOff>1234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006343"/>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26362</xdr:rowOff>
    </xdr:from>
    <xdr:to>
      <xdr:col>55</xdr:col>
      <xdr:colOff>50800</xdr:colOff>
      <xdr:row>52</xdr:row>
      <xdr:rowOff>127962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49239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7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42756</xdr:rowOff>
    </xdr:from>
    <xdr:to>
      <xdr:col>50</xdr:col>
      <xdr:colOff>165100</xdr:colOff>
      <xdr:row>53</xdr:row>
      <xdr:rowOff>144356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160883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116104</xdr:rowOff>
    </xdr:from>
    <xdr:to>
      <xdr:col>46</xdr:col>
      <xdr:colOff>38100</xdr:colOff>
      <xdr:row>53</xdr:row>
      <xdr:rowOff>46254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62781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40143</xdr:rowOff>
    </xdr:from>
    <xdr:to>
      <xdr:col>41</xdr:col>
      <xdr:colOff>101600</xdr:colOff>
      <xdr:row>52</xdr:row>
      <xdr:rowOff>141743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158270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7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121884</xdr:rowOff>
    </xdr:from>
    <xdr:to>
      <xdr:col>36</xdr:col>
      <xdr:colOff>165100</xdr:colOff>
      <xdr:row>53</xdr:row>
      <xdr:rowOff>52034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0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68561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81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42225</xdr:rowOff>
    </xdr:from>
    <xdr:to>
      <xdr:col>55</xdr:col>
      <xdr:colOff>0</xdr:colOff>
      <xdr:row>74</xdr:row>
      <xdr:rowOff>48763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386625"/>
          <a:ext cx="838200" cy="34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42225</xdr:rowOff>
    </xdr:from>
    <xdr:to>
      <xdr:col>50</xdr:col>
      <xdr:colOff>114300</xdr:colOff>
      <xdr:row>72</xdr:row>
      <xdr:rowOff>129230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386625"/>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129230</xdr:rowOff>
    </xdr:from>
    <xdr:to>
      <xdr:col>45</xdr:col>
      <xdr:colOff>177800</xdr:colOff>
      <xdr:row>73</xdr:row>
      <xdr:rowOff>36007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473630"/>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127676</xdr:rowOff>
    </xdr:from>
    <xdr:to>
      <xdr:col>41</xdr:col>
      <xdr:colOff>50800</xdr:colOff>
      <xdr:row>73</xdr:row>
      <xdr:rowOff>36007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472076"/>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169413</xdr:rowOff>
    </xdr:from>
    <xdr:to>
      <xdr:col>55</xdr:col>
      <xdr:colOff>50800</xdr:colOff>
      <xdr:row>74</xdr:row>
      <xdr:rowOff>99563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20840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162875</xdr:rowOff>
    </xdr:from>
    <xdr:to>
      <xdr:col>50</xdr:col>
      <xdr:colOff>165100</xdr:colOff>
      <xdr:row>72</xdr:row>
      <xdr:rowOff>93025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3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109552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1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78430</xdr:rowOff>
    </xdr:from>
    <xdr:to>
      <xdr:col>46</xdr:col>
      <xdr:colOff>38100</xdr:colOff>
      <xdr:row>73</xdr:row>
      <xdr:rowOff>8580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4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25107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1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156657</xdr:rowOff>
    </xdr:from>
    <xdr:to>
      <xdr:col>41</xdr:col>
      <xdr:colOff>101600</xdr:colOff>
      <xdr:row>73</xdr:row>
      <xdr:rowOff>86807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103334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76876</xdr:rowOff>
    </xdr:from>
    <xdr:to>
      <xdr:col>36</xdr:col>
      <xdr:colOff>165100</xdr:colOff>
      <xdr:row>73</xdr:row>
      <xdr:rowOff>7026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4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23553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1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72149</xdr:rowOff>
    </xdr:from>
    <xdr:to>
      <xdr:col>55</xdr:col>
      <xdr:colOff>0</xdr:colOff>
      <xdr:row>96</xdr:row>
      <xdr:rowOff>74930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3134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74930</xdr:rowOff>
    </xdr:from>
    <xdr:to>
      <xdr:col>50</xdr:col>
      <xdr:colOff>114300</xdr:colOff>
      <xdr:row>96</xdr:row>
      <xdr:rowOff>96552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34130"/>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96552</xdr:rowOff>
    </xdr:from>
    <xdr:to>
      <xdr:col>45</xdr:col>
      <xdr:colOff>177800</xdr:colOff>
      <xdr:row>96</xdr:row>
      <xdr:rowOff>142100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55752"/>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125146</xdr:rowOff>
    </xdr:from>
    <xdr:to>
      <xdr:col>41</xdr:col>
      <xdr:colOff>50800</xdr:colOff>
      <xdr:row>96</xdr:row>
      <xdr:rowOff>142100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8434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21349</xdr:rowOff>
    </xdr:from>
    <xdr:to>
      <xdr:col>55</xdr:col>
      <xdr:colOff>50800</xdr:colOff>
      <xdr:row>96</xdr:row>
      <xdr:rowOff>122949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171226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24130</xdr:rowOff>
    </xdr:from>
    <xdr:to>
      <xdr:col>50</xdr:col>
      <xdr:colOff>165100</xdr:colOff>
      <xdr:row>96</xdr:row>
      <xdr:rowOff>125730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116857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45752</xdr:rowOff>
    </xdr:from>
    <xdr:to>
      <xdr:col>46</xdr:col>
      <xdr:colOff>38100</xdr:colOff>
      <xdr:row>96</xdr:row>
      <xdr:rowOff>147352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138479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91300</xdr:rowOff>
    </xdr:from>
    <xdr:to>
      <xdr:col>41</xdr:col>
      <xdr:colOff>101600</xdr:colOff>
      <xdr:row>97</xdr:row>
      <xdr:rowOff>21450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37977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74346</xdr:rowOff>
    </xdr:from>
    <xdr:to>
      <xdr:col>36</xdr:col>
      <xdr:colOff>165100</xdr:colOff>
      <xdr:row>97</xdr:row>
      <xdr:rowOff>4496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21023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109799</xdr:rowOff>
    </xdr:from>
    <xdr:to>
      <xdr:col>85</xdr:col>
      <xdr:colOff>127000</xdr:colOff>
      <xdr:row>34</xdr:row>
      <xdr:rowOff>38659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596199"/>
          <a:ext cx="838200" cy="2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148021</xdr:rowOff>
    </xdr:from>
    <xdr:to>
      <xdr:col>81</xdr:col>
      <xdr:colOff>50800</xdr:colOff>
      <xdr:row>34</xdr:row>
      <xdr:rowOff>38659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634421"/>
          <a:ext cx="889000" cy="2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3637</xdr:rowOff>
    </xdr:from>
    <xdr:to>
      <xdr:col>76</xdr:col>
      <xdr:colOff>114300</xdr:colOff>
      <xdr:row>32</xdr:row>
      <xdr:rowOff>148021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318587"/>
          <a:ext cx="889000" cy="3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3637</xdr:rowOff>
    </xdr:from>
    <xdr:to>
      <xdr:col>71</xdr:col>
      <xdr:colOff>177800</xdr:colOff>
      <xdr:row>33</xdr:row>
      <xdr:rowOff>167498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318587"/>
          <a:ext cx="889000" cy="50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58999</xdr:rowOff>
    </xdr:from>
    <xdr:to>
      <xdr:col>85</xdr:col>
      <xdr:colOff>177800</xdr:colOff>
      <xdr:row>32</xdr:row>
      <xdr:rowOff>160599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81876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3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159309</xdr:rowOff>
    </xdr:from>
    <xdr:to>
      <xdr:col>81</xdr:col>
      <xdr:colOff>101600</xdr:colOff>
      <xdr:row>34</xdr:row>
      <xdr:rowOff>89459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105986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97221</xdr:rowOff>
    </xdr:from>
    <xdr:to>
      <xdr:col>76</xdr:col>
      <xdr:colOff>165100</xdr:colOff>
      <xdr:row>33</xdr:row>
      <xdr:rowOff>27371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5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43898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3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124287</xdr:rowOff>
    </xdr:from>
    <xdr:to>
      <xdr:col>72</xdr:col>
      <xdr:colOff>38100</xdr:colOff>
      <xdr:row>31</xdr:row>
      <xdr:rowOff>54437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70964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0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116698</xdr:rowOff>
    </xdr:from>
    <xdr:to>
      <xdr:col>67</xdr:col>
      <xdr:colOff>101600</xdr:colOff>
      <xdr:row>34</xdr:row>
      <xdr:rowOff>46848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63375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11945</xdr:rowOff>
    </xdr:from>
    <xdr:to>
      <xdr:col>85</xdr:col>
      <xdr:colOff>126364</xdr:colOff>
      <xdr:row>59</xdr:row>
      <xdr:rowOff>158641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27345"/>
          <a:ext cx="1269" cy="1346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162468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158641</xdr:rowOff>
    </xdr:from>
    <xdr:to>
      <xdr:col>86</xdr:col>
      <xdr:colOff>25400</xdr:colOff>
      <xdr:row>59</xdr:row>
      <xdr:rowOff>158641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7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130072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7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11945</xdr:rowOff>
    </xdr:from>
    <xdr:to>
      <xdr:col>86</xdr:col>
      <xdr:colOff>25400</xdr:colOff>
      <xdr:row>52</xdr:row>
      <xdr:rowOff>11945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11945</xdr:rowOff>
    </xdr:from>
    <xdr:to>
      <xdr:col>85</xdr:col>
      <xdr:colOff>127000</xdr:colOff>
      <xdr:row>53</xdr:row>
      <xdr:rowOff>81734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927345"/>
          <a:ext cx="838200" cy="2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47341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68914</xdr:rowOff>
    </xdr:from>
    <xdr:to>
      <xdr:col>85</xdr:col>
      <xdr:colOff>177800</xdr:colOff>
      <xdr:row>55</xdr:row>
      <xdr:rowOff>170514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83399</xdr:rowOff>
    </xdr:from>
    <xdr:to>
      <xdr:col>81</xdr:col>
      <xdr:colOff>50800</xdr:colOff>
      <xdr:row>53</xdr:row>
      <xdr:rowOff>81734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655899"/>
          <a:ext cx="889000" cy="5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64570</xdr:rowOff>
    </xdr:from>
    <xdr:to>
      <xdr:col>81</xdr:col>
      <xdr:colOff>101600</xdr:colOff>
      <xdr:row>55</xdr:row>
      <xdr:rowOff>166170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157297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83399</xdr:rowOff>
    </xdr:from>
    <xdr:to>
      <xdr:col>76</xdr:col>
      <xdr:colOff>114300</xdr:colOff>
      <xdr:row>52</xdr:row>
      <xdr:rowOff>67887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655899"/>
          <a:ext cx="889000" cy="3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10523</xdr:rowOff>
    </xdr:from>
    <xdr:to>
      <xdr:col>76</xdr:col>
      <xdr:colOff>165100</xdr:colOff>
      <xdr:row>55</xdr:row>
      <xdr:rowOff>112123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67887</xdr:rowOff>
    </xdr:from>
    <xdr:to>
      <xdr:col>71</xdr:col>
      <xdr:colOff>177800</xdr:colOff>
      <xdr:row>56</xdr:row>
      <xdr:rowOff>64033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983287"/>
          <a:ext cx="889000" cy="6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105196</xdr:rowOff>
    </xdr:from>
    <xdr:to>
      <xdr:col>72</xdr:col>
      <xdr:colOff>38100</xdr:colOff>
      <xdr:row>56</xdr:row>
      <xdr:rowOff>35346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26473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132595</xdr:rowOff>
    </xdr:from>
    <xdr:to>
      <xdr:col>85</xdr:col>
      <xdr:colOff>177800</xdr:colOff>
      <xdr:row>52</xdr:row>
      <xdr:rowOff>62745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8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85622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30934</xdr:rowOff>
    </xdr:from>
    <xdr:to>
      <xdr:col>81</xdr:col>
      <xdr:colOff>101600</xdr:colOff>
      <xdr:row>53</xdr:row>
      <xdr:rowOff>132534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149061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8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32599</xdr:rowOff>
    </xdr:from>
    <xdr:to>
      <xdr:col>76</xdr:col>
      <xdr:colOff>165100</xdr:colOff>
      <xdr:row>50</xdr:row>
      <xdr:rowOff>134199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6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150726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3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17087</xdr:rowOff>
    </xdr:from>
    <xdr:to>
      <xdr:col>72</xdr:col>
      <xdr:colOff>38100</xdr:colOff>
      <xdr:row>52</xdr:row>
      <xdr:rowOff>118687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9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135214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13233</xdr:rowOff>
    </xdr:from>
    <xdr:to>
      <xdr:col>67</xdr:col>
      <xdr:colOff>101600</xdr:colOff>
      <xdr:row>56</xdr:row>
      <xdr:rowOff>114833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131360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48369</xdr:rowOff>
    </xdr:from>
    <xdr:to>
      <xdr:col>85</xdr:col>
      <xdr:colOff>127000</xdr:colOff>
      <xdr:row>78</xdr:row>
      <xdr:rowOff>151566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78569"/>
          <a:ext cx="8382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27687</xdr:rowOff>
    </xdr:from>
    <xdr:to>
      <xdr:col>81</xdr:col>
      <xdr:colOff>50800</xdr:colOff>
      <xdr:row>78</xdr:row>
      <xdr:rowOff>151566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00787"/>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27687</xdr:rowOff>
    </xdr:from>
    <xdr:to>
      <xdr:col>76</xdr:col>
      <xdr:colOff>114300</xdr:colOff>
      <xdr:row>78</xdr:row>
      <xdr:rowOff>63283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00787"/>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125985</xdr:rowOff>
    </xdr:from>
    <xdr:to>
      <xdr:col>71</xdr:col>
      <xdr:colOff>177800</xdr:colOff>
      <xdr:row>78</xdr:row>
      <xdr:rowOff>63283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27635"/>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56115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169019</xdr:rowOff>
    </xdr:from>
    <xdr:to>
      <xdr:col>85</xdr:col>
      <xdr:colOff>177800</xdr:colOff>
      <xdr:row>76</xdr:row>
      <xdr:rowOff>99169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20446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100766</xdr:rowOff>
    </xdr:from>
    <xdr:to>
      <xdr:col>81</xdr:col>
      <xdr:colOff>101600</xdr:colOff>
      <xdr:row>79</xdr:row>
      <xdr:rowOff>30916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22043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148337</xdr:rowOff>
    </xdr:from>
    <xdr:to>
      <xdr:col>76</xdr:col>
      <xdr:colOff>165100</xdr:colOff>
      <xdr:row>78</xdr:row>
      <xdr:rowOff>78487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69614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12483</xdr:rowOff>
    </xdr:from>
    <xdr:to>
      <xdr:col>72</xdr:col>
      <xdr:colOff>38100</xdr:colOff>
      <xdr:row>78</xdr:row>
      <xdr:rowOff>114083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130610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75185</xdr:rowOff>
    </xdr:from>
    <xdr:to>
      <xdr:col>67</xdr:col>
      <xdr:colOff>101600</xdr:colOff>
      <xdr:row>78</xdr:row>
      <xdr:rowOff>5335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21862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87647</xdr:rowOff>
    </xdr:from>
    <xdr:to>
      <xdr:col>85</xdr:col>
      <xdr:colOff>127000</xdr:colOff>
      <xdr:row>92</xdr:row>
      <xdr:rowOff>122715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861047"/>
          <a:ext cx="8382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59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87647</xdr:rowOff>
    </xdr:from>
    <xdr:to>
      <xdr:col>81</xdr:col>
      <xdr:colOff>50800</xdr:colOff>
      <xdr:row>92</xdr:row>
      <xdr:rowOff>103924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61047"/>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77453</xdr:rowOff>
    </xdr:from>
    <xdr:to>
      <xdr:col>76</xdr:col>
      <xdr:colOff>114300</xdr:colOff>
      <xdr:row>92</xdr:row>
      <xdr:rowOff>103924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850853"/>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25902</xdr:rowOff>
    </xdr:from>
    <xdr:to>
      <xdr:col>71</xdr:col>
      <xdr:colOff>177800</xdr:colOff>
      <xdr:row>92</xdr:row>
      <xdr:rowOff>77453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79930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71915</xdr:rowOff>
    </xdr:from>
    <xdr:to>
      <xdr:col>85</xdr:col>
      <xdr:colOff>177800</xdr:colOff>
      <xdr:row>93</xdr:row>
      <xdr:rowOff>2065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94792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36847</xdr:rowOff>
    </xdr:from>
    <xdr:to>
      <xdr:col>81</xdr:col>
      <xdr:colOff>101600</xdr:colOff>
      <xdr:row>92</xdr:row>
      <xdr:rowOff>138447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154974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53124</xdr:rowOff>
    </xdr:from>
    <xdr:to>
      <xdr:col>76</xdr:col>
      <xdr:colOff>165100</xdr:colOff>
      <xdr:row>92</xdr:row>
      <xdr:rowOff>154724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171251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26653</xdr:rowOff>
    </xdr:from>
    <xdr:to>
      <xdr:col>72</xdr:col>
      <xdr:colOff>38100</xdr:colOff>
      <xdr:row>92</xdr:row>
      <xdr:rowOff>128253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144780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5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146552</xdr:rowOff>
    </xdr:from>
    <xdr:to>
      <xdr:col>67</xdr:col>
      <xdr:colOff>101600</xdr:colOff>
      <xdr:row>92</xdr:row>
      <xdr:rowOff>76702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93229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5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3084</xdr:rowOff>
    </xdr:from>
    <xdr:to>
      <xdr:col>116</xdr:col>
      <xdr:colOff>63500</xdr:colOff>
      <xdr:row>34</xdr:row>
      <xdr:rowOff>107043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660934"/>
          <a:ext cx="8382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96718</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11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3084</xdr:rowOff>
    </xdr:from>
    <xdr:to>
      <xdr:col>111</xdr:col>
      <xdr:colOff>177800</xdr:colOff>
      <xdr:row>34</xdr:row>
      <xdr:rowOff>122283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660934"/>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26505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104322</xdr:rowOff>
    </xdr:from>
    <xdr:to>
      <xdr:col>107</xdr:col>
      <xdr:colOff>50800</xdr:colOff>
      <xdr:row>34</xdr:row>
      <xdr:rowOff>122283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57621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67871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5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104322</xdr:rowOff>
    </xdr:from>
    <xdr:to>
      <xdr:col>102</xdr:col>
      <xdr:colOff>114300</xdr:colOff>
      <xdr:row>34</xdr:row>
      <xdr:rowOff>33020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5762172"/>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150058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56243</xdr:rowOff>
    </xdr:from>
    <xdr:to>
      <xdr:col>116</xdr:col>
      <xdr:colOff>114300</xdr:colOff>
      <xdr:row>34</xdr:row>
      <xdr:rowOff>157843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79120</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736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123734</xdr:rowOff>
    </xdr:from>
    <xdr:to>
      <xdr:col>112</xdr:col>
      <xdr:colOff>38100</xdr:colOff>
      <xdr:row>33</xdr:row>
      <xdr:rowOff>53884</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70411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71483</xdr:rowOff>
    </xdr:from>
    <xdr:to>
      <xdr:col>107</xdr:col>
      <xdr:colOff>101600</xdr:colOff>
      <xdr:row>35</xdr:row>
      <xdr:rowOff>1633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18160</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67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53522</xdr:rowOff>
    </xdr:from>
    <xdr:to>
      <xdr:col>102</xdr:col>
      <xdr:colOff>165100</xdr:colOff>
      <xdr:row>33</xdr:row>
      <xdr:rowOff>155122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5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199</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548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153670</xdr:rowOff>
    </xdr:from>
    <xdr:to>
      <xdr:col>98</xdr:col>
      <xdr:colOff>38100</xdr:colOff>
      <xdr:row>34</xdr:row>
      <xdr:rowOff>83820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100347</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7017" y="558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農林水産業</a:t>
          </a:r>
          <a:r>
            <a:rPr kumimoji="1" lang="ja-JP" altLang="ja-JP" sz="1100">
              <a:solidFill>
                <a:schemeClr val="dk1"/>
              </a:solidFill>
              <a:effectLst/>
              <a:latin typeface="+mn-ea"/>
              <a:ea typeface="+mn-ea"/>
              <a:cs typeface="+mn-cs"/>
            </a:rPr>
            <a:t>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37,415</a:t>
          </a:r>
          <a:r>
            <a:rPr kumimoji="1" lang="ja-JP" altLang="ja-JP" sz="1100">
              <a:solidFill>
                <a:schemeClr val="dk1"/>
              </a:solidFill>
              <a:effectLst/>
              <a:latin typeface="+mn-ea"/>
              <a:ea typeface="+mn-ea"/>
              <a:cs typeface="+mn-cs"/>
            </a:rPr>
            <a:t>円となっており、</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年度と比較すると、</a:t>
          </a:r>
          <a:r>
            <a:rPr kumimoji="1" lang="ja-JP" altLang="en-US" sz="1100">
              <a:solidFill>
                <a:schemeClr val="dk1"/>
              </a:solidFill>
              <a:effectLst/>
              <a:latin typeface="+mn-ea"/>
              <a:ea typeface="+mn-ea"/>
              <a:cs typeface="+mn-cs"/>
            </a:rPr>
            <a:t>かんきつ集出荷貯蔵施設整備への補助金</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。類似団体との比較で</a:t>
          </a:r>
          <a:r>
            <a:rPr kumimoji="1" lang="ja-JP" altLang="en-US" sz="1100">
              <a:solidFill>
                <a:schemeClr val="dk1"/>
              </a:solidFill>
              <a:effectLst/>
              <a:latin typeface="+mn-ea"/>
              <a:ea typeface="+mn-ea"/>
              <a:cs typeface="+mn-cs"/>
            </a:rPr>
            <a:t>も高い</a:t>
          </a:r>
          <a:r>
            <a:rPr kumimoji="1" lang="ja-JP" altLang="ja-JP" sz="1100">
              <a:solidFill>
                <a:schemeClr val="dk1"/>
              </a:solidFill>
              <a:effectLst/>
              <a:latin typeface="+mn-ea"/>
              <a:ea typeface="+mn-ea"/>
              <a:cs typeface="+mn-cs"/>
            </a:rPr>
            <a:t>水準</a:t>
          </a:r>
          <a:r>
            <a:rPr kumimoji="1" lang="ja-JP" altLang="en-US" sz="1100">
              <a:solidFill>
                <a:schemeClr val="dk1"/>
              </a:solidFill>
              <a:effectLst/>
              <a:latin typeface="+mn-ea"/>
              <a:ea typeface="+mn-ea"/>
              <a:cs typeface="+mn-cs"/>
            </a:rPr>
            <a:t>と</a:t>
          </a:r>
          <a:r>
            <a:rPr kumimoji="1" lang="ja-JP" altLang="ja-JP" sz="1100">
              <a:solidFill>
                <a:schemeClr val="dk1"/>
              </a:solidFill>
              <a:effectLst/>
              <a:latin typeface="+mn-ea"/>
              <a:ea typeface="+mn-ea"/>
              <a:cs typeface="+mn-cs"/>
            </a:rPr>
            <a:t>なって</a:t>
          </a:r>
          <a:r>
            <a:rPr kumimoji="1" lang="ja-JP" altLang="en-US" sz="1100">
              <a:solidFill>
                <a:schemeClr val="dk1"/>
              </a:solidFill>
              <a:effectLst/>
              <a:latin typeface="+mn-ea"/>
              <a:ea typeface="+mn-ea"/>
              <a:cs typeface="+mn-cs"/>
            </a:rPr>
            <a:t>いる。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商工費は、住民</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a:t>
          </a:r>
          <a:r>
            <a:rPr kumimoji="1" lang="en-US" altLang="ja-JP" sz="1100">
              <a:solidFill>
                <a:schemeClr val="dk1"/>
              </a:solidFill>
              <a:effectLst/>
              <a:latin typeface="+mn-ea"/>
              <a:ea typeface="+mn-ea"/>
              <a:cs typeface="+mn-cs"/>
            </a:rPr>
            <a:t>16,989</a:t>
          </a:r>
          <a:r>
            <a:rPr kumimoji="1" lang="ja-JP" altLang="ja-JP" sz="110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ja-JP" sz="1100" b="0" i="0" baseline="0">
              <a:solidFill>
                <a:schemeClr val="dk1"/>
              </a:solidFill>
              <a:effectLst/>
              <a:latin typeface="+mn-ea"/>
              <a:ea typeface="+mn-ea"/>
              <a:cs typeface="+mn-cs"/>
            </a:rPr>
            <a:t>年度</a:t>
          </a:r>
          <a:r>
            <a:rPr kumimoji="1" lang="ja-JP" altLang="ja-JP" sz="1100" b="0" i="0" baseline="0">
              <a:solidFill>
                <a:schemeClr val="dk1"/>
              </a:solidFill>
              <a:effectLst/>
              <a:latin typeface="+mn-lt"/>
              <a:ea typeface="+mn-ea"/>
              <a:cs typeface="+mn-cs"/>
            </a:rPr>
            <a:t>と比較すると、</a:t>
          </a:r>
          <a:r>
            <a:rPr kumimoji="1" lang="ja-JP" altLang="en-US" sz="1100" b="0" i="0" baseline="0">
              <a:solidFill>
                <a:schemeClr val="dk1"/>
              </a:solidFill>
              <a:effectLst/>
              <a:latin typeface="+mn-lt"/>
              <a:ea typeface="+mn-ea"/>
              <a:cs typeface="+mn-cs"/>
            </a:rPr>
            <a:t>唐津コスメ海外展開促進事業費</a:t>
          </a:r>
          <a:r>
            <a:rPr kumimoji="1" lang="ja-JP" altLang="ja-JP" sz="1100" b="0" i="0" baseline="0">
              <a:solidFill>
                <a:schemeClr val="dk1"/>
              </a:solidFill>
              <a:effectLst/>
              <a:latin typeface="+mn-lt"/>
              <a:ea typeface="+mn-ea"/>
              <a:cs typeface="+mn-cs"/>
            </a:rPr>
            <a:t>の減等により減少した</a:t>
          </a:r>
          <a:r>
            <a:rPr kumimoji="1" lang="ja-JP" altLang="en-US" sz="1100" b="0" i="0" baseline="0">
              <a:solidFill>
                <a:schemeClr val="dk1"/>
              </a:solidFill>
              <a:effectLst/>
              <a:latin typeface="+mn-lt"/>
              <a:ea typeface="+mn-ea"/>
              <a:cs typeface="+mn-cs"/>
            </a:rPr>
            <a:t>。近年、</a:t>
          </a:r>
          <a:r>
            <a:rPr kumimoji="1" lang="ja-JP" altLang="en-US" sz="1100">
              <a:solidFill>
                <a:schemeClr val="dk1"/>
              </a:solidFill>
              <a:effectLst/>
              <a:latin typeface="+mn-ea"/>
              <a:ea typeface="+mn-ea"/>
              <a:cs typeface="+mn-cs"/>
            </a:rPr>
            <a:t>類似団体平均との差が開く傾向にあったが、その差が縮まった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消防費は、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23,154</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ja-JP" sz="1100" b="0" i="0" baseline="0">
              <a:solidFill>
                <a:schemeClr val="dk1"/>
              </a:solidFill>
              <a:effectLst/>
              <a:latin typeface="+mn-ea"/>
              <a:ea typeface="+mn-ea"/>
              <a:cs typeface="+mn-cs"/>
            </a:rPr>
            <a:t>年度と比較すると、</a:t>
          </a:r>
          <a:r>
            <a:rPr kumimoji="1" lang="ja-JP" altLang="en-US" sz="1100" b="0" i="0" baseline="0">
              <a:solidFill>
                <a:schemeClr val="dk1"/>
              </a:solidFill>
              <a:effectLst/>
              <a:latin typeface="+mn-ea"/>
              <a:ea typeface="+mn-ea"/>
              <a:cs typeface="+mn-cs"/>
            </a:rPr>
            <a:t>高機能消防指令センター更新整備事業費</a:t>
          </a:r>
          <a:r>
            <a:rPr kumimoji="1" lang="ja-JP" altLang="ja-JP" sz="1100" b="0" i="0" baseline="0">
              <a:solidFill>
                <a:schemeClr val="dk1"/>
              </a:solidFill>
              <a:effectLst/>
              <a:latin typeface="+mn-ea"/>
              <a:ea typeface="+mn-ea"/>
              <a:cs typeface="+mn-cs"/>
            </a:rPr>
            <a:t>の</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等により</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した。類似団体との比較では高い</a:t>
          </a:r>
          <a:r>
            <a:rPr kumimoji="1" lang="ja-JP" altLang="en-US" sz="1100" b="0" i="0" baseline="0">
              <a:solidFill>
                <a:schemeClr val="dk1"/>
              </a:solidFill>
              <a:effectLst/>
              <a:latin typeface="+mn-ea"/>
              <a:ea typeface="+mn-ea"/>
              <a:cs typeface="+mn-cs"/>
            </a:rPr>
            <a:t>水準に</a:t>
          </a:r>
          <a:r>
            <a:rPr kumimoji="1" lang="ja-JP" altLang="ja-JP" sz="1100" b="0" i="0" baseline="0">
              <a:solidFill>
                <a:schemeClr val="dk1"/>
              </a:solidFill>
              <a:effectLst/>
              <a:latin typeface="+mn-ea"/>
              <a:ea typeface="+mn-ea"/>
              <a:cs typeface="+mn-cs"/>
            </a:rPr>
            <a:t>あるが、その要因としては、広い市域を有しており</a:t>
          </a:r>
          <a:r>
            <a:rPr kumimoji="1" lang="en-US" altLang="ja-JP" sz="1100" b="0" i="0" baseline="0">
              <a:solidFill>
                <a:schemeClr val="dk1"/>
              </a:solidFill>
              <a:effectLst/>
              <a:latin typeface="+mn-ea"/>
              <a:ea typeface="+mn-ea"/>
              <a:cs typeface="+mn-cs"/>
            </a:rPr>
            <a:t>4</a:t>
          </a:r>
          <a:r>
            <a:rPr kumimoji="1" lang="ja-JP" altLang="ja-JP" sz="1100" b="0" i="0" baseline="0">
              <a:solidFill>
                <a:schemeClr val="dk1"/>
              </a:solidFill>
              <a:effectLst/>
              <a:latin typeface="+mn-ea"/>
              <a:ea typeface="+mn-ea"/>
              <a:cs typeface="+mn-cs"/>
            </a:rPr>
            <a:t>分署の維持などにコストがかかること等が考えられる。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教育費は、</a:t>
          </a:r>
          <a:r>
            <a:rPr kumimoji="1" lang="ja-JP" altLang="ja-JP" sz="1100" b="0" i="0" baseline="0">
              <a:solidFill>
                <a:schemeClr val="dk1"/>
              </a:solidFill>
              <a:effectLst/>
              <a:latin typeface="+mn-ea"/>
              <a:ea typeface="+mn-ea"/>
              <a:cs typeface="+mn-cs"/>
            </a:rPr>
            <a:t>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69,412</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ja-JP" sz="1100" b="0" i="0" baseline="0">
              <a:solidFill>
                <a:schemeClr val="dk1"/>
              </a:solidFill>
              <a:effectLst/>
              <a:latin typeface="+mn-ea"/>
              <a:ea typeface="+mn-ea"/>
              <a:cs typeface="+mn-cs"/>
            </a:rPr>
            <a:t>年度と比較すると、</a:t>
          </a:r>
          <a:r>
            <a:rPr kumimoji="1" lang="ja-JP" altLang="en-US" sz="1100" b="0" i="0" baseline="0">
              <a:solidFill>
                <a:schemeClr val="dk1"/>
              </a:solidFill>
              <a:effectLst/>
              <a:latin typeface="+mn-ea"/>
              <a:ea typeface="+mn-ea"/>
              <a:cs typeface="+mn-cs"/>
            </a:rPr>
            <a:t>学校施設の</a:t>
          </a:r>
          <a:r>
            <a:rPr kumimoji="1" lang="ja-JP" altLang="ja-JP" sz="1100" b="0" i="0" baseline="0">
              <a:solidFill>
                <a:schemeClr val="dk1"/>
              </a:solidFill>
              <a:effectLst/>
              <a:latin typeface="+mn-ea"/>
              <a:ea typeface="+mn-ea"/>
              <a:cs typeface="+mn-cs"/>
            </a:rPr>
            <a:t>整備費の</a:t>
          </a:r>
          <a:r>
            <a:rPr kumimoji="1" lang="ja-JP" altLang="en-US" sz="1100" b="0" i="0" baseline="0">
              <a:solidFill>
                <a:schemeClr val="dk1"/>
              </a:solidFill>
              <a:effectLst/>
              <a:latin typeface="+mn-ea"/>
              <a:ea typeface="+mn-ea"/>
              <a:cs typeface="+mn-cs"/>
            </a:rPr>
            <a:t>増</a:t>
          </a:r>
          <a:r>
            <a:rPr kumimoji="1" lang="ja-JP" altLang="ja-JP" sz="1100" b="0" i="0" baseline="0">
              <a:solidFill>
                <a:schemeClr val="dk1"/>
              </a:solidFill>
              <a:effectLst/>
              <a:latin typeface="+mn-ea"/>
              <a:ea typeface="+mn-ea"/>
              <a:cs typeface="+mn-cs"/>
            </a:rPr>
            <a:t>等により</a:t>
          </a:r>
          <a:r>
            <a:rPr kumimoji="1" lang="ja-JP" altLang="en-US" sz="1100" b="0" i="0" baseline="0">
              <a:solidFill>
                <a:schemeClr val="dk1"/>
              </a:solidFill>
              <a:effectLst/>
              <a:latin typeface="+mn-ea"/>
              <a:ea typeface="+mn-ea"/>
              <a:cs typeface="+mn-cs"/>
            </a:rPr>
            <a:t>増加</a:t>
          </a:r>
          <a:r>
            <a:rPr kumimoji="1" lang="ja-JP" altLang="ja-JP" sz="1100" b="0" i="0" baseline="0">
              <a:solidFill>
                <a:schemeClr val="dk1"/>
              </a:solidFill>
              <a:effectLst/>
              <a:latin typeface="+mn-ea"/>
              <a:ea typeface="+mn-ea"/>
              <a:cs typeface="+mn-cs"/>
            </a:rPr>
            <a:t>した。類似団体との比較では高い水準となっており、今後も小・中学校の増改築や公民館の改築が控える中、高水準で推移すると考えられる。</a:t>
          </a:r>
          <a:endParaRPr lang="ja-JP" altLang="ja-JP" sz="1100">
            <a:effectLst/>
            <a:latin typeface="+mn-ea"/>
            <a:ea typeface="+mn-ea"/>
          </a:endParaRPr>
        </a:p>
        <a:p>
          <a:r>
            <a:rPr kumimoji="1" lang="ja-JP" altLang="en-US" sz="1100" b="0" i="0" baseline="0">
              <a:solidFill>
                <a:schemeClr val="dk1"/>
              </a:solidFill>
              <a:effectLst/>
              <a:latin typeface="+mn-ea"/>
              <a:ea typeface="+mn-ea"/>
              <a:cs typeface="+mn-cs"/>
            </a:rPr>
            <a:t>災害復旧</a:t>
          </a:r>
          <a:r>
            <a:rPr kumimoji="1" lang="ja-JP" altLang="ja-JP" sz="1100" b="0" i="0" baseline="0">
              <a:solidFill>
                <a:schemeClr val="dk1"/>
              </a:solidFill>
              <a:effectLst/>
              <a:latin typeface="+mn-ea"/>
              <a:ea typeface="+mn-ea"/>
              <a:cs typeface="+mn-cs"/>
            </a:rPr>
            <a:t>費は、住民</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a:t>
          </a:r>
          <a:r>
            <a:rPr kumimoji="1" lang="en-US" altLang="ja-JP" sz="1100" b="0" i="0" baseline="0">
              <a:solidFill>
                <a:schemeClr val="dk1"/>
              </a:solidFill>
              <a:effectLst/>
              <a:latin typeface="+mn-ea"/>
              <a:ea typeface="+mn-ea"/>
              <a:cs typeface="+mn-cs"/>
            </a:rPr>
            <a:t>5,189</a:t>
          </a:r>
          <a:r>
            <a:rPr kumimoji="1" lang="ja-JP" altLang="ja-JP" sz="1100" b="0" i="0" baseline="0">
              <a:solidFill>
                <a:schemeClr val="dk1"/>
              </a:solidFill>
              <a:effectLst/>
              <a:latin typeface="+mn-ea"/>
              <a:ea typeface="+mn-ea"/>
              <a:cs typeface="+mn-cs"/>
            </a:rPr>
            <a:t>円となっており、</a:t>
          </a:r>
          <a:r>
            <a:rPr kumimoji="1" lang="en-US" altLang="ja-JP" sz="1100" b="0" i="0" baseline="0">
              <a:solidFill>
                <a:schemeClr val="dk1"/>
              </a:solidFill>
              <a:effectLst/>
              <a:latin typeface="+mn-ea"/>
              <a:ea typeface="+mn-ea"/>
              <a:cs typeface="+mn-cs"/>
            </a:rPr>
            <a:t>H29</a:t>
          </a:r>
          <a:r>
            <a:rPr kumimoji="1" lang="ja-JP" altLang="en-US" sz="1100" b="0" i="0" baseline="0">
              <a:solidFill>
                <a:schemeClr val="dk1"/>
              </a:solidFill>
              <a:effectLst/>
              <a:latin typeface="+mn-ea"/>
              <a:ea typeface="+mn-ea"/>
              <a:cs typeface="+mn-cs"/>
            </a:rPr>
            <a:t>年度と比較すると大幅に増となった。平成</a:t>
          </a:r>
          <a:r>
            <a:rPr kumimoji="1" lang="en-US" altLang="ja-JP" sz="1100" b="0" i="0" baseline="0">
              <a:solidFill>
                <a:schemeClr val="dk1"/>
              </a:solidFill>
              <a:effectLst/>
              <a:latin typeface="+mn-ea"/>
              <a:ea typeface="+mn-ea"/>
              <a:cs typeface="+mn-cs"/>
            </a:rPr>
            <a:t>30</a:t>
          </a:r>
          <a:r>
            <a:rPr kumimoji="1" lang="ja-JP" altLang="en-US" sz="1100" b="0" i="0" baseline="0">
              <a:solidFill>
                <a:schemeClr val="dk1"/>
              </a:solidFill>
              <a:effectLst/>
              <a:latin typeface="+mn-ea"/>
              <a:ea typeface="+mn-ea"/>
              <a:cs typeface="+mn-cs"/>
            </a:rPr>
            <a:t>年</a:t>
          </a:r>
          <a:r>
            <a:rPr kumimoji="1" lang="en-US" altLang="ja-JP" sz="1100" b="0" i="0" baseline="0">
              <a:solidFill>
                <a:schemeClr val="dk1"/>
              </a:solidFill>
              <a:effectLst/>
              <a:latin typeface="+mn-ea"/>
              <a:ea typeface="+mn-ea"/>
              <a:cs typeface="+mn-cs"/>
            </a:rPr>
            <a:t>7</a:t>
          </a:r>
          <a:r>
            <a:rPr kumimoji="1" lang="ja-JP" altLang="en-US" sz="1100" b="0" i="0" baseline="0">
              <a:solidFill>
                <a:schemeClr val="dk1"/>
              </a:solidFill>
              <a:effectLst/>
              <a:latin typeface="+mn-ea"/>
              <a:ea typeface="+mn-ea"/>
              <a:cs typeface="+mn-cs"/>
            </a:rPr>
            <a:t>月に発生した豪雨災害によるもので、類似団体平均を上回った。</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財政調整基金については、財政計画に基づき積立を行ってきたが、</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a:t>
          </a:r>
          <a:r>
            <a:rPr lang="ja-JP" altLang="ja-JP" sz="1150">
              <a:solidFill>
                <a:schemeClr val="dk1"/>
              </a:solidFill>
              <a:effectLst/>
              <a:latin typeface="ＭＳ ゴシック" panose="020B0609070205080204" pitchFamily="49" charset="-128"/>
              <a:ea typeface="ＭＳ ゴシック" panose="020B0609070205080204" pitchFamily="49" charset="-128"/>
              <a:cs typeface="+mn-cs"/>
            </a:rPr>
            <a:t>結果、取り崩し額が増加したため、基金残高が減少した。</a:t>
          </a:r>
          <a:endParaRPr lang="ja-JP" altLang="ja-JP" sz="11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災害復旧等の影響により、</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1.71</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年度は単年度収支や財政調整基金積立金</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減少し、財政調整基金取り崩し額</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やや</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したため、</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今後も、市税ほか歳入を確保するとともに、総合計画に基づく事業の重点化などにより歳出を抑制し、財政の健全化に努める。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連結実質赤字比率については、長年赤字が続いていた国民健康保険特別会計が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黒字に転じたことで全会計黒字となっ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月の豪雨災害への対応等により歳出総額が増加したことから、黒字額は縮小している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日の料金改定により営業収益が増加し、黒字額が増加した。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実質公債費比率は、年々減少傾向にあり、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分子のうち公債費に準ずる債務負担行為に係る支出が減少したこと及び災害復旧費等に係る基準財政需要額が増加したため数値は改善した。元利償還金は、一部の起債償還の完済等に伴い減少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類似団体と比較すると依然として高い水準であり、今後とも財政計画の数値を目標に公債費の抑制に努めるとともに、公営企業の経営健全化による繰出金の削減を図るなど健全な財政運営に努める。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年度は前年度より比率が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分子のうち、下水道事業等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少や、職員の退職手当負担見込額の減少等により数値が改善している。類似団体平均と比較すると依然として高い水準で推移しており、今後は、財政計画に基づく地方債の現在高の漸減及び公営企業の経営健全化による繰出金の削減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百万円を、モーターボート競走事業収益金を響創のまちづくり基金に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・響創のまちづくり基金：教育・保育施設給付費や市民協働のまちづくり交付金など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モーターボート競走事業収益や運用利子を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浜崎小学校校舎大規模改造事業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厳木中学校校舎大規模改造事業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高機能消防指令センター更新整備事業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・ふるさと寄附金基金：特別支援教育費や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保育所等整備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モーターボート競走事業収益金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を積み立てる予定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年度は利子及び歳計剰余金の積立を行ったものの、一定規模の財政需要が続く中、合併特例期間の終了に伴う普通交付税の縮減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月豪雨の災害復旧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等の影響で一般財源が不足し残高は減少した。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平成２７年度で７２．１％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138702</xdr:rowOff>
    </xdr:from>
    <xdr:to>
      <xdr:col>23</xdr:col>
      <xdr:colOff>136525</xdr:colOff>
      <xdr:row>27</xdr:row>
      <xdr:rowOff>68852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91729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166461</xdr:rowOff>
    </xdr:from>
    <xdr:to>
      <xdr:col>19</xdr:col>
      <xdr:colOff>187325</xdr:colOff>
      <xdr:row>27</xdr:row>
      <xdr:rowOff>96611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18052</xdr:rowOff>
    </xdr:from>
    <xdr:to>
      <xdr:col>23</xdr:col>
      <xdr:colOff>85725</xdr:colOff>
      <xdr:row>27</xdr:row>
      <xdr:rowOff>45811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41872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32022</xdr:rowOff>
    </xdr:from>
    <xdr:to>
      <xdr:col>15</xdr:col>
      <xdr:colOff>187325</xdr:colOff>
      <xdr:row>27</xdr:row>
      <xdr:rowOff>133622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45811</xdr:rowOff>
    </xdr:from>
    <xdr:to>
      <xdr:col>19</xdr:col>
      <xdr:colOff>136525</xdr:colOff>
      <xdr:row>27</xdr:row>
      <xdr:rowOff>82822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44648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53612</xdr:rowOff>
    </xdr:from>
    <xdr:to>
      <xdr:col>11</xdr:col>
      <xdr:colOff>187325</xdr:colOff>
      <xdr:row>27</xdr:row>
      <xdr:rowOff>155212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27</xdr:row>
      <xdr:rowOff>104412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48349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113138</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289</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唐津市情報化基盤整備事業等に係る平成１９年度借入の合併特例債の償還が終了し、将来負担額は減少傾向にあるものの、類似団体と比較して職員数が多く、人件費が高い水準にあるため、債務償還比率も類似団体と比べると高くなっている。平成２９年策定の唐津市定員管理計画においては、平成３０年４月から令和５年４月まで職員数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３４３人以内を基本とし、引き続き適正な定員管理に取り組むこととしている。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121113</xdr:rowOff>
    </xdr:from>
    <xdr:to>
      <xdr:col>76</xdr:col>
      <xdr:colOff>73025</xdr:colOff>
      <xdr:row>31</xdr:row>
      <xdr:rowOff>51263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60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143990</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88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158895</xdr:rowOff>
    </xdr:from>
    <xdr:to>
      <xdr:col>72</xdr:col>
      <xdr:colOff>123825</xdr:colOff>
      <xdr:row>31</xdr:row>
      <xdr:rowOff>89045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60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463</xdr:rowOff>
    </xdr:from>
    <xdr:to>
      <xdr:col>76</xdr:col>
      <xdr:colOff>22225</xdr:colOff>
      <xdr:row>31</xdr:row>
      <xdr:rowOff>38245</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084300" y="608693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105572</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58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168292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24765</xdr:rowOff>
    </xdr:from>
    <xdr:to>
      <xdr:col>24</xdr:col>
      <xdr:colOff>63500</xdr:colOff>
      <xdr:row>36</xdr:row>
      <xdr:rowOff>49530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1969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27305</xdr:rowOff>
    </xdr:from>
    <xdr:to>
      <xdr:col>15</xdr:col>
      <xdr:colOff>101600</xdr:colOff>
      <xdr:row>36</xdr:row>
      <xdr:rowOff>128905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78105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221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93345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250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145432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160672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29553</xdr:rowOff>
    </xdr:from>
    <xdr:to>
      <xdr:col>55</xdr:col>
      <xdr:colOff>50800</xdr:colOff>
      <xdr:row>38</xdr:row>
      <xdr:rowOff>131153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52430</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3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36640</xdr:rowOff>
    </xdr:from>
    <xdr:to>
      <xdr:col>50</xdr:col>
      <xdr:colOff>165100</xdr:colOff>
      <xdr:row>38</xdr:row>
      <xdr:rowOff>138240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80353</xdr:rowOff>
    </xdr:from>
    <xdr:to>
      <xdr:col>55</xdr:col>
      <xdr:colOff>0</xdr:colOff>
      <xdr:row>38</xdr:row>
      <xdr:rowOff>87440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59545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43269</xdr:rowOff>
    </xdr:from>
    <xdr:to>
      <xdr:col>46</xdr:col>
      <xdr:colOff>38100</xdr:colOff>
      <xdr:row>38</xdr:row>
      <xdr:rowOff>144869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87440</xdr:rowOff>
    </xdr:from>
    <xdr:to>
      <xdr:col>50</xdr:col>
      <xdr:colOff>114300</xdr:colOff>
      <xdr:row>38</xdr:row>
      <xdr:rowOff>94069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6025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68872</xdr:rowOff>
    </xdr:from>
    <xdr:to>
      <xdr:col>41</xdr:col>
      <xdr:colOff>101600</xdr:colOff>
      <xdr:row>39</xdr:row>
      <xdr:rowOff>170472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94069</xdr:rowOff>
    </xdr:from>
    <xdr:to>
      <xdr:col>45</xdr:col>
      <xdr:colOff>177800</xdr:colOff>
      <xdr:row>39</xdr:row>
      <xdr:rowOff>119672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60916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129176</xdr:rowOff>
    </xdr:from>
    <xdr:ext cx="469744"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626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154767</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161396</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15549</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17780</xdr:rowOff>
    </xdr:from>
    <xdr:to>
      <xdr:col>24</xdr:col>
      <xdr:colOff>114300</xdr:colOff>
      <xdr:row>55</xdr:row>
      <xdr:rowOff>119380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142257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940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36830</xdr:rowOff>
    </xdr:from>
    <xdr:to>
      <xdr:col>20</xdr:col>
      <xdr:colOff>38100</xdr:colOff>
      <xdr:row>55</xdr:row>
      <xdr:rowOff>138430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87630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9498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87630</xdr:rowOff>
    </xdr:from>
    <xdr:to>
      <xdr:col>19</xdr:col>
      <xdr:colOff>177800</xdr:colOff>
      <xdr:row>55</xdr:row>
      <xdr:rowOff>110490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951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110490</xdr:rowOff>
    </xdr:from>
    <xdr:to>
      <xdr:col>15</xdr:col>
      <xdr:colOff>50800</xdr:colOff>
      <xdr:row>55</xdr:row>
      <xdr:rowOff>129540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954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154957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6367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58363</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688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8385</xdr:rowOff>
    </xdr:from>
    <xdr:to>
      <xdr:col>55</xdr:col>
      <xdr:colOff>50800</xdr:colOff>
      <xdr:row>55</xdr:row>
      <xdr:rowOff>109985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9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132862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939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24650</xdr:rowOff>
    </xdr:from>
    <xdr:to>
      <xdr:col>50</xdr:col>
      <xdr:colOff>165100</xdr:colOff>
      <xdr:row>55</xdr:row>
      <xdr:rowOff>126250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59185</xdr:rowOff>
    </xdr:from>
    <xdr:to>
      <xdr:col>55</xdr:col>
      <xdr:colOff>0</xdr:colOff>
      <xdr:row>55</xdr:row>
      <xdr:rowOff>75450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9488935"/>
          <a:ext cx="8382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40325</xdr:rowOff>
    </xdr:from>
    <xdr:to>
      <xdr:col>46</xdr:col>
      <xdr:colOff>38100</xdr:colOff>
      <xdr:row>55</xdr:row>
      <xdr:rowOff>141925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94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75450</xdr:rowOff>
    </xdr:from>
    <xdr:to>
      <xdr:col>50</xdr:col>
      <xdr:colOff>114300</xdr:colOff>
      <xdr:row>55</xdr:row>
      <xdr:rowOff>91125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950520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56355</xdr:rowOff>
    </xdr:from>
    <xdr:to>
      <xdr:col>41</xdr:col>
      <xdr:colOff>101600</xdr:colOff>
      <xdr:row>55</xdr:row>
      <xdr:rowOff>157955</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9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91125</xdr:rowOff>
    </xdr:from>
    <xdr:to>
      <xdr:col>45</xdr:col>
      <xdr:colOff>177800</xdr:colOff>
      <xdr:row>55</xdr:row>
      <xdr:rowOff>107155</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952087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165443</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168240</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80618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142777</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92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158452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92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3032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9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71882</xdr:rowOff>
    </xdr:from>
    <xdr:to>
      <xdr:col>24</xdr:col>
      <xdr:colOff>114300</xdr:colOff>
      <xdr:row>85</xdr:row>
      <xdr:rowOff>2032</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50309</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30735</xdr:rowOff>
    </xdr:from>
    <xdr:to>
      <xdr:col>20</xdr:col>
      <xdr:colOff>38100</xdr:colOff>
      <xdr:row>84</xdr:row>
      <xdr:rowOff>132335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81535</xdr:rowOff>
    </xdr:from>
    <xdr:to>
      <xdr:col>24</xdr:col>
      <xdr:colOff>63500</xdr:colOff>
      <xdr:row>84</xdr:row>
      <xdr:rowOff>122682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3797300" y="1448333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142748</xdr:rowOff>
    </xdr:from>
    <xdr:to>
      <xdr:col>15</xdr:col>
      <xdr:colOff>101600</xdr:colOff>
      <xdr:row>84</xdr:row>
      <xdr:rowOff>72898</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22098</xdr:rowOff>
    </xdr:from>
    <xdr:to>
      <xdr:col>19</xdr:col>
      <xdr:colOff>177800</xdr:colOff>
      <xdr:row>84</xdr:row>
      <xdr:rowOff>81535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2908300" y="144238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81026</xdr:rowOff>
    </xdr:from>
    <xdr:to>
      <xdr:col>10</xdr:col>
      <xdr:colOff>165100</xdr:colOff>
      <xdr:row>84</xdr:row>
      <xdr:rowOff>11176</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84</xdr:row>
      <xdr:rowOff>22098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019300" y="143621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123462</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64025</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2303</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E00-00003D010000}"/>
            </a:ext>
          </a:extLst>
        </xdr:cNvPr>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E00-00003F010000}"/>
            </a:ext>
          </a:extLst>
        </xdr:cNvPr>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10075</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E00-000041010000}"/>
            </a:ext>
          </a:extLst>
        </xdr:cNvPr>
        <xdr:cNvSpPr txBox="1"/>
      </xdr:nvSpPr>
      <xdr:spPr>
        <a:xfrm>
          <a:off x="10515600" y="14411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119431</xdr:rowOff>
    </xdr:from>
    <xdr:to>
      <xdr:col>55</xdr:col>
      <xdr:colOff>50800</xdr:colOff>
      <xdr:row>84</xdr:row>
      <xdr:rowOff>49581</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04267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142308</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10515600" y="142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128575</xdr:rowOff>
    </xdr:from>
    <xdr:to>
      <xdr:col>50</xdr:col>
      <xdr:colOff>165100</xdr:colOff>
      <xdr:row>84</xdr:row>
      <xdr:rowOff>58725</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9588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170231</xdr:rowOff>
    </xdr:from>
    <xdr:to>
      <xdr:col>55</xdr:col>
      <xdr:colOff>0</xdr:colOff>
      <xdr:row>84</xdr:row>
      <xdr:rowOff>7925</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9639300" y="144005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8699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7925</xdr:rowOff>
    </xdr:from>
    <xdr:to>
      <xdr:col>50</xdr:col>
      <xdr:colOff>114300</xdr:colOff>
      <xdr:row>84</xdr:row>
      <xdr:rowOff>17526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8750300" y="1440972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128491</xdr:rowOff>
    </xdr:from>
    <xdr:ext cx="469744" cy="259045"/>
    <xdr:sp macro="" textlink="">
      <xdr:nvSpPr>
        <xdr:cNvPr id="337" name="n_1aveValue【公営住宅】&#10;一人当たり面積">
          <a:extLst>
            <a:ext uri="{FF2B5EF4-FFF2-40B4-BE49-F238E27FC236}">
              <a16:creationId xmlns:a16="http://schemas.microsoft.com/office/drawing/2014/main" id="{00000000-0008-0000-0E00-000051010000}"/>
            </a:ext>
          </a:extLst>
        </xdr:cNvPr>
        <xdr:cNvSpPr txBox="1"/>
      </xdr:nvSpPr>
      <xdr:spPr>
        <a:xfrm>
          <a:off x="93917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38" name="n_2aveValue【公営住宅】&#10;一人当たり面積">
          <a:extLst>
            <a:ext uri="{FF2B5EF4-FFF2-40B4-BE49-F238E27FC236}">
              <a16:creationId xmlns:a16="http://schemas.microsoft.com/office/drawing/2014/main" id="{00000000-0008-0000-0E00-000052010000}"/>
            </a:ext>
          </a:extLst>
        </xdr:cNvPr>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39" name="n_3aveValue【公営住宅】&#10;一人当たり面積">
          <a:extLst>
            <a:ext uri="{FF2B5EF4-FFF2-40B4-BE49-F238E27FC236}">
              <a16:creationId xmlns:a16="http://schemas.microsoft.com/office/drawing/2014/main" id="{00000000-0008-0000-0E00-000053010000}"/>
            </a:ext>
          </a:extLst>
        </xdr:cNvPr>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75252</xdr:rowOff>
    </xdr:from>
    <xdr:ext cx="469744" cy="259045"/>
    <xdr:sp macro="" textlink="">
      <xdr:nvSpPr>
        <xdr:cNvPr id="340" name="n_1mainValue【公営住宅】&#10;一人当たり面積">
          <a:extLst>
            <a:ext uri="{FF2B5EF4-FFF2-40B4-BE49-F238E27FC236}">
              <a16:creationId xmlns:a16="http://schemas.microsoft.com/office/drawing/2014/main" id="{00000000-0008-0000-0E00-000054010000}"/>
            </a:ext>
          </a:extLst>
        </xdr:cNvPr>
        <xdr:cNvSpPr txBox="1"/>
      </xdr:nvSpPr>
      <xdr:spPr>
        <a:xfrm>
          <a:off x="93917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84853</xdr:rowOff>
    </xdr:from>
    <xdr:ext cx="469744" cy="259045"/>
    <xdr:sp macro="" textlink="">
      <xdr:nvSpPr>
        <xdr:cNvPr id="341" name="n_2mainValue【公営住宅】&#10;一人当たり面積">
          <a:extLst>
            <a:ext uri="{FF2B5EF4-FFF2-40B4-BE49-F238E27FC236}">
              <a16:creationId xmlns:a16="http://schemas.microsoft.com/office/drawing/2014/main" id="{00000000-0008-0000-0E00-000055010000}"/>
            </a:ext>
          </a:extLst>
        </xdr:cNvPr>
        <xdr:cNvSpPr txBox="1"/>
      </xdr:nvSpPr>
      <xdr:spPr>
        <a:xfrm>
          <a:off x="8515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港湾・漁港】&#10;有形固定資産減価償却率グラフ枠">
          <a:extLst>
            <a:ext uri="{FF2B5EF4-FFF2-40B4-BE49-F238E27FC236}">
              <a16:creationId xmlns:a16="http://schemas.microsoft.com/office/drawing/2014/main" id="{00000000-0008-0000-0E00-00006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39624</xdr:rowOff>
    </xdr:from>
    <xdr:to>
      <xdr:col>24</xdr:col>
      <xdr:colOff>62865</xdr:colOff>
      <xdr:row>105</xdr:row>
      <xdr:rowOff>16763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4634865" y="17184624"/>
          <a:ext cx="0" cy="83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20590</xdr:rowOff>
    </xdr:from>
    <xdr:ext cx="405111" cy="259045"/>
    <xdr:sp macro="" textlink="">
      <xdr:nvSpPr>
        <xdr:cNvPr id="364" name="【港湾・漁港】&#10;有形固定資産減価償却率最小値テキスト">
          <a:extLst>
            <a:ext uri="{FF2B5EF4-FFF2-40B4-BE49-F238E27FC236}">
              <a16:creationId xmlns:a16="http://schemas.microsoft.com/office/drawing/2014/main" id="{00000000-0008-0000-0E00-00006C010000}"/>
            </a:ext>
          </a:extLst>
        </xdr:cNvPr>
        <xdr:cNvSpPr txBox="1"/>
      </xdr:nvSpPr>
      <xdr:spPr>
        <a:xfrm>
          <a:off x="4673600" y="1802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16763</xdr:rowOff>
    </xdr:from>
    <xdr:to>
      <xdr:col>24</xdr:col>
      <xdr:colOff>152400</xdr:colOff>
      <xdr:row>105</xdr:row>
      <xdr:rowOff>16763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4546600" y="1801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157751</xdr:rowOff>
    </xdr:from>
    <xdr:ext cx="405111" cy="259045"/>
    <xdr:sp macro="" textlink="">
      <xdr:nvSpPr>
        <xdr:cNvPr id="366" name="【港湾・漁港】&#10;有形固定資産減価償却率最大値テキスト">
          <a:extLst>
            <a:ext uri="{FF2B5EF4-FFF2-40B4-BE49-F238E27FC236}">
              <a16:creationId xmlns:a16="http://schemas.microsoft.com/office/drawing/2014/main" id="{00000000-0008-0000-0E00-00006E010000}"/>
            </a:ext>
          </a:extLst>
        </xdr:cNvPr>
        <xdr:cNvSpPr txBox="1"/>
      </xdr:nvSpPr>
      <xdr:spPr>
        <a:xfrm>
          <a:off x="4673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39624</xdr:rowOff>
    </xdr:from>
    <xdr:to>
      <xdr:col>24</xdr:col>
      <xdr:colOff>152400</xdr:colOff>
      <xdr:row>100</xdr:row>
      <xdr:rowOff>39624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4546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142003</xdr:rowOff>
    </xdr:from>
    <xdr:ext cx="405111" cy="259045"/>
    <xdr:sp macro="" textlink="">
      <xdr:nvSpPr>
        <xdr:cNvPr id="368" name="【港湾・漁港】&#10;有形固定資産減価償却率平均値テキスト">
          <a:extLst>
            <a:ext uri="{FF2B5EF4-FFF2-40B4-BE49-F238E27FC236}">
              <a16:creationId xmlns:a16="http://schemas.microsoft.com/office/drawing/2014/main" id="{00000000-0008-0000-0E00-000070010000}"/>
            </a:ext>
          </a:extLst>
        </xdr:cNvPr>
        <xdr:cNvSpPr txBox="1"/>
      </xdr:nvSpPr>
      <xdr:spPr>
        <a:xfrm>
          <a:off x="4673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4584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148844</xdr:rowOff>
    </xdr:from>
    <xdr:to>
      <xdr:col>20</xdr:col>
      <xdr:colOff>38100</xdr:colOff>
      <xdr:row>102</xdr:row>
      <xdr:rowOff>78994</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3746500" y="1746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xdr:rowOff>
    </xdr:from>
    <xdr:to>
      <xdr:col>15</xdr:col>
      <xdr:colOff>101600</xdr:colOff>
      <xdr:row>102</xdr:row>
      <xdr:rowOff>117856</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285750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112268</xdr:rowOff>
    </xdr:from>
    <xdr:to>
      <xdr:col>10</xdr:col>
      <xdr:colOff>165100</xdr:colOff>
      <xdr:row>103</xdr:row>
      <xdr:rowOff>42418</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968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4584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52340</xdr:rowOff>
    </xdr:from>
    <xdr:ext cx="405111" cy="259045"/>
    <xdr:sp macro="" textlink="">
      <xdr:nvSpPr>
        <xdr:cNvPr id="379" name="【港湾・漁港】&#10;有形固定資産減価償却率該当値テキスト">
          <a:extLst>
            <a:ext uri="{FF2B5EF4-FFF2-40B4-BE49-F238E27FC236}">
              <a16:creationId xmlns:a16="http://schemas.microsoft.com/office/drawing/2014/main" id="{00000000-0008-0000-0E00-00007B010000}"/>
            </a:ext>
          </a:extLst>
        </xdr:cNvPr>
        <xdr:cNvSpPr txBox="1"/>
      </xdr:nvSpPr>
      <xdr:spPr>
        <a:xfrm>
          <a:off x="4673600" y="1788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xdr:rowOff>
    </xdr:from>
    <xdr:to>
      <xdr:col>20</xdr:col>
      <xdr:colOff>38100</xdr:colOff>
      <xdr:row>105</xdr:row>
      <xdr:rowOff>117856</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3746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xdr:rowOff>
    </xdr:from>
    <xdr:to>
      <xdr:col>24</xdr:col>
      <xdr:colOff>63500</xdr:colOff>
      <xdr:row>105</xdr:row>
      <xdr:rowOff>67056</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3797300" y="1801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66548</xdr:rowOff>
    </xdr:from>
    <xdr:to>
      <xdr:col>15</xdr:col>
      <xdr:colOff>101600</xdr:colOff>
      <xdr:row>105</xdr:row>
      <xdr:rowOff>168148</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2857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67056</xdr:rowOff>
    </xdr:from>
    <xdr:to>
      <xdr:col>19</xdr:col>
      <xdr:colOff>177800</xdr:colOff>
      <xdr:row>105</xdr:row>
      <xdr:rowOff>117348</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2908300" y="180693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82550</xdr:rowOff>
    </xdr:from>
    <xdr:to>
      <xdr:col>10</xdr:col>
      <xdr:colOff>165100</xdr:colOff>
      <xdr:row>108</xdr:row>
      <xdr:rowOff>12700</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196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117348</xdr:rowOff>
    </xdr:from>
    <xdr:to>
      <xdr:col>15</xdr:col>
      <xdr:colOff>50800</xdr:colOff>
      <xdr:row>107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2019300" y="18119598"/>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95521</xdr:rowOff>
    </xdr:from>
    <xdr:ext cx="405111" cy="259045"/>
    <xdr:sp macro="" textlink="">
      <xdr:nvSpPr>
        <xdr:cNvPr id="386" name="n_1aveValue【港湾・漁港】&#10;有形固定資産減価償却率">
          <a:extLst>
            <a:ext uri="{FF2B5EF4-FFF2-40B4-BE49-F238E27FC236}">
              <a16:creationId xmlns:a16="http://schemas.microsoft.com/office/drawing/2014/main" id="{00000000-0008-0000-0E00-000082010000}"/>
            </a:ext>
          </a:extLst>
        </xdr:cNvPr>
        <xdr:cNvSpPr txBox="1"/>
      </xdr:nvSpPr>
      <xdr:spPr>
        <a:xfrm>
          <a:off x="35820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134383</xdr:rowOff>
    </xdr:from>
    <xdr:ext cx="405111" cy="259045"/>
    <xdr:sp macro="" textlink="">
      <xdr:nvSpPr>
        <xdr:cNvPr id="387" name="n_2aveValue【港湾・漁港】&#10;有形固定資産減価償却率">
          <a:extLst>
            <a:ext uri="{FF2B5EF4-FFF2-40B4-BE49-F238E27FC236}">
              <a16:creationId xmlns:a16="http://schemas.microsoft.com/office/drawing/2014/main" id="{00000000-0008-0000-0E00-000083010000}"/>
            </a:ext>
          </a:extLst>
        </xdr:cNvPr>
        <xdr:cNvSpPr txBox="1"/>
      </xdr:nvSpPr>
      <xdr:spPr>
        <a:xfrm>
          <a:off x="2705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58945</xdr:rowOff>
    </xdr:from>
    <xdr:ext cx="405111" cy="259045"/>
    <xdr:sp macro="" textlink="">
      <xdr:nvSpPr>
        <xdr:cNvPr id="388" name="n_3aveValue【港湾・漁港】&#10;有形固定資産減価償却率">
          <a:extLst>
            <a:ext uri="{FF2B5EF4-FFF2-40B4-BE49-F238E27FC236}">
              <a16:creationId xmlns:a16="http://schemas.microsoft.com/office/drawing/2014/main" id="{00000000-0008-0000-0E00-000084010000}"/>
            </a:ext>
          </a:extLst>
        </xdr:cNvPr>
        <xdr:cNvSpPr txBox="1"/>
      </xdr:nvSpPr>
      <xdr:spPr>
        <a:xfrm>
          <a:off x="1816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108983</xdr:rowOff>
    </xdr:from>
    <xdr:ext cx="405111" cy="259045"/>
    <xdr:sp macro="" textlink="">
      <xdr:nvSpPr>
        <xdr:cNvPr id="389" name="n_1mainValue【港湾・漁港】&#10;有形固定資産減価償却率">
          <a:extLst>
            <a:ext uri="{FF2B5EF4-FFF2-40B4-BE49-F238E27FC236}">
              <a16:creationId xmlns:a16="http://schemas.microsoft.com/office/drawing/2014/main" id="{00000000-0008-0000-0E00-000085010000}"/>
            </a:ext>
          </a:extLst>
        </xdr:cNvPr>
        <xdr:cNvSpPr txBox="1"/>
      </xdr:nvSpPr>
      <xdr:spPr>
        <a:xfrm>
          <a:off x="3582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159275</xdr:rowOff>
    </xdr:from>
    <xdr:ext cx="405111" cy="259045"/>
    <xdr:sp macro="" textlink="">
      <xdr:nvSpPr>
        <xdr:cNvPr id="390" name="n_2mainValue【港湾・漁港】&#10;有形固定資産減価償却率">
          <a:extLst>
            <a:ext uri="{FF2B5EF4-FFF2-40B4-BE49-F238E27FC236}">
              <a16:creationId xmlns:a16="http://schemas.microsoft.com/office/drawing/2014/main" id="{00000000-0008-0000-0E00-000086010000}"/>
            </a:ext>
          </a:extLst>
        </xdr:cNvPr>
        <xdr:cNvSpPr txBox="1"/>
      </xdr:nvSpPr>
      <xdr:spPr>
        <a:xfrm>
          <a:off x="2705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3827</xdr:rowOff>
    </xdr:from>
    <xdr:ext cx="340478" cy="259045"/>
    <xdr:sp macro="" textlink="">
      <xdr:nvSpPr>
        <xdr:cNvPr id="391" name="n_3mainValue【港湾・漁港】&#10;有形固定資産減価償却率">
          <a:extLst>
            <a:ext uri="{FF2B5EF4-FFF2-40B4-BE49-F238E27FC236}">
              <a16:creationId xmlns:a16="http://schemas.microsoft.com/office/drawing/2014/main" id="{00000000-0008-0000-0E00-000087010000}"/>
            </a:ext>
          </a:extLst>
        </xdr:cNvPr>
        <xdr:cNvSpPr txBox="1"/>
      </xdr:nvSpPr>
      <xdr:spPr>
        <a:xfrm>
          <a:off x="1849061" y="1852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a:extLst>
            <a:ext uri="{FF2B5EF4-FFF2-40B4-BE49-F238E27FC236}">
              <a16:creationId xmlns:a16="http://schemas.microsoft.com/office/drawing/2014/main" id="{00000000-0008-0000-0E00-00009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16" name="【港湾・漁港】&#10;一人当たり有形固定資産（償却資産）額最小値テキスト">
          <a:extLst>
            <a:ext uri="{FF2B5EF4-FFF2-40B4-BE49-F238E27FC236}">
              <a16:creationId xmlns:a16="http://schemas.microsoft.com/office/drawing/2014/main" id="{00000000-0008-0000-0E00-0000A0010000}"/>
            </a:ext>
          </a:extLst>
        </xdr:cNvPr>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18" name="【港湾・漁港】&#10;一人当たり有形固定資産（償却資産）額最大値テキスト">
          <a:extLst>
            <a:ext uri="{FF2B5EF4-FFF2-40B4-BE49-F238E27FC236}">
              <a16:creationId xmlns:a16="http://schemas.microsoft.com/office/drawing/2014/main" id="{00000000-0008-0000-0E00-0000A2010000}"/>
            </a:ext>
          </a:extLst>
        </xdr:cNvPr>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420" name="【港湾・漁港】&#10;一人当たり有形固定資産（償却資産）額平均値テキスト">
          <a:extLst>
            <a:ext uri="{FF2B5EF4-FFF2-40B4-BE49-F238E27FC236}">
              <a16:creationId xmlns:a16="http://schemas.microsoft.com/office/drawing/2014/main" id="{00000000-0008-0000-0E00-0000A4010000}"/>
            </a:ext>
          </a:extLst>
        </xdr:cNvPr>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118117</xdr:rowOff>
    </xdr:from>
    <xdr:to>
      <xdr:col>55</xdr:col>
      <xdr:colOff>50800</xdr:colOff>
      <xdr:row>108</xdr:row>
      <xdr:rowOff>48267</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426700" y="18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33044</xdr:rowOff>
    </xdr:from>
    <xdr:ext cx="469744" cy="259045"/>
    <xdr:sp macro="" textlink="">
      <xdr:nvSpPr>
        <xdr:cNvPr id="431" name="【港湾・漁港】&#10;一人当たり有形固定資産（償却資産）額該当値テキスト">
          <a:extLst>
            <a:ext uri="{FF2B5EF4-FFF2-40B4-BE49-F238E27FC236}">
              <a16:creationId xmlns:a16="http://schemas.microsoft.com/office/drawing/2014/main" id="{00000000-0008-0000-0E00-0000AF010000}"/>
            </a:ext>
          </a:extLst>
        </xdr:cNvPr>
        <xdr:cNvSpPr txBox="1"/>
      </xdr:nvSpPr>
      <xdr:spPr>
        <a:xfrm>
          <a:off x="10515600" y="1837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119678</xdr:rowOff>
    </xdr:from>
    <xdr:to>
      <xdr:col>50</xdr:col>
      <xdr:colOff>165100</xdr:colOff>
      <xdr:row>108</xdr:row>
      <xdr:rowOff>49828</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9588500" y="184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168917</xdr:rowOff>
    </xdr:from>
    <xdr:to>
      <xdr:col>55</xdr:col>
      <xdr:colOff>0</xdr:colOff>
      <xdr:row>107</xdr:row>
      <xdr:rowOff>170478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9639300" y="18514067"/>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121183</xdr:rowOff>
    </xdr:from>
    <xdr:to>
      <xdr:col>46</xdr:col>
      <xdr:colOff>38100</xdr:colOff>
      <xdr:row>108</xdr:row>
      <xdr:rowOff>51333</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8699500" y="184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170478</xdr:rowOff>
    </xdr:from>
    <xdr:to>
      <xdr:col>50</xdr:col>
      <xdr:colOff>114300</xdr:colOff>
      <xdr:row>108</xdr:row>
      <xdr:rowOff>533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8750300" y="1851562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7798</xdr:rowOff>
    </xdr:from>
    <xdr:to>
      <xdr:col>41</xdr:col>
      <xdr:colOff>101600</xdr:colOff>
      <xdr:row>108</xdr:row>
      <xdr:rowOff>109398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7810500" y="18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xdr:rowOff>
    </xdr:from>
    <xdr:to>
      <xdr:col>45</xdr:col>
      <xdr:colOff>177800</xdr:colOff>
      <xdr:row>108</xdr:row>
      <xdr:rowOff>58598</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7861300" y="1851713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38" name="n_1aveValue【港湾・漁港】&#10;一人当たり有形固定資産（償却資産）額">
          <a:extLst>
            <a:ext uri="{FF2B5EF4-FFF2-40B4-BE49-F238E27FC236}">
              <a16:creationId xmlns:a16="http://schemas.microsoft.com/office/drawing/2014/main" id="{00000000-0008-0000-0E00-0000B6010000}"/>
            </a:ext>
          </a:extLst>
        </xdr:cNvPr>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39" name="n_2aveValue【港湾・漁港】&#10;一人当たり有形固定資産（償却資産）額">
          <a:extLst>
            <a:ext uri="{FF2B5EF4-FFF2-40B4-BE49-F238E27FC236}">
              <a16:creationId xmlns:a16="http://schemas.microsoft.com/office/drawing/2014/main" id="{00000000-0008-0000-0E00-0000B7010000}"/>
            </a:ext>
          </a:extLst>
        </xdr:cNvPr>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40" name="n_3aveValue【港湾・漁港】&#10;一人当たり有形固定資産（償却資産）額">
          <a:extLst>
            <a:ext uri="{FF2B5EF4-FFF2-40B4-BE49-F238E27FC236}">
              <a16:creationId xmlns:a16="http://schemas.microsoft.com/office/drawing/2014/main" id="{00000000-0008-0000-0E00-0000B8010000}"/>
            </a:ext>
          </a:extLst>
        </xdr:cNvPr>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40955</xdr:rowOff>
    </xdr:from>
    <xdr:ext cx="469744" cy="259045"/>
    <xdr:sp macro="" textlink="">
      <xdr:nvSpPr>
        <xdr:cNvPr id="441" name="n_1mainValue【港湾・漁港】&#10;一人当たり有形固定資産（償却資産）額">
          <a:extLst>
            <a:ext uri="{FF2B5EF4-FFF2-40B4-BE49-F238E27FC236}">
              <a16:creationId xmlns:a16="http://schemas.microsoft.com/office/drawing/2014/main" id="{00000000-0008-0000-0E00-0000B9010000}"/>
            </a:ext>
          </a:extLst>
        </xdr:cNvPr>
        <xdr:cNvSpPr txBox="1"/>
      </xdr:nvSpPr>
      <xdr:spPr>
        <a:xfrm>
          <a:off x="9391728" y="185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42460</xdr:rowOff>
    </xdr:from>
    <xdr:ext cx="469744" cy="259045"/>
    <xdr:sp macro="" textlink="">
      <xdr:nvSpPr>
        <xdr:cNvPr id="442" name="n_2mainValue【港湾・漁港】&#10;一人当たり有形固定資産（償却資産）額">
          <a:extLst>
            <a:ext uri="{FF2B5EF4-FFF2-40B4-BE49-F238E27FC236}">
              <a16:creationId xmlns:a16="http://schemas.microsoft.com/office/drawing/2014/main" id="{00000000-0008-0000-0E00-0000BA010000}"/>
            </a:ext>
          </a:extLst>
        </xdr:cNvPr>
        <xdr:cNvSpPr txBox="1"/>
      </xdr:nvSpPr>
      <xdr:spPr>
        <a:xfrm>
          <a:off x="8515428" y="185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100525</xdr:rowOff>
    </xdr:from>
    <xdr:ext cx="469744" cy="259045"/>
    <xdr:sp macro="" textlink="">
      <xdr:nvSpPr>
        <xdr:cNvPr id="443" name="n_3main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7626428" y="186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a16="http://schemas.microsoft.com/office/drawing/2014/main" id="{00000000-0008-0000-0E00-0000D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69" name="【認定こども園・幼稚園・保育所】&#10;有形固定資産減価償却率最小値テキスト">
          <a:extLst>
            <a:ext uri="{FF2B5EF4-FFF2-40B4-BE49-F238E27FC236}">
              <a16:creationId xmlns:a16="http://schemas.microsoft.com/office/drawing/2014/main" id="{00000000-0008-0000-0E00-0000D5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71" name="【認定こども園・幼稚園・保育所】&#10;有形固定資産減価償却率最大値テキスト">
          <a:extLst>
            <a:ext uri="{FF2B5EF4-FFF2-40B4-BE49-F238E27FC236}">
              <a16:creationId xmlns:a16="http://schemas.microsoft.com/office/drawing/2014/main" id="{00000000-0008-0000-0E00-0000D7010000}"/>
            </a:ext>
          </a:extLst>
        </xdr:cNvPr>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473" name="【認定こども園・幼稚園・保育所】&#10;有形固定資産減価償却率平均値テキスト">
          <a:extLst>
            <a:ext uri="{FF2B5EF4-FFF2-40B4-BE49-F238E27FC236}">
              <a16:creationId xmlns:a16="http://schemas.microsoft.com/office/drawing/2014/main" id="{00000000-0008-0000-0E00-0000D9010000}"/>
            </a:ext>
          </a:extLst>
        </xdr:cNvPr>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160655</xdr:rowOff>
    </xdr:from>
    <xdr:to>
      <xdr:col>85</xdr:col>
      <xdr:colOff>177800</xdr:colOff>
      <xdr:row>34</xdr:row>
      <xdr:rowOff>90805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162687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113682</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00000000-0008-0000-0E00-0000E4010000}"/>
            </a:ext>
          </a:extLst>
        </xdr:cNvPr>
        <xdr:cNvSpPr txBox="1"/>
      </xdr:nvSpPr>
      <xdr:spPr>
        <a:xfrm>
          <a:off x="16357600"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34</xdr:row>
      <xdr:rowOff>40005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5481300" y="58254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454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7620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4592300" y="5825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103505</xdr:rowOff>
    </xdr:from>
    <xdr:to>
      <xdr:col>72</xdr:col>
      <xdr:colOff>38100</xdr:colOff>
      <xdr:row>34</xdr:row>
      <xdr:rowOff>33655</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3652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154305</xdr:rowOff>
    </xdr:from>
    <xdr:to>
      <xdr:col>76</xdr:col>
      <xdr:colOff>114300</xdr:colOff>
      <xdr:row>34</xdr:row>
      <xdr:rowOff>7620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3703300" y="5812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491" name="n_1aveValue【認定こども園・幼稚園・保育所】&#10;有形固定資産減価償却率">
          <a:extLst>
            <a:ext uri="{FF2B5EF4-FFF2-40B4-BE49-F238E27FC236}">
              <a16:creationId xmlns:a16="http://schemas.microsoft.com/office/drawing/2014/main" id="{00000000-0008-0000-0E00-0000EB010000}"/>
            </a:ext>
          </a:extLst>
        </xdr:cNvPr>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92" name="n_2aveValue【認定こども園・幼稚園・保育所】&#10;有形固定資産減価償却率">
          <a:extLst>
            <a:ext uri="{FF2B5EF4-FFF2-40B4-BE49-F238E27FC236}">
              <a16:creationId xmlns:a16="http://schemas.microsoft.com/office/drawing/2014/main" id="{00000000-0008-0000-0E00-0000EC010000}"/>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93" name="n_3aveValue【認定こども園・幼稚園・保育所】&#10;有形固定資産減価償却率">
          <a:extLst>
            <a:ext uri="{FF2B5EF4-FFF2-40B4-BE49-F238E27FC236}">
              <a16:creationId xmlns:a16="http://schemas.microsoft.com/office/drawing/2014/main" id="{00000000-0008-0000-0E00-0000ED010000}"/>
            </a:ext>
          </a:extLst>
        </xdr:cNvPr>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63517</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5266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4389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50182</xdr:rowOff>
    </xdr:from>
    <xdr:ext cx="405111" cy="259045"/>
    <xdr:sp macro="" textlink="">
      <xdr:nvSpPr>
        <xdr:cNvPr id="496" name="n_3main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3500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a:extLst>
            <a:ext uri="{FF2B5EF4-FFF2-40B4-BE49-F238E27FC236}">
              <a16:creationId xmlns:a16="http://schemas.microsoft.com/office/drawing/2014/main" id="{00000000-0008-0000-0E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21" name="【認定こども園・幼稚園・保育所】&#10;一人当たり面積最小値テキスト">
          <a:extLst>
            <a:ext uri="{FF2B5EF4-FFF2-40B4-BE49-F238E27FC236}">
              <a16:creationId xmlns:a16="http://schemas.microsoft.com/office/drawing/2014/main" id="{00000000-0008-0000-0E00-000009020000}"/>
            </a:ext>
          </a:extLst>
        </xdr:cNvPr>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23" name="【認定こども園・幼稚園・保育所】&#10;一人当たり面積最大値テキスト">
          <a:extLst>
            <a:ext uri="{FF2B5EF4-FFF2-40B4-BE49-F238E27FC236}">
              <a16:creationId xmlns:a16="http://schemas.microsoft.com/office/drawing/2014/main" id="{00000000-0008-0000-0E00-00000B020000}"/>
            </a:ext>
          </a:extLst>
        </xdr:cNvPr>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525" name="【認定こども園・幼稚園・保育所】&#10;一人当たり面積平均値テキスト">
          <a:extLst>
            <a:ext uri="{FF2B5EF4-FFF2-40B4-BE49-F238E27FC236}">
              <a16:creationId xmlns:a16="http://schemas.microsoft.com/office/drawing/2014/main" id="{00000000-0008-0000-0E00-00000D020000}"/>
            </a:ext>
          </a:extLst>
        </xdr:cNvPr>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536" name="【認定こども園・幼稚園・保育所】&#10;一人当たり面積該当値テキスト">
          <a:extLst>
            <a:ext uri="{FF2B5EF4-FFF2-40B4-BE49-F238E27FC236}">
              <a16:creationId xmlns:a16="http://schemas.microsoft.com/office/drawing/2014/main" id="{00000000-0008-0000-0E00-000018020000}"/>
            </a:ext>
          </a:extLst>
        </xdr:cNvPr>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144780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1323300" y="6926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0434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41" name="n_1aveValue【認定こども園・幼稚園・保育所】&#10;一人当たり面積">
          <a:extLst>
            <a:ext uri="{FF2B5EF4-FFF2-40B4-BE49-F238E27FC236}">
              <a16:creationId xmlns:a16="http://schemas.microsoft.com/office/drawing/2014/main" id="{00000000-0008-0000-0E00-00001D020000}"/>
            </a:ext>
          </a:extLst>
        </xdr:cNvPr>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542" name="n_2aveValue【認定こども園・幼稚園・保育所】&#10;一人当たり面積">
          <a:extLst>
            <a:ext uri="{FF2B5EF4-FFF2-40B4-BE49-F238E27FC236}">
              <a16:creationId xmlns:a16="http://schemas.microsoft.com/office/drawing/2014/main" id="{00000000-0008-0000-0E00-00001E020000}"/>
            </a:ext>
          </a:extLst>
        </xdr:cNvPr>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43" name="n_3aveValue【認定こども園・幼稚園・保育所】&#10;一人当たり面積">
          <a:extLst>
            <a:ext uri="{FF2B5EF4-FFF2-40B4-BE49-F238E27FC236}">
              <a16:creationId xmlns:a16="http://schemas.microsoft.com/office/drawing/2014/main" id="{00000000-0008-0000-0E00-00001F02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44" name="n_1mainValue【認定こども園・幼稚園・保育所】&#10;一人当たり面積">
          <a:extLst>
            <a:ext uri="{FF2B5EF4-FFF2-40B4-BE49-F238E27FC236}">
              <a16:creationId xmlns:a16="http://schemas.microsoft.com/office/drawing/2014/main" id="{00000000-0008-0000-0E00-000020020000}"/>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45" name="n_2mainValue【認定こども園・幼稚園・保育所】&#10;一人当たり面積">
          <a:extLst>
            <a:ext uri="{FF2B5EF4-FFF2-40B4-BE49-F238E27FC236}">
              <a16:creationId xmlns:a16="http://schemas.microsoft.com/office/drawing/2014/main" id="{00000000-0008-0000-0E00-00002102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a:extLst>
            <a:ext uri="{FF2B5EF4-FFF2-40B4-BE49-F238E27FC236}">
              <a16:creationId xmlns:a16="http://schemas.microsoft.com/office/drawing/2014/main" id="{00000000-0008-0000-0E00-00003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73" name="【学校施設】&#10;有形固定資産減価償却率最小値テキスト">
          <a:extLst>
            <a:ext uri="{FF2B5EF4-FFF2-40B4-BE49-F238E27FC236}">
              <a16:creationId xmlns:a16="http://schemas.microsoft.com/office/drawing/2014/main" id="{00000000-0008-0000-0E00-00003D020000}"/>
            </a:ext>
          </a:extLst>
        </xdr:cNvPr>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75" name="【学校施設】&#10;有形固定資産減価償却率最大値テキスト">
          <a:extLst>
            <a:ext uri="{FF2B5EF4-FFF2-40B4-BE49-F238E27FC236}">
              <a16:creationId xmlns:a16="http://schemas.microsoft.com/office/drawing/2014/main" id="{00000000-0008-0000-0E00-00003F02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577" name="【学校施設】&#10;有形固定資産減価償却率平均値テキスト">
          <a:extLst>
            <a:ext uri="{FF2B5EF4-FFF2-40B4-BE49-F238E27FC236}">
              <a16:creationId xmlns:a16="http://schemas.microsoft.com/office/drawing/2014/main" id="{00000000-0008-0000-0E00-000041020000}"/>
            </a:ext>
          </a:extLst>
        </xdr:cNvPr>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88" name="【学校施設】&#10;有形固定資産減価償却率該当値テキスト">
          <a:extLst>
            <a:ext uri="{FF2B5EF4-FFF2-40B4-BE49-F238E27FC236}">
              <a16:creationId xmlns:a16="http://schemas.microsoft.com/office/drawing/2014/main" id="{00000000-0008-0000-0E00-00004C020000}"/>
            </a:ext>
          </a:extLst>
        </xdr:cNvPr>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47353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5481300" y="101106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112667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4592300" y="101629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112667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3703300" y="101759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95" name="n_1aveValue【学校施設】&#10;有形固定資産減価償却率">
          <a:extLst>
            <a:ext uri="{FF2B5EF4-FFF2-40B4-BE49-F238E27FC236}">
              <a16:creationId xmlns:a16="http://schemas.microsoft.com/office/drawing/2014/main" id="{00000000-0008-0000-0E00-000053020000}"/>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96" name="n_2aveValue【学校施設】&#10;有形固定資産減価償却率">
          <a:extLst>
            <a:ext uri="{FF2B5EF4-FFF2-40B4-BE49-F238E27FC236}">
              <a16:creationId xmlns:a16="http://schemas.microsoft.com/office/drawing/2014/main" id="{00000000-0008-0000-0E00-000054020000}"/>
            </a:ext>
          </a:extLst>
        </xdr:cNvPr>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97" name="n_3aveValue【学校施設】&#10;有形固定資産減価償却率">
          <a:extLst>
            <a:ext uri="{FF2B5EF4-FFF2-40B4-BE49-F238E27FC236}">
              <a16:creationId xmlns:a16="http://schemas.microsoft.com/office/drawing/2014/main" id="{00000000-0008-0000-0E00-00005502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98" name="n_1mainValue【学校施設】&#10;有形固定資産減価償却率">
          <a:extLst>
            <a:ext uri="{FF2B5EF4-FFF2-40B4-BE49-F238E27FC236}">
              <a16:creationId xmlns:a16="http://schemas.microsoft.com/office/drawing/2014/main" id="{00000000-0008-0000-0E00-000056020000}"/>
            </a:ext>
          </a:extLst>
        </xdr:cNvPr>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99" name="n_2mainValue【学校施設】&#10;有形固定資産減価償却率">
          <a:extLst>
            <a:ext uri="{FF2B5EF4-FFF2-40B4-BE49-F238E27FC236}">
              <a16:creationId xmlns:a16="http://schemas.microsoft.com/office/drawing/2014/main" id="{00000000-0008-0000-0E00-00005702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102343</xdr:rowOff>
    </xdr:from>
    <xdr:ext cx="405111" cy="259045"/>
    <xdr:sp macro="" textlink="">
      <xdr:nvSpPr>
        <xdr:cNvPr id="600" name="n_3mainValue【学校施設】&#10;有形固定資産減価償却率">
          <a:extLst>
            <a:ext uri="{FF2B5EF4-FFF2-40B4-BE49-F238E27FC236}">
              <a16:creationId xmlns:a16="http://schemas.microsoft.com/office/drawing/2014/main" id="{00000000-0008-0000-0E00-000058020000}"/>
            </a:ext>
          </a:extLst>
        </xdr:cNvPr>
        <xdr:cNvSpPr txBox="1"/>
      </xdr:nvSpPr>
      <xdr:spPr>
        <a:xfrm>
          <a:off x="13500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学校施設】&#10;一人当たり面積グラフ枠">
          <a:extLst>
            <a:ext uri="{FF2B5EF4-FFF2-40B4-BE49-F238E27FC236}">
              <a16:creationId xmlns:a16="http://schemas.microsoft.com/office/drawing/2014/main" id="{00000000-0008-0000-0E00-00006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24" name="【学校施設】&#10;一人当たり面積最小値テキスト">
          <a:extLst>
            <a:ext uri="{FF2B5EF4-FFF2-40B4-BE49-F238E27FC236}">
              <a16:creationId xmlns:a16="http://schemas.microsoft.com/office/drawing/2014/main" id="{00000000-0008-0000-0E00-000070020000}"/>
            </a:ext>
          </a:extLst>
        </xdr:cNvPr>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26" name="【学校施設】&#10;一人当たり面積最大値テキスト">
          <a:extLst>
            <a:ext uri="{FF2B5EF4-FFF2-40B4-BE49-F238E27FC236}">
              <a16:creationId xmlns:a16="http://schemas.microsoft.com/office/drawing/2014/main" id="{00000000-0008-0000-0E00-000072020000}"/>
            </a:ext>
          </a:extLst>
        </xdr:cNvPr>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628" name="【学校施設】&#10;一人当たり面積平均値テキスト">
          <a:extLst>
            <a:ext uri="{FF2B5EF4-FFF2-40B4-BE49-F238E27FC236}">
              <a16:creationId xmlns:a16="http://schemas.microsoft.com/office/drawing/2014/main" id="{00000000-0008-0000-0E00-000074020000}"/>
            </a:ext>
          </a:extLst>
        </xdr:cNvPr>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25095</xdr:rowOff>
    </xdr:from>
    <xdr:to>
      <xdr:col>116</xdr:col>
      <xdr:colOff>114300</xdr:colOff>
      <xdr:row>58</xdr:row>
      <xdr:rowOff>126695</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2110700" y="99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47972</xdr:rowOff>
    </xdr:from>
    <xdr:ext cx="469744" cy="259045"/>
    <xdr:sp macro="" textlink="">
      <xdr:nvSpPr>
        <xdr:cNvPr id="639" name="【学校施設】&#10;一人当たり面積該当値テキスト">
          <a:extLst>
            <a:ext uri="{FF2B5EF4-FFF2-40B4-BE49-F238E27FC236}">
              <a16:creationId xmlns:a16="http://schemas.microsoft.com/office/drawing/2014/main" id="{00000000-0008-0000-0E00-00007F020000}"/>
            </a:ext>
          </a:extLst>
        </xdr:cNvPr>
        <xdr:cNvSpPr txBox="1"/>
      </xdr:nvSpPr>
      <xdr:spPr>
        <a:xfrm>
          <a:off x="22199600" y="982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46127</xdr:rowOff>
    </xdr:from>
    <xdr:to>
      <xdr:col>112</xdr:col>
      <xdr:colOff>38100</xdr:colOff>
      <xdr:row>58</xdr:row>
      <xdr:rowOff>147727</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12725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75895</xdr:rowOff>
    </xdr:from>
    <xdr:to>
      <xdr:col>116</xdr:col>
      <xdr:colOff>63500</xdr:colOff>
      <xdr:row>58</xdr:row>
      <xdr:rowOff>96927</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21323300" y="10019995"/>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65329</xdr:rowOff>
    </xdr:from>
    <xdr:to>
      <xdr:col>107</xdr:col>
      <xdr:colOff>101600</xdr:colOff>
      <xdr:row>58</xdr:row>
      <xdr:rowOff>166929</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20383500" y="100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96927</xdr:rowOff>
    </xdr:from>
    <xdr:to>
      <xdr:col>111</xdr:col>
      <xdr:colOff>177800</xdr:colOff>
      <xdr:row>58</xdr:row>
      <xdr:rowOff>116129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0434300" y="1004102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644" name="n_1aveValue【学校施設】&#10;一人当たり面積">
          <a:extLst>
            <a:ext uri="{FF2B5EF4-FFF2-40B4-BE49-F238E27FC236}">
              <a16:creationId xmlns:a16="http://schemas.microsoft.com/office/drawing/2014/main" id="{00000000-0008-0000-0E00-000084020000}"/>
            </a:ext>
          </a:extLst>
        </xdr:cNvPr>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645" name="n_2aveValue【学校施設】&#10;一人当たり面積">
          <a:extLst>
            <a:ext uri="{FF2B5EF4-FFF2-40B4-BE49-F238E27FC236}">
              <a16:creationId xmlns:a16="http://schemas.microsoft.com/office/drawing/2014/main" id="{00000000-0008-0000-0E00-000085020000}"/>
            </a:ext>
          </a:extLst>
        </xdr:cNvPr>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646" name="n_3aveValue【学校施設】&#10;一人当たり面積">
          <a:extLst>
            <a:ext uri="{FF2B5EF4-FFF2-40B4-BE49-F238E27FC236}">
              <a16:creationId xmlns:a16="http://schemas.microsoft.com/office/drawing/2014/main" id="{00000000-0008-0000-0E00-000086020000}"/>
            </a:ext>
          </a:extLst>
        </xdr:cNvPr>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164254</xdr:rowOff>
    </xdr:from>
    <xdr:ext cx="469744" cy="259045"/>
    <xdr:sp macro="" textlink="">
      <xdr:nvSpPr>
        <xdr:cNvPr id="647" name="n_1mainValue【学校施設】&#10;一人当たり面積">
          <a:extLst>
            <a:ext uri="{FF2B5EF4-FFF2-40B4-BE49-F238E27FC236}">
              <a16:creationId xmlns:a16="http://schemas.microsoft.com/office/drawing/2014/main" id="{00000000-0008-0000-0E00-000087020000}"/>
            </a:ext>
          </a:extLst>
        </xdr:cNvPr>
        <xdr:cNvSpPr txBox="1"/>
      </xdr:nvSpPr>
      <xdr:spPr>
        <a:xfrm>
          <a:off x="21075727" y="97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12006</xdr:rowOff>
    </xdr:from>
    <xdr:ext cx="469744" cy="259045"/>
    <xdr:sp macro="" textlink="">
      <xdr:nvSpPr>
        <xdr:cNvPr id="648" name="n_2mainValue【学校施設】&#10;一人当たり面積">
          <a:extLst>
            <a:ext uri="{FF2B5EF4-FFF2-40B4-BE49-F238E27FC236}">
              <a16:creationId xmlns:a16="http://schemas.microsoft.com/office/drawing/2014/main" id="{00000000-0008-0000-0E00-000088020000}"/>
            </a:ext>
          </a:extLst>
        </xdr:cNvPr>
        <xdr:cNvSpPr txBox="1"/>
      </xdr:nvSpPr>
      <xdr:spPr>
        <a:xfrm>
          <a:off x="20199427" y="97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児童館】&#10;有形固定資産減価償却率グラフ枠">
          <a:extLst>
            <a:ext uri="{FF2B5EF4-FFF2-40B4-BE49-F238E27FC236}">
              <a16:creationId xmlns:a16="http://schemas.microsoft.com/office/drawing/2014/main" id="{00000000-0008-0000-0E00-0000A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74" name="【児童館】&#10;有形固定資産減価償却率最小値テキスト">
          <a:extLst>
            <a:ext uri="{FF2B5EF4-FFF2-40B4-BE49-F238E27FC236}">
              <a16:creationId xmlns:a16="http://schemas.microsoft.com/office/drawing/2014/main" id="{00000000-0008-0000-0E00-0000A2020000}"/>
            </a:ext>
          </a:extLst>
        </xdr:cNvPr>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76" name="【児童館】&#10;有形固定資産減価償却率最大値テキスト">
          <a:extLst>
            <a:ext uri="{FF2B5EF4-FFF2-40B4-BE49-F238E27FC236}">
              <a16:creationId xmlns:a16="http://schemas.microsoft.com/office/drawing/2014/main" id="{00000000-0008-0000-0E00-0000A4020000}"/>
            </a:ext>
          </a:extLst>
        </xdr:cNvPr>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678" name="【児童館】&#10;有形固定資産減価償却率平均値テキスト">
          <a:extLst>
            <a:ext uri="{FF2B5EF4-FFF2-40B4-BE49-F238E27FC236}">
              <a16:creationId xmlns:a16="http://schemas.microsoft.com/office/drawing/2014/main" id="{00000000-0008-0000-0E00-0000A6020000}"/>
            </a:ext>
          </a:extLst>
        </xdr:cNvPr>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63500</xdr:rowOff>
    </xdr:from>
    <xdr:to>
      <xdr:col>85</xdr:col>
      <xdr:colOff>177800</xdr:colOff>
      <xdr:row>78</xdr:row>
      <xdr:rowOff>165100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6268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149877</xdr:rowOff>
    </xdr:from>
    <xdr:ext cx="405111" cy="259045"/>
    <xdr:sp macro="" textlink="">
      <xdr:nvSpPr>
        <xdr:cNvPr id="689" name="【児童館】&#10;有形固定資産減価償却率該当値テキスト">
          <a:extLst>
            <a:ext uri="{FF2B5EF4-FFF2-40B4-BE49-F238E27FC236}">
              <a16:creationId xmlns:a16="http://schemas.microsoft.com/office/drawing/2014/main" id="{00000000-0008-0000-0E00-0000B1020000}"/>
            </a:ext>
          </a:extLst>
        </xdr:cNvPr>
        <xdr:cNvSpPr txBox="1"/>
      </xdr:nvSpPr>
      <xdr:spPr>
        <a:xfrm>
          <a:off x="16357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114300</xdr:rowOff>
    </xdr:from>
    <xdr:to>
      <xdr:col>85</xdr:col>
      <xdr:colOff>127000</xdr:colOff>
      <xdr:row>78</xdr:row>
      <xdr:rowOff>129539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5481300" y="13487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92075</xdr:rowOff>
    </xdr:from>
    <xdr:to>
      <xdr:col>76</xdr:col>
      <xdr:colOff>165100</xdr:colOff>
      <xdr:row>79</xdr:row>
      <xdr:rowOff>22225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454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78</xdr:row>
      <xdr:rowOff>142875</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14592300" y="13502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78</xdr:row>
      <xdr:rowOff>142875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3703300" y="13506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696" name="n_1aveValue【児童館】&#10;有形固定資産減価償却率">
          <a:extLst>
            <a:ext uri="{FF2B5EF4-FFF2-40B4-BE49-F238E27FC236}">
              <a16:creationId xmlns:a16="http://schemas.microsoft.com/office/drawing/2014/main" id="{00000000-0008-0000-0E00-0000B8020000}"/>
            </a:ext>
          </a:extLst>
        </xdr:cNvPr>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697" name="n_2aveValue【児童館】&#10;有形固定資産減価償却率">
          <a:extLst>
            <a:ext uri="{FF2B5EF4-FFF2-40B4-BE49-F238E27FC236}">
              <a16:creationId xmlns:a16="http://schemas.microsoft.com/office/drawing/2014/main" id="{00000000-0008-0000-0E00-0000B9020000}"/>
            </a:ext>
          </a:extLst>
        </xdr:cNvPr>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98" name="n_3aveValue【児童館】&#10;有形固定資産減価償却率">
          <a:extLst>
            <a:ext uri="{FF2B5EF4-FFF2-40B4-BE49-F238E27FC236}">
              <a16:creationId xmlns:a16="http://schemas.microsoft.com/office/drawing/2014/main" id="{00000000-0008-0000-0E00-0000BA020000}"/>
            </a:ext>
          </a:extLst>
        </xdr:cNvPr>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699" name="n_1mainValue【児童館】&#10;有形固定資産減価償却率">
          <a:extLst>
            <a:ext uri="{FF2B5EF4-FFF2-40B4-BE49-F238E27FC236}">
              <a16:creationId xmlns:a16="http://schemas.microsoft.com/office/drawing/2014/main" id="{00000000-0008-0000-0E00-0000BB020000}"/>
            </a:ext>
          </a:extLst>
        </xdr:cNvPr>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38752</xdr:rowOff>
    </xdr:from>
    <xdr:ext cx="405111" cy="259045"/>
    <xdr:sp macro="" textlink="">
      <xdr:nvSpPr>
        <xdr:cNvPr id="700" name="n_2mainValue【児童館】&#10;有形固定資産減価償却率">
          <a:extLst>
            <a:ext uri="{FF2B5EF4-FFF2-40B4-BE49-F238E27FC236}">
              <a16:creationId xmlns:a16="http://schemas.microsoft.com/office/drawing/2014/main" id="{00000000-0008-0000-0E00-0000BC020000}"/>
            </a:ext>
          </a:extLst>
        </xdr:cNvPr>
        <xdr:cNvSpPr txBox="1"/>
      </xdr:nvSpPr>
      <xdr:spPr>
        <a:xfrm>
          <a:off x="14389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701" name="n_3mainValue【児童館】&#10;有形固定資産減価償却率">
          <a:extLst>
            <a:ext uri="{FF2B5EF4-FFF2-40B4-BE49-F238E27FC236}">
              <a16:creationId xmlns:a16="http://schemas.microsoft.com/office/drawing/2014/main" id="{00000000-0008-0000-0E00-0000BD020000}"/>
            </a:ext>
          </a:extLst>
        </xdr:cNvPr>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2" name="【児童館】&#10;一人当たり面積グラフ枠">
          <a:extLst>
            <a:ext uri="{FF2B5EF4-FFF2-40B4-BE49-F238E27FC236}">
              <a16:creationId xmlns:a16="http://schemas.microsoft.com/office/drawing/2014/main" id="{00000000-0008-0000-0E00-0000D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24" name="【児童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26" name="【児童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28" name="【児童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39" name="【児童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44" name="n_1aveValue【児童館】&#10;一人当たり面積">
          <a:extLst>
            <a:ext uri="{FF2B5EF4-FFF2-40B4-BE49-F238E27FC236}">
              <a16:creationId xmlns:a16="http://schemas.microsoft.com/office/drawing/2014/main" id="{00000000-0008-0000-0E00-0000E8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45" name="n_2aveValue【児童館】&#10;一人当たり面積">
          <a:extLst>
            <a:ext uri="{FF2B5EF4-FFF2-40B4-BE49-F238E27FC236}">
              <a16:creationId xmlns:a16="http://schemas.microsoft.com/office/drawing/2014/main" id="{00000000-0008-0000-0E00-0000E9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46" name="n_3aveValue【児童館】&#10;一人当たり面積">
          <a:extLst>
            <a:ext uri="{FF2B5EF4-FFF2-40B4-BE49-F238E27FC236}">
              <a16:creationId xmlns:a16="http://schemas.microsoft.com/office/drawing/2014/main" id="{00000000-0008-0000-0E00-0000EA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47" name="n_1mainValue【児童館】&#10;一人当たり面積">
          <a:extLst>
            <a:ext uri="{FF2B5EF4-FFF2-40B4-BE49-F238E27FC236}">
              <a16:creationId xmlns:a16="http://schemas.microsoft.com/office/drawing/2014/main" id="{00000000-0008-0000-0E00-0000EB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48" name="n_2mainValue【児童館】&#10;一人当たり面積">
          <a:extLst>
            <a:ext uri="{FF2B5EF4-FFF2-40B4-BE49-F238E27FC236}">
              <a16:creationId xmlns:a16="http://schemas.microsoft.com/office/drawing/2014/main" id="{00000000-0008-0000-0E00-0000EC02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00000000-0008-0000-0E00-00000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72" name="【公民館】&#10;有形固定資産減価償却率最小値テキスト">
          <a:extLst>
            <a:ext uri="{FF2B5EF4-FFF2-40B4-BE49-F238E27FC236}">
              <a16:creationId xmlns:a16="http://schemas.microsoft.com/office/drawing/2014/main" id="{00000000-0008-0000-0E00-000004030000}"/>
            </a:ext>
          </a:extLst>
        </xdr:cNvPr>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74" name="【公民館】&#10;有形固定資産減価償却率最大値テキスト">
          <a:extLst>
            <a:ext uri="{FF2B5EF4-FFF2-40B4-BE49-F238E27FC236}">
              <a16:creationId xmlns:a16="http://schemas.microsoft.com/office/drawing/2014/main" id="{00000000-0008-0000-0E00-00000603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776" name="【公民館】&#10;有形固定資産減価償却率平均値テキスト">
          <a:extLst>
            <a:ext uri="{FF2B5EF4-FFF2-40B4-BE49-F238E27FC236}">
              <a16:creationId xmlns:a16="http://schemas.microsoft.com/office/drawing/2014/main" id="{00000000-0008-0000-0E00-000008030000}"/>
            </a:ext>
          </a:extLst>
        </xdr:cNvPr>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139716</xdr:rowOff>
    </xdr:from>
    <xdr:ext cx="405111" cy="259045"/>
    <xdr:sp macro="" textlink="">
      <xdr:nvSpPr>
        <xdr:cNvPr id="787" name="【公民館】&#10;有形固定資産減価償却率該当値テキスト">
          <a:extLst>
            <a:ext uri="{FF2B5EF4-FFF2-40B4-BE49-F238E27FC236}">
              <a16:creationId xmlns:a16="http://schemas.microsoft.com/office/drawing/2014/main" id="{00000000-0008-0000-0E00-000013030000}"/>
            </a:ext>
          </a:extLst>
        </xdr:cNvPr>
        <xdr:cNvSpPr txBox="1"/>
      </xdr:nvSpPr>
      <xdr:spPr>
        <a:xfrm>
          <a:off x="16357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119126</xdr:rowOff>
    </xdr:from>
    <xdr:to>
      <xdr:col>81</xdr:col>
      <xdr:colOff>101600</xdr:colOff>
      <xdr:row>105</xdr:row>
      <xdr:rowOff>49276</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5430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169926</xdr:rowOff>
    </xdr:from>
    <xdr:to>
      <xdr:col>85</xdr:col>
      <xdr:colOff>127000</xdr:colOff>
      <xdr:row>105</xdr:row>
      <xdr:rowOff>167639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481300" y="1800072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164846</xdr:rowOff>
    </xdr:from>
    <xdr:to>
      <xdr:col>76</xdr:col>
      <xdr:colOff>165100</xdr:colOff>
      <xdr:row>105</xdr:row>
      <xdr:rowOff>94996</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4541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169926</xdr:rowOff>
    </xdr:from>
    <xdr:to>
      <xdr:col>81</xdr:col>
      <xdr:colOff>50800</xdr:colOff>
      <xdr:row>105</xdr:row>
      <xdr:rowOff>44196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4592300" y="180007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169418</xdr:rowOff>
    </xdr:from>
    <xdr:to>
      <xdr:col>72</xdr:col>
      <xdr:colOff>38100</xdr:colOff>
      <xdr:row>104</xdr:row>
      <xdr:rowOff>99568</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365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105</xdr:row>
      <xdr:rowOff>44196</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3703300" y="1787956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65803</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5266044"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111523</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4389744" y="177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116095</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3500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112268</xdr:rowOff>
    </xdr:from>
    <xdr:to>
      <xdr:col>116</xdr:col>
      <xdr:colOff>114300</xdr:colOff>
      <xdr:row>101</xdr:row>
      <xdr:rowOff>42418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65295</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72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4826</xdr:rowOff>
    </xdr:from>
    <xdr:to>
      <xdr:col>112</xdr:col>
      <xdr:colOff>38100</xdr:colOff>
      <xdr:row>101</xdr:row>
      <xdr:rowOff>106426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163068</xdr:rowOff>
    </xdr:from>
    <xdr:to>
      <xdr:col>116</xdr:col>
      <xdr:colOff>63500</xdr:colOff>
      <xdr:row>101</xdr:row>
      <xdr:rowOff>55626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1323300" y="17308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18542</xdr:rowOff>
    </xdr:from>
    <xdr:to>
      <xdr:col>107</xdr:col>
      <xdr:colOff>101600</xdr:colOff>
      <xdr:row>101</xdr:row>
      <xdr:rowOff>120142</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55626</xdr:rowOff>
    </xdr:from>
    <xdr:to>
      <xdr:col>111</xdr:col>
      <xdr:colOff>177800</xdr:colOff>
      <xdr:row>101</xdr:row>
      <xdr:rowOff>69342</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7372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122953</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136669</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今後、公共施設等総合管理計画に掲げた施設保有量の削減を進めるとともに、個別施設計画を策定し、施設の維持管理経費の削減を図る。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122,528
121,864
487.60
74,024,855
73,120,408
585,797
34,315,145
85,090,282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75692</xdr:rowOff>
    </xdr:from>
    <xdr:to>
      <xdr:col>24</xdr:col>
      <xdr:colOff>114300</xdr:colOff>
      <xdr:row>36</xdr:row>
      <xdr:rowOff>5842</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98569</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59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126492</xdr:rowOff>
    </xdr:from>
    <xdr:to>
      <xdr:col>24</xdr:col>
      <xdr:colOff>63500</xdr:colOff>
      <xdr:row>36</xdr:row>
      <xdr:rowOff>762</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1272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167132</xdr:rowOff>
    </xdr:from>
    <xdr:to>
      <xdr:col>15</xdr:col>
      <xdr:colOff>101600</xdr:colOff>
      <xdr:row>36</xdr:row>
      <xdr:rowOff>97282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46482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1729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41402</xdr:rowOff>
    </xdr:from>
    <xdr:to>
      <xdr:col>10</xdr:col>
      <xdr:colOff>165100</xdr:colOff>
      <xdr:row>36</xdr:row>
      <xdr:rowOff>143002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1968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92202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019300" y="621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113809</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159529</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125185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96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125185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98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0" name="n_1aveValue【図書館】&#10;一人当たり面積">
          <a:extLst>
            <a:ext uri="{FF2B5EF4-FFF2-40B4-BE49-F238E27FC236}">
              <a16:creationId xmlns:a16="http://schemas.microsoft.com/office/drawing/2014/main" id="{00000000-0008-0000-0F00-000082000000}"/>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1" name="n_2aveValue【図書館】&#10;一人当たり面積">
          <a:extLst>
            <a:ext uri="{FF2B5EF4-FFF2-40B4-BE49-F238E27FC236}">
              <a16:creationId xmlns:a16="http://schemas.microsoft.com/office/drawing/2014/main" id="{00000000-0008-0000-0F00-000083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2" name="n_3aveValue【図書館】&#10;一人当たり面積">
          <a:extLst>
            <a:ext uri="{FF2B5EF4-FFF2-40B4-BE49-F238E27FC236}">
              <a16:creationId xmlns:a16="http://schemas.microsoft.com/office/drawing/2014/main" id="{00000000-0008-0000-0F00-000084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147337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3810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3797300" y="97574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141605</xdr:rowOff>
    </xdr:from>
    <xdr:to>
      <xdr:col>15</xdr:col>
      <xdr:colOff>101600</xdr:colOff>
      <xdr:row>57</xdr:row>
      <xdr:rowOff>71755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20955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9757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161925</xdr:rowOff>
    </xdr:from>
    <xdr:to>
      <xdr:col>15</xdr:col>
      <xdr:colOff>50800</xdr:colOff>
      <xdr:row>57</xdr:row>
      <xdr:rowOff>20955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2019300" y="9763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28592</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52087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88282</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57802</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43497</xdr:rowOff>
    </xdr:from>
    <xdr:to>
      <xdr:col>55</xdr:col>
      <xdr:colOff>50800</xdr:colOff>
      <xdr:row>60</xdr:row>
      <xdr:rowOff>145097</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66374</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18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94297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639300" y="10355580"/>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26353</xdr:rowOff>
    </xdr:from>
    <xdr:to>
      <xdr:col>46</xdr:col>
      <xdr:colOff>38100</xdr:colOff>
      <xdr:row>60</xdr:row>
      <xdr:rowOff>127953</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77153</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35558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164799</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135907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144480</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65" name="【福祉施設】&#10;有形固定資産減価償却率最小値テキスト">
          <a:extLst>
            <a:ext uri="{FF2B5EF4-FFF2-40B4-BE49-F238E27FC236}">
              <a16:creationId xmlns:a16="http://schemas.microsoft.com/office/drawing/2014/main" id="{00000000-0008-0000-0F00-000009010000}"/>
            </a:ext>
          </a:extLst>
        </xdr:cNvPr>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7" name="【福祉施設】&#10;有形固定資産減価償却率最大値テキスト">
          <a:extLst>
            <a:ext uri="{FF2B5EF4-FFF2-40B4-BE49-F238E27FC236}">
              <a16:creationId xmlns:a16="http://schemas.microsoft.com/office/drawing/2014/main" id="{00000000-0008-0000-0F00-00000B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00000000-0008-0000-0F00-00000D010000}"/>
            </a:ext>
          </a:extLst>
        </xdr:cNvPr>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00000000-0008-0000-0F00-000018010000}"/>
            </a:ext>
          </a:extLst>
        </xdr:cNvPr>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118111</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3797300" y="14304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160020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2908300" y="14348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83</xdr:row>
      <xdr:rowOff>160020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2019300" y="14142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87" name="n_1aveValue【福祉施設】&#10;有形固定資産減価償却率">
          <a:extLst>
            <a:ext uri="{FF2B5EF4-FFF2-40B4-BE49-F238E27FC236}">
              <a16:creationId xmlns:a16="http://schemas.microsoft.com/office/drawing/2014/main" id="{00000000-0008-0000-0F00-00001F010000}"/>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8" name="n_2aveValue【福祉施設】&#10;有形固定資産減価償却率">
          <a:extLst>
            <a:ext uri="{FF2B5EF4-FFF2-40B4-BE49-F238E27FC236}">
              <a16:creationId xmlns:a16="http://schemas.microsoft.com/office/drawing/2014/main" id="{00000000-0008-0000-0F00-000020010000}"/>
            </a:ext>
          </a:extLst>
        </xdr:cNvPr>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89" name="n_3aveValue【福祉施設】&#10;有形固定資産減価償却率">
          <a:extLst>
            <a:ext uri="{FF2B5EF4-FFF2-40B4-BE49-F238E27FC236}">
              <a16:creationId xmlns:a16="http://schemas.microsoft.com/office/drawing/2014/main" id="{00000000-0008-0000-0F00-000021010000}"/>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90" name="n_1main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291" name="n_2main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292" name="n_3main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00000000-0008-0000-0F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15" name="【福祉施設】&#10;一人当たり面積最小値テキスト">
          <a:extLst>
            <a:ext uri="{FF2B5EF4-FFF2-40B4-BE49-F238E27FC236}">
              <a16:creationId xmlns:a16="http://schemas.microsoft.com/office/drawing/2014/main" id="{00000000-0008-0000-0F00-00003B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17" name="【福祉施設】&#10;一人当たり面積最大値テキスト">
          <a:extLst>
            <a:ext uri="{FF2B5EF4-FFF2-40B4-BE49-F238E27FC236}">
              <a16:creationId xmlns:a16="http://schemas.microsoft.com/office/drawing/2014/main" id="{00000000-0008-0000-0F00-00003D010000}"/>
            </a:ext>
          </a:extLst>
        </xdr:cNvPr>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19" name="【福祉施設】&#10;一人当たり面積平均値テキスト">
          <a:extLst>
            <a:ext uri="{FF2B5EF4-FFF2-40B4-BE49-F238E27FC236}">
              <a16:creationId xmlns:a16="http://schemas.microsoft.com/office/drawing/2014/main" id="{00000000-0008-0000-0F00-00003F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133604</xdr:rowOff>
    </xdr:from>
    <xdr:to>
      <xdr:col>55</xdr:col>
      <xdr:colOff>50800</xdr:colOff>
      <xdr:row>83</xdr:row>
      <xdr:rowOff>63754</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426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156481</xdr:rowOff>
    </xdr:from>
    <xdr:ext cx="469744" cy="259045"/>
    <xdr:sp macro="" textlink="">
      <xdr:nvSpPr>
        <xdr:cNvPr id="330" name="【福祉施設】&#10;一人当たり面積該当値テキスト">
          <a:extLst>
            <a:ext uri="{FF2B5EF4-FFF2-40B4-BE49-F238E27FC236}">
              <a16:creationId xmlns:a16="http://schemas.microsoft.com/office/drawing/2014/main" id="{00000000-0008-0000-0F00-00004A010000}"/>
            </a:ext>
          </a:extLst>
        </xdr:cNvPr>
        <xdr:cNvSpPr txBox="1"/>
      </xdr:nvSpPr>
      <xdr:spPr>
        <a:xfrm>
          <a:off x="10515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958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12954</xdr:rowOff>
    </xdr:from>
    <xdr:to>
      <xdr:col>55</xdr:col>
      <xdr:colOff>0</xdr:colOff>
      <xdr:row>83</xdr:row>
      <xdr:rowOff>17526</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9639300" y="1424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26670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8750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102888</xdr:rowOff>
    </xdr:from>
    <xdr:ext cx="469744" cy="259045"/>
    <xdr:sp macro="" textlink="">
      <xdr:nvSpPr>
        <xdr:cNvPr id="335" name="n_1aveValue【福祉施設】&#10;一人当たり面積">
          <a:extLst>
            <a:ext uri="{FF2B5EF4-FFF2-40B4-BE49-F238E27FC236}">
              <a16:creationId xmlns:a16="http://schemas.microsoft.com/office/drawing/2014/main" id="{00000000-0008-0000-0F00-00004F010000}"/>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36" name="n_2aveValue【福祉施設】&#10;一人当たり面積">
          <a:extLst>
            <a:ext uri="{FF2B5EF4-FFF2-40B4-BE49-F238E27FC236}">
              <a16:creationId xmlns:a16="http://schemas.microsoft.com/office/drawing/2014/main" id="{00000000-0008-0000-0F00-000050010000}"/>
            </a:ext>
          </a:extLst>
        </xdr:cNvPr>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37" name="n_3aveValue【福祉施設】&#10;一人当たり面積">
          <a:extLst>
            <a:ext uri="{FF2B5EF4-FFF2-40B4-BE49-F238E27FC236}">
              <a16:creationId xmlns:a16="http://schemas.microsoft.com/office/drawing/2014/main" id="{00000000-0008-0000-0F00-000051010000}"/>
            </a:ext>
          </a:extLst>
        </xdr:cNvPr>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38" name="n_1mainValue【福祉施設】&#10;一人当たり面積">
          <a:extLst>
            <a:ext uri="{FF2B5EF4-FFF2-40B4-BE49-F238E27FC236}">
              <a16:creationId xmlns:a16="http://schemas.microsoft.com/office/drawing/2014/main" id="{00000000-0008-0000-0F00-000052010000}"/>
            </a:ext>
          </a:extLst>
        </xdr:cNvPr>
        <xdr:cNvSpPr txBox="1"/>
      </xdr:nvSpPr>
      <xdr:spPr>
        <a:xfrm>
          <a:off x="9391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39" name="n_2mainValue【福祉施設】&#10;一人当たり面積">
          <a:extLst>
            <a:ext uri="{FF2B5EF4-FFF2-40B4-BE49-F238E27FC236}">
              <a16:creationId xmlns:a16="http://schemas.microsoft.com/office/drawing/2014/main" id="{00000000-0008-0000-0F00-000053010000}"/>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63" name="【市民会館】&#10;有形固定資産減価償却率最小値テキスト">
          <a:extLst>
            <a:ext uri="{FF2B5EF4-FFF2-40B4-BE49-F238E27FC236}">
              <a16:creationId xmlns:a16="http://schemas.microsoft.com/office/drawing/2014/main" id="{00000000-0008-0000-0F00-00006B010000}"/>
            </a:ext>
          </a:extLst>
        </xdr:cNvPr>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65" name="【市民会館】&#10;有形固定資産減価償却率最大値テキスト">
          <a:extLst>
            <a:ext uri="{FF2B5EF4-FFF2-40B4-BE49-F238E27FC236}">
              <a16:creationId xmlns:a16="http://schemas.microsoft.com/office/drawing/2014/main" id="{00000000-0008-0000-0F00-00006D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00000000-0008-0000-0F00-00006F010000}"/>
            </a:ext>
          </a:extLst>
        </xdr:cNvPr>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00000000-0008-0000-0F00-00007A010000}"/>
            </a:ext>
          </a:extLst>
        </xdr:cNvPr>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148844</xdr:rowOff>
    </xdr:from>
    <xdr:to>
      <xdr:col>20</xdr:col>
      <xdr:colOff>38100</xdr:colOff>
      <xdr:row>104</xdr:row>
      <xdr:rowOff>78994</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3746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28194</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3797300" y="178041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32258</xdr:rowOff>
    </xdr:from>
    <xdr:to>
      <xdr:col>15</xdr:col>
      <xdr:colOff>101600</xdr:colOff>
      <xdr:row>104</xdr:row>
      <xdr:rowOff>133858</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2857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28194</xdr:rowOff>
    </xdr:from>
    <xdr:to>
      <xdr:col>19</xdr:col>
      <xdr:colOff>177800</xdr:colOff>
      <xdr:row>104</xdr:row>
      <xdr:rowOff>83058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2908300" y="178589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123698</xdr:rowOff>
    </xdr:from>
    <xdr:to>
      <xdr:col>10</xdr:col>
      <xdr:colOff>165100</xdr:colOff>
      <xdr:row>106</xdr:row>
      <xdr:rowOff>53848</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968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83058</xdr:rowOff>
    </xdr:from>
    <xdr:to>
      <xdr:col>15</xdr:col>
      <xdr:colOff>50800</xdr:colOff>
      <xdr:row>106</xdr:row>
      <xdr:rowOff>3048</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2019300" y="17913858"/>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85" name="n_1aveValue【市民会館】&#10;有形固定資産減価償却率">
          <a:extLst>
            <a:ext uri="{FF2B5EF4-FFF2-40B4-BE49-F238E27FC236}">
              <a16:creationId xmlns:a16="http://schemas.microsoft.com/office/drawing/2014/main" id="{00000000-0008-0000-0F00-000081010000}"/>
            </a:ext>
          </a:extLst>
        </xdr:cNvPr>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86" name="n_2aveValue【市民会館】&#10;有形固定資産減価償却率">
          <a:extLst>
            <a:ext uri="{FF2B5EF4-FFF2-40B4-BE49-F238E27FC236}">
              <a16:creationId xmlns:a16="http://schemas.microsoft.com/office/drawing/2014/main" id="{00000000-0008-0000-0F00-000082010000}"/>
            </a:ext>
          </a:extLst>
        </xdr:cNvPr>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87" name="n_3aveValue【市民会館】&#10;有形固定資産減価償却率">
          <a:extLst>
            <a:ext uri="{FF2B5EF4-FFF2-40B4-BE49-F238E27FC236}">
              <a16:creationId xmlns:a16="http://schemas.microsoft.com/office/drawing/2014/main" id="{00000000-0008-0000-0F00-000083010000}"/>
            </a:ext>
          </a:extLst>
        </xdr:cNvPr>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95521</xdr:rowOff>
    </xdr:from>
    <xdr:ext cx="405111" cy="259045"/>
    <xdr:sp macro="" textlink="">
      <xdr:nvSpPr>
        <xdr:cNvPr id="388" name="n_1mainValue【市民会館】&#10;有形固定資産減価償却率">
          <a:extLst>
            <a:ext uri="{FF2B5EF4-FFF2-40B4-BE49-F238E27FC236}">
              <a16:creationId xmlns:a16="http://schemas.microsoft.com/office/drawing/2014/main" id="{00000000-0008-0000-0F00-000084010000}"/>
            </a:ext>
          </a:extLst>
        </xdr:cNvPr>
        <xdr:cNvSpPr txBox="1"/>
      </xdr:nvSpPr>
      <xdr:spPr>
        <a:xfrm>
          <a:off x="35820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124985</xdr:rowOff>
    </xdr:from>
    <xdr:ext cx="405111" cy="259045"/>
    <xdr:sp macro="" textlink="">
      <xdr:nvSpPr>
        <xdr:cNvPr id="389" name="n_2mainValue【市民会館】&#10;有形固定資産減価償却率">
          <a:extLst>
            <a:ext uri="{FF2B5EF4-FFF2-40B4-BE49-F238E27FC236}">
              <a16:creationId xmlns:a16="http://schemas.microsoft.com/office/drawing/2014/main" id="{00000000-0008-0000-0F00-000085010000}"/>
            </a:ext>
          </a:extLst>
        </xdr:cNvPr>
        <xdr:cNvSpPr txBox="1"/>
      </xdr:nvSpPr>
      <xdr:spPr>
        <a:xfrm>
          <a:off x="2705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44975</xdr:rowOff>
    </xdr:from>
    <xdr:ext cx="405111" cy="259045"/>
    <xdr:sp macro="" textlink="">
      <xdr:nvSpPr>
        <xdr:cNvPr id="390" name="n_3mainValue【市民会館】&#10;有形固定資産減価償却率">
          <a:extLst>
            <a:ext uri="{FF2B5EF4-FFF2-40B4-BE49-F238E27FC236}">
              <a16:creationId xmlns:a16="http://schemas.microsoft.com/office/drawing/2014/main" id="{00000000-0008-0000-0F00-000086010000}"/>
            </a:ext>
          </a:extLst>
        </xdr:cNvPr>
        <xdr:cNvSpPr txBox="1"/>
      </xdr:nvSpPr>
      <xdr:spPr>
        <a:xfrm>
          <a:off x="1816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00000000-0008-0000-0F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15" name="【市民会館】&#10;一人当たり面積最小値テキスト">
          <a:extLst>
            <a:ext uri="{FF2B5EF4-FFF2-40B4-BE49-F238E27FC236}">
              <a16:creationId xmlns:a16="http://schemas.microsoft.com/office/drawing/2014/main" id="{00000000-0008-0000-0F00-00009F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17" name="【市民会館】&#10;一人当たり面積最大値テキスト">
          <a:extLst>
            <a:ext uri="{FF2B5EF4-FFF2-40B4-BE49-F238E27FC236}">
              <a16:creationId xmlns:a16="http://schemas.microsoft.com/office/drawing/2014/main" id="{00000000-0008-0000-0F00-0000A1010000}"/>
            </a:ext>
          </a:extLst>
        </xdr:cNvPr>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19" name="【市民会館】&#10;一人当たり面積平均値テキスト">
          <a:extLst>
            <a:ext uri="{FF2B5EF4-FFF2-40B4-BE49-F238E27FC236}">
              <a16:creationId xmlns:a16="http://schemas.microsoft.com/office/drawing/2014/main" id="{00000000-0008-0000-0F00-0000A3010000}"/>
            </a:ext>
          </a:extLst>
        </xdr:cNvPr>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30" name="【市民会館】&#10;一人当たり面積該当値テキスト">
          <a:extLst>
            <a:ext uri="{FF2B5EF4-FFF2-40B4-BE49-F238E27FC236}">
              <a16:creationId xmlns:a16="http://schemas.microsoft.com/office/drawing/2014/main" id="{00000000-0008-0000-0F00-0000AE010000}"/>
            </a:ext>
          </a:extLst>
        </xdr:cNvPr>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144780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9639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35" name="n_1aveValue【市民会館】&#10;一人当たり面積">
          <a:extLst>
            <a:ext uri="{FF2B5EF4-FFF2-40B4-BE49-F238E27FC236}">
              <a16:creationId xmlns:a16="http://schemas.microsoft.com/office/drawing/2014/main" id="{00000000-0008-0000-0F00-0000B3010000}"/>
            </a:ext>
          </a:extLst>
        </xdr:cNvPr>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36" name="n_2aveValue【市民会館】&#10;一人当たり面積">
          <a:extLst>
            <a:ext uri="{FF2B5EF4-FFF2-40B4-BE49-F238E27FC236}">
              <a16:creationId xmlns:a16="http://schemas.microsoft.com/office/drawing/2014/main" id="{00000000-0008-0000-0F00-0000B4010000}"/>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37" name="n_3aveValue【市民会館】&#10;一人当たり面積">
          <a:extLst>
            <a:ext uri="{FF2B5EF4-FFF2-40B4-BE49-F238E27FC236}">
              <a16:creationId xmlns:a16="http://schemas.microsoft.com/office/drawing/2014/main" id="{00000000-0008-0000-0F00-0000B5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38" name="n_1mainValue【市民会館】&#10;一人当たり面積">
          <a:extLst>
            <a:ext uri="{FF2B5EF4-FFF2-40B4-BE49-F238E27FC236}">
              <a16:creationId xmlns:a16="http://schemas.microsoft.com/office/drawing/2014/main" id="{00000000-0008-0000-0F00-0000B6010000}"/>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39" name="n_2mainValue【市民会館】&#10;一人当たり面積">
          <a:extLst>
            <a:ext uri="{FF2B5EF4-FFF2-40B4-BE49-F238E27FC236}">
              <a16:creationId xmlns:a16="http://schemas.microsoft.com/office/drawing/2014/main" id="{00000000-0008-0000-0F00-0000B7010000}"/>
            </a:ext>
          </a:extLst>
        </xdr:cNvPr>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a:extLst>
            <a:ext uri="{FF2B5EF4-FFF2-40B4-BE49-F238E27FC236}">
              <a16:creationId xmlns:a16="http://schemas.microsoft.com/office/drawing/2014/main" id="{00000000-0008-0000-0F00-0000C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64" name="【一般廃棄物処理施設】&#10;有形固定資産減価償却率最小値テキスト">
          <a:extLst>
            <a:ext uri="{FF2B5EF4-FFF2-40B4-BE49-F238E27FC236}">
              <a16:creationId xmlns:a16="http://schemas.microsoft.com/office/drawing/2014/main" id="{00000000-0008-0000-0F00-0000D0010000}"/>
            </a:ext>
          </a:extLst>
        </xdr:cNvPr>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66" name="【一般廃棄物処理施設】&#10;有形固定資産減価償却率最大値テキスト">
          <a:extLst>
            <a:ext uri="{FF2B5EF4-FFF2-40B4-BE49-F238E27FC236}">
              <a16:creationId xmlns:a16="http://schemas.microsoft.com/office/drawing/2014/main" id="{00000000-0008-0000-0F00-0000D201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68" name="【一般廃棄物処理施設】&#10;有形固定資産減価償却率平均値テキスト">
          <a:extLst>
            <a:ext uri="{FF2B5EF4-FFF2-40B4-BE49-F238E27FC236}">
              <a16:creationId xmlns:a16="http://schemas.microsoft.com/office/drawing/2014/main" id="{00000000-0008-0000-0F00-0000D4010000}"/>
            </a:ext>
          </a:extLst>
        </xdr:cNvPr>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114935</xdr:rowOff>
    </xdr:from>
    <xdr:to>
      <xdr:col>85</xdr:col>
      <xdr:colOff>177800</xdr:colOff>
      <xdr:row>35</xdr:row>
      <xdr:rowOff>45085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6268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137812</xdr:rowOff>
    </xdr:from>
    <xdr:ext cx="405111" cy="259045"/>
    <xdr:sp macro="" textlink="">
      <xdr:nvSpPr>
        <xdr:cNvPr id="479" name="【一般廃棄物処理施設】&#10;有形固定資産減価償却率該当値テキスト">
          <a:extLst>
            <a:ext uri="{FF2B5EF4-FFF2-40B4-BE49-F238E27FC236}">
              <a16:creationId xmlns:a16="http://schemas.microsoft.com/office/drawing/2014/main" id="{00000000-0008-0000-0F00-0000DF010000}"/>
            </a:ext>
          </a:extLst>
        </xdr:cNvPr>
        <xdr:cNvSpPr txBox="1"/>
      </xdr:nvSpPr>
      <xdr:spPr>
        <a:xfrm>
          <a:off x="163576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118110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15481300" y="599503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118110</xdr:rowOff>
    </xdr:from>
    <xdr:to>
      <xdr:col>81</xdr:col>
      <xdr:colOff>50800</xdr:colOff>
      <xdr:row>36</xdr:row>
      <xdr:rowOff>70485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14592300" y="611886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160020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3703300" y="62426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15257</xdr:rowOff>
    </xdr:from>
    <xdr:ext cx="405111" cy="259045"/>
    <xdr:sp macro="" textlink="">
      <xdr:nvSpPr>
        <xdr:cNvPr id="486" name="n_1aveValue【一般廃棄物処理施設】&#10;有形固定資産減価償却率">
          <a:extLst>
            <a:ext uri="{FF2B5EF4-FFF2-40B4-BE49-F238E27FC236}">
              <a16:creationId xmlns:a16="http://schemas.microsoft.com/office/drawing/2014/main" id="{00000000-0008-0000-0F00-0000E6010000}"/>
            </a:ext>
          </a:extLst>
        </xdr:cNvPr>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87" name="n_2ave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88" name="n_3aveValue【一般廃棄物処理施設】&#10;有形固定資産減価償却率">
          <a:extLst>
            <a:ext uri="{FF2B5EF4-FFF2-40B4-BE49-F238E27FC236}">
              <a16:creationId xmlns:a16="http://schemas.microsoft.com/office/drawing/2014/main" id="{00000000-0008-0000-0F00-0000E8010000}"/>
            </a:ext>
          </a:extLst>
        </xdr:cNvPr>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112412</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4389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30497</xdr:rowOff>
    </xdr:from>
    <xdr:ext cx="405111" cy="259045"/>
    <xdr:sp macro="" textlink="">
      <xdr:nvSpPr>
        <xdr:cNvPr id="491" name="n_3main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3500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00000000-0008-0000-0F00-00000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18" name="【一般廃棄物処理施設】&#10;一人当たり有形固定資産（償却資産）額最小値テキスト">
          <a:extLst>
            <a:ext uri="{FF2B5EF4-FFF2-40B4-BE49-F238E27FC236}">
              <a16:creationId xmlns:a16="http://schemas.microsoft.com/office/drawing/2014/main" id="{00000000-0008-0000-0F00-000006020000}"/>
            </a:ext>
          </a:extLst>
        </xdr:cNvPr>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00000000-0008-0000-0F00-000008020000}"/>
            </a:ext>
          </a:extLst>
        </xdr:cNvPr>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162163</xdr:rowOff>
    </xdr:from>
    <xdr:ext cx="534377" cy="259045"/>
    <xdr:sp macro="" textlink="">
      <xdr:nvSpPr>
        <xdr:cNvPr id="522" name="【一般廃棄物処理施設】&#10;一人当たり有形固定資産（償却資産）額平均値テキスト">
          <a:extLst>
            <a:ext uri="{FF2B5EF4-FFF2-40B4-BE49-F238E27FC236}">
              <a16:creationId xmlns:a16="http://schemas.microsoft.com/office/drawing/2014/main" id="{00000000-0008-0000-0F00-00000A020000}"/>
            </a:ext>
          </a:extLst>
        </xdr:cNvPr>
        <xdr:cNvSpPr txBox="1"/>
      </xdr:nvSpPr>
      <xdr:spPr>
        <a:xfrm>
          <a:off x="22199600" y="633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61616</xdr:rowOff>
    </xdr:from>
    <xdr:to>
      <xdr:col>116</xdr:col>
      <xdr:colOff>114300</xdr:colOff>
      <xdr:row>41</xdr:row>
      <xdr:rowOff>163216</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2110700" y="70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147993</xdr:rowOff>
    </xdr:from>
    <xdr:ext cx="534377" cy="259045"/>
    <xdr:sp macro="" textlink="">
      <xdr:nvSpPr>
        <xdr:cNvPr id="533" name="【一般廃棄物処理施設】&#10;一人当たり有形固定資産（償却資産）額該当値テキスト">
          <a:extLst>
            <a:ext uri="{FF2B5EF4-FFF2-40B4-BE49-F238E27FC236}">
              <a16:creationId xmlns:a16="http://schemas.microsoft.com/office/drawing/2014/main" id="{00000000-0008-0000-0F00-000015020000}"/>
            </a:ext>
          </a:extLst>
        </xdr:cNvPr>
        <xdr:cNvSpPr txBox="1"/>
      </xdr:nvSpPr>
      <xdr:spPr>
        <a:xfrm>
          <a:off x="22199600" y="70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63152</xdr:rowOff>
    </xdr:from>
    <xdr:to>
      <xdr:col>112</xdr:col>
      <xdr:colOff>38100</xdr:colOff>
      <xdr:row>41</xdr:row>
      <xdr:rowOff>164752</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21272500" y="70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112416</xdr:rowOff>
    </xdr:from>
    <xdr:to>
      <xdr:col>116</xdr:col>
      <xdr:colOff>63500</xdr:colOff>
      <xdr:row>41</xdr:row>
      <xdr:rowOff>113952</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1323300" y="7141866"/>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64621</xdr:rowOff>
    </xdr:from>
    <xdr:to>
      <xdr:col>107</xdr:col>
      <xdr:colOff>101600</xdr:colOff>
      <xdr:row>41</xdr:row>
      <xdr:rowOff>166221</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20383500" y="70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113952</xdr:rowOff>
    </xdr:from>
    <xdr:to>
      <xdr:col>111</xdr:col>
      <xdr:colOff>177800</xdr:colOff>
      <xdr:row>41</xdr:row>
      <xdr:rowOff>115421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0434300" y="714340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66123</xdr:rowOff>
    </xdr:from>
    <xdr:to>
      <xdr:col>102</xdr:col>
      <xdr:colOff>165100</xdr:colOff>
      <xdr:row>41</xdr:row>
      <xdr:rowOff>167723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9494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115421</xdr:rowOff>
    </xdr:from>
    <xdr:to>
      <xdr:col>107</xdr:col>
      <xdr:colOff>50800</xdr:colOff>
      <xdr:row>41</xdr:row>
      <xdr:rowOff>116923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9545300" y="71448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540" name="n_1aveValue【一般廃棄物処理施設】&#10;一人当たり有形固定資産（償却資産）額">
          <a:extLst>
            <a:ext uri="{FF2B5EF4-FFF2-40B4-BE49-F238E27FC236}">
              <a16:creationId xmlns:a16="http://schemas.microsoft.com/office/drawing/2014/main" id="{00000000-0008-0000-0F00-00001C020000}"/>
            </a:ext>
          </a:extLst>
        </xdr:cNvPr>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541" name="n_2aveValue【一般廃棄物処理施設】&#10;一人当たり有形固定資産（償却資産）額">
          <a:extLst>
            <a:ext uri="{FF2B5EF4-FFF2-40B4-BE49-F238E27FC236}">
              <a16:creationId xmlns:a16="http://schemas.microsoft.com/office/drawing/2014/main" id="{00000000-0008-0000-0F00-00001D020000}"/>
            </a:ext>
          </a:extLst>
        </xdr:cNvPr>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42" name="n_3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155879</xdr:rowOff>
    </xdr:from>
    <xdr:ext cx="534377" cy="259045"/>
    <xdr:sp macro="" textlink="">
      <xdr:nvSpPr>
        <xdr:cNvPr id="543" name="n_1main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21043411" y="71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157348</xdr:rowOff>
    </xdr:from>
    <xdr:ext cx="534377" cy="259045"/>
    <xdr:sp macro="" textlink="">
      <xdr:nvSpPr>
        <xdr:cNvPr id="544" name="n_2main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0167111" y="71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158850</xdr:rowOff>
    </xdr:from>
    <xdr:ext cx="534377" cy="259045"/>
    <xdr:sp macro="" textlink="">
      <xdr:nvSpPr>
        <xdr:cNvPr id="545" name="n_3main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19278111" y="71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00000000-0008-0000-0F00-00003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69" name="【保健センター・保健所】&#10;有形固定資産減価償却率最小値テキスト">
          <a:extLst>
            <a:ext uri="{FF2B5EF4-FFF2-40B4-BE49-F238E27FC236}">
              <a16:creationId xmlns:a16="http://schemas.microsoft.com/office/drawing/2014/main" id="{00000000-0008-0000-0F00-000039020000}"/>
            </a:ext>
          </a:extLst>
        </xdr:cNvPr>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00000000-0008-0000-0F00-00003B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00000000-0008-0000-0F00-00003D020000}"/>
            </a:ext>
          </a:extLst>
        </xdr:cNvPr>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xdr:rowOff>
    </xdr:from>
    <xdr:to>
      <xdr:col>85</xdr:col>
      <xdr:colOff>177800</xdr:colOff>
      <xdr:row>58</xdr:row>
      <xdr:rowOff>117094</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6268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38371</xdr:rowOff>
    </xdr:from>
    <xdr:ext cx="405111" cy="259045"/>
    <xdr:sp macro="" textlink="">
      <xdr:nvSpPr>
        <xdr:cNvPr id="584" name="【保健センター・保健所】&#10;有形固定資産減価償却率該当値テキスト">
          <a:extLst>
            <a:ext uri="{FF2B5EF4-FFF2-40B4-BE49-F238E27FC236}">
              <a16:creationId xmlns:a16="http://schemas.microsoft.com/office/drawing/2014/main" id="{00000000-0008-0000-0F00-000048020000}"/>
            </a:ext>
          </a:extLst>
        </xdr:cNvPr>
        <xdr:cNvSpPr txBox="1"/>
      </xdr:nvSpPr>
      <xdr:spPr>
        <a:xfrm>
          <a:off x="16357600" y="98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5430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118872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5481300" y="100103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59</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4592300" y="100629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365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59</xdr:row>
      <xdr:rowOff>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3703300" y="100241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00000000-0008-0000-0F00-00004F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00000000-0008-0000-0F00-000050020000}"/>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44213</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00000000-0008-0000-0F00-000051020000}"/>
            </a:ext>
          </a:extLst>
        </xdr:cNvPr>
        <xdr:cNvSpPr txBox="1"/>
      </xdr:nvSpPr>
      <xdr:spPr>
        <a:xfrm>
          <a:off x="13500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594" name="n_1main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95" name="n_2main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96" name="n_3main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3500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a:extLst>
            <a:ext uri="{FF2B5EF4-FFF2-40B4-BE49-F238E27FC236}">
              <a16:creationId xmlns:a16="http://schemas.microsoft.com/office/drawing/2014/main" id="{00000000-0008-0000-0F00-00006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23" name="【保健センター・保健所】&#10;一人当たり面積最小値テキスト">
          <a:extLst>
            <a:ext uri="{FF2B5EF4-FFF2-40B4-BE49-F238E27FC236}">
              <a16:creationId xmlns:a16="http://schemas.microsoft.com/office/drawing/2014/main" id="{00000000-0008-0000-0F00-00006F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25" name="【保健センター・保健所】&#10;一人当たり面積最大値テキスト">
          <a:extLst>
            <a:ext uri="{FF2B5EF4-FFF2-40B4-BE49-F238E27FC236}">
              <a16:creationId xmlns:a16="http://schemas.microsoft.com/office/drawing/2014/main" id="{00000000-0008-0000-0F00-000071020000}"/>
            </a:ext>
          </a:extLst>
        </xdr:cNvPr>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27" name="【保健センター・保健所】&#10;一人当たり面積平均値テキスト">
          <a:extLst>
            <a:ext uri="{FF2B5EF4-FFF2-40B4-BE49-F238E27FC236}">
              <a16:creationId xmlns:a16="http://schemas.microsoft.com/office/drawing/2014/main" id="{00000000-0008-0000-0F00-000073020000}"/>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14515</xdr:rowOff>
    </xdr:from>
    <xdr:to>
      <xdr:col>116</xdr:col>
      <xdr:colOff>114300</xdr:colOff>
      <xdr:row>58</xdr:row>
      <xdr:rowOff>116115</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2110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37392</xdr:rowOff>
    </xdr:from>
    <xdr:ext cx="469744" cy="259045"/>
    <xdr:sp macro="" textlink="">
      <xdr:nvSpPr>
        <xdr:cNvPr id="638" name="【保健センター・保健所】&#10;一人当たり面積該当値テキスト">
          <a:extLst>
            <a:ext uri="{FF2B5EF4-FFF2-40B4-BE49-F238E27FC236}">
              <a16:creationId xmlns:a16="http://schemas.microsoft.com/office/drawing/2014/main" id="{00000000-0008-0000-0F00-00007E020000}"/>
            </a:ext>
          </a:extLst>
        </xdr:cNvPr>
        <xdr:cNvSpPr txBox="1"/>
      </xdr:nvSpPr>
      <xdr:spPr>
        <a:xfrm>
          <a:off x="22199600" y="98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127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65315</xdr:rowOff>
    </xdr:from>
    <xdr:to>
      <xdr:col>116</xdr:col>
      <xdr:colOff>63500</xdr:colOff>
      <xdr:row>58</xdr:row>
      <xdr:rowOff>81643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1323300" y="100094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038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81643</xdr:rowOff>
    </xdr:from>
    <xdr:to>
      <xdr:col>111</xdr:col>
      <xdr:colOff>177800</xdr:colOff>
      <xdr:row>58</xdr:row>
      <xdr:rowOff>81643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0434300" y="10025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43" name="n_1aveValue【保健センター・保健所】&#10;一人当たり面積">
          <a:extLst>
            <a:ext uri="{FF2B5EF4-FFF2-40B4-BE49-F238E27FC236}">
              <a16:creationId xmlns:a16="http://schemas.microsoft.com/office/drawing/2014/main" id="{00000000-0008-0000-0F00-000083020000}"/>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44" name="n_2aveValue【保健センター・保健所】&#10;一人当たり面積">
          <a:extLst>
            <a:ext uri="{FF2B5EF4-FFF2-40B4-BE49-F238E27FC236}">
              <a16:creationId xmlns:a16="http://schemas.microsoft.com/office/drawing/2014/main" id="{00000000-0008-0000-0F00-000084020000}"/>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45" name="n_3aveValue【保健センター・保健所】&#10;一人当たり面積">
          <a:extLst>
            <a:ext uri="{FF2B5EF4-FFF2-40B4-BE49-F238E27FC236}">
              <a16:creationId xmlns:a16="http://schemas.microsoft.com/office/drawing/2014/main" id="{00000000-0008-0000-0F00-000085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646" name="n_1mainValue【保健センター・保健所】&#10;一人当たり面積">
          <a:extLst>
            <a:ext uri="{FF2B5EF4-FFF2-40B4-BE49-F238E27FC236}">
              <a16:creationId xmlns:a16="http://schemas.microsoft.com/office/drawing/2014/main" id="{00000000-0008-0000-0F00-000086020000}"/>
            </a:ext>
          </a:extLst>
        </xdr:cNvPr>
        <xdr:cNvSpPr txBox="1"/>
      </xdr:nvSpPr>
      <xdr:spPr>
        <a:xfrm>
          <a:off x="210757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647" name="n_2mainValue【保健センター・保健所】&#10;一人当たり面積">
          <a:extLst>
            <a:ext uri="{FF2B5EF4-FFF2-40B4-BE49-F238E27FC236}">
              <a16:creationId xmlns:a16="http://schemas.microsoft.com/office/drawing/2014/main" id="{00000000-0008-0000-0F00-000087020000}"/>
            </a:ext>
          </a:extLst>
        </xdr:cNvPr>
        <xdr:cNvSpPr txBox="1"/>
      </xdr:nvSpPr>
      <xdr:spPr>
        <a:xfrm>
          <a:off x="20199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a:extLst>
            <a:ext uri="{FF2B5EF4-FFF2-40B4-BE49-F238E27FC236}">
              <a16:creationId xmlns:a16="http://schemas.microsoft.com/office/drawing/2014/main" id="{00000000-0008-0000-0F00-00009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71" name="【消防施設】&#10;有形固定資産減価償却率最小値テキスト">
          <a:extLst>
            <a:ext uri="{FF2B5EF4-FFF2-40B4-BE49-F238E27FC236}">
              <a16:creationId xmlns:a16="http://schemas.microsoft.com/office/drawing/2014/main" id="{00000000-0008-0000-0F00-00009F020000}"/>
            </a:ext>
          </a:extLst>
        </xdr:cNvPr>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73" name="【消防施設】&#10;有形固定資産減価償却率最大値テキスト">
          <a:extLst>
            <a:ext uri="{FF2B5EF4-FFF2-40B4-BE49-F238E27FC236}">
              <a16:creationId xmlns:a16="http://schemas.microsoft.com/office/drawing/2014/main" id="{00000000-0008-0000-0F00-0000A1020000}"/>
            </a:ext>
          </a:extLst>
        </xdr:cNvPr>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75" name="【消防施設】&#10;有形固定資産減価償却率平均値テキスト">
          <a:extLst>
            <a:ext uri="{FF2B5EF4-FFF2-40B4-BE49-F238E27FC236}">
              <a16:creationId xmlns:a16="http://schemas.microsoft.com/office/drawing/2014/main" id="{00000000-0008-0000-0F00-0000A3020000}"/>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140463</xdr:rowOff>
    </xdr:from>
    <xdr:to>
      <xdr:col>85</xdr:col>
      <xdr:colOff>177800</xdr:colOff>
      <xdr:row>79</xdr:row>
      <xdr:rowOff>70613</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6268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163340</xdr:rowOff>
    </xdr:from>
    <xdr:ext cx="405111" cy="259045"/>
    <xdr:sp macro="" textlink="">
      <xdr:nvSpPr>
        <xdr:cNvPr id="686" name="【消防施設】&#10;有形固定資産減価償却率該当値テキスト">
          <a:extLst>
            <a:ext uri="{FF2B5EF4-FFF2-40B4-BE49-F238E27FC236}">
              <a16:creationId xmlns:a16="http://schemas.microsoft.com/office/drawing/2014/main" id="{00000000-0008-0000-0F00-0000AE020000}"/>
            </a:ext>
          </a:extLst>
        </xdr:cNvPr>
        <xdr:cNvSpPr txBox="1"/>
      </xdr:nvSpPr>
      <xdr:spPr>
        <a:xfrm>
          <a:off x="16357600" y="1336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1015</xdr:rowOff>
    </xdr:from>
    <xdr:to>
      <xdr:col>81</xdr:col>
      <xdr:colOff>101600</xdr:colOff>
      <xdr:row>79</xdr:row>
      <xdr:rowOff>102615</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543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19813</xdr:rowOff>
    </xdr:from>
    <xdr:to>
      <xdr:col>85</xdr:col>
      <xdr:colOff>127000</xdr:colOff>
      <xdr:row>79</xdr:row>
      <xdr:rowOff>51815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5481300" y="1356436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28448</xdr:rowOff>
    </xdr:from>
    <xdr:to>
      <xdr:col>76</xdr:col>
      <xdr:colOff>165100</xdr:colOff>
      <xdr:row>79</xdr:row>
      <xdr:rowOff>130048</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454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51815</xdr:rowOff>
    </xdr:from>
    <xdr:to>
      <xdr:col>81</xdr:col>
      <xdr:colOff>50800</xdr:colOff>
      <xdr:row>79</xdr:row>
      <xdr:rowOff>79248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14592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101600</xdr:rowOff>
    </xdr:from>
    <xdr:to>
      <xdr:col>72</xdr:col>
      <xdr:colOff>38100</xdr:colOff>
      <xdr:row>80</xdr:row>
      <xdr:rowOff>31750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365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79</xdr:row>
      <xdr:rowOff>152400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3703300" y="136237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29735</xdr:rowOff>
    </xdr:from>
    <xdr:ext cx="405111" cy="259045"/>
    <xdr:sp macro="" textlink="">
      <xdr:nvSpPr>
        <xdr:cNvPr id="693" name="n_1aveValue【消防施設】&#10;有形固定資産減価償却率">
          <a:extLst>
            <a:ext uri="{FF2B5EF4-FFF2-40B4-BE49-F238E27FC236}">
              <a16:creationId xmlns:a16="http://schemas.microsoft.com/office/drawing/2014/main" id="{00000000-0008-0000-0F00-0000B5020000}"/>
            </a:ext>
          </a:extLst>
        </xdr:cNvPr>
        <xdr:cNvSpPr txBox="1"/>
      </xdr:nvSpPr>
      <xdr:spPr>
        <a:xfrm>
          <a:off x="15266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694" name="n_2aveValue【消防施設】&#10;有形固定資産減価償却率">
          <a:extLst>
            <a:ext uri="{FF2B5EF4-FFF2-40B4-BE49-F238E27FC236}">
              <a16:creationId xmlns:a16="http://schemas.microsoft.com/office/drawing/2014/main" id="{00000000-0008-0000-0F00-0000B6020000}"/>
            </a:ext>
          </a:extLst>
        </xdr:cNvPr>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100601</xdr:rowOff>
    </xdr:from>
    <xdr:ext cx="405111" cy="259045"/>
    <xdr:sp macro="" textlink="">
      <xdr:nvSpPr>
        <xdr:cNvPr id="695" name="n_3aveValue【消防施設】&#10;有形固定資産減価償却率">
          <a:extLst>
            <a:ext uri="{FF2B5EF4-FFF2-40B4-BE49-F238E27FC236}">
              <a16:creationId xmlns:a16="http://schemas.microsoft.com/office/drawing/2014/main" id="{00000000-0008-0000-0F00-0000B7020000}"/>
            </a:ext>
          </a:extLst>
        </xdr:cNvPr>
        <xdr:cNvSpPr txBox="1"/>
      </xdr:nvSpPr>
      <xdr:spPr>
        <a:xfrm>
          <a:off x="13500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119142</xdr:rowOff>
    </xdr:from>
    <xdr:ext cx="405111" cy="259045"/>
    <xdr:sp macro="" textlink="">
      <xdr:nvSpPr>
        <xdr:cNvPr id="696" name="n_1mainValue【消防施設】&#10;有形固定資産減価償却率">
          <a:extLst>
            <a:ext uri="{FF2B5EF4-FFF2-40B4-BE49-F238E27FC236}">
              <a16:creationId xmlns:a16="http://schemas.microsoft.com/office/drawing/2014/main" id="{00000000-0008-0000-0F00-0000B8020000}"/>
            </a:ext>
          </a:extLst>
        </xdr:cNvPr>
        <xdr:cNvSpPr txBox="1"/>
      </xdr:nvSpPr>
      <xdr:spPr>
        <a:xfrm>
          <a:off x="152660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146575</xdr:rowOff>
    </xdr:from>
    <xdr:ext cx="405111" cy="259045"/>
    <xdr:sp macro="" textlink="">
      <xdr:nvSpPr>
        <xdr:cNvPr id="697" name="n_2mainValue【消防施設】&#10;有形固定資産減価償却率">
          <a:extLst>
            <a:ext uri="{FF2B5EF4-FFF2-40B4-BE49-F238E27FC236}">
              <a16:creationId xmlns:a16="http://schemas.microsoft.com/office/drawing/2014/main" id="{00000000-0008-0000-0F00-0000B9020000}"/>
            </a:ext>
          </a:extLst>
        </xdr:cNvPr>
        <xdr:cNvSpPr txBox="1"/>
      </xdr:nvSpPr>
      <xdr:spPr>
        <a:xfrm>
          <a:off x="14389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48277</xdr:rowOff>
    </xdr:from>
    <xdr:ext cx="405111" cy="259045"/>
    <xdr:sp macro="" textlink="">
      <xdr:nvSpPr>
        <xdr:cNvPr id="698" name="n_3mainValue【消防施設】&#10;有形固定資産減価償却率">
          <a:extLst>
            <a:ext uri="{FF2B5EF4-FFF2-40B4-BE49-F238E27FC236}">
              <a16:creationId xmlns:a16="http://schemas.microsoft.com/office/drawing/2014/main" id="{00000000-0008-0000-0F00-0000BA020000}"/>
            </a:ext>
          </a:extLst>
        </xdr:cNvPr>
        <xdr:cNvSpPr txBox="1"/>
      </xdr:nvSpPr>
      <xdr:spPr>
        <a:xfrm>
          <a:off x="13500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a:extLst>
            <a:ext uri="{FF2B5EF4-FFF2-40B4-BE49-F238E27FC236}">
              <a16:creationId xmlns:a16="http://schemas.microsoft.com/office/drawing/2014/main" id="{00000000-0008-0000-0F00-0000D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23" name="【消防施設】&#10;一人当たり面積最小値テキスト">
          <a:extLst>
            <a:ext uri="{FF2B5EF4-FFF2-40B4-BE49-F238E27FC236}">
              <a16:creationId xmlns:a16="http://schemas.microsoft.com/office/drawing/2014/main" id="{00000000-0008-0000-0F00-0000D3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25" name="【消防施設】&#10;一人当たり面積最大値テキスト">
          <a:extLst>
            <a:ext uri="{FF2B5EF4-FFF2-40B4-BE49-F238E27FC236}">
              <a16:creationId xmlns:a16="http://schemas.microsoft.com/office/drawing/2014/main" id="{00000000-0008-0000-0F00-0000D5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27" name="【消防施設】&#10;一人当たり面積平均値テキスト">
          <a:extLst>
            <a:ext uri="{FF2B5EF4-FFF2-40B4-BE49-F238E27FC236}">
              <a16:creationId xmlns:a16="http://schemas.microsoft.com/office/drawing/2014/main" id="{00000000-0008-0000-0F00-0000D7020000}"/>
            </a:ext>
          </a:extLst>
        </xdr:cNvPr>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2110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144797</xdr:rowOff>
    </xdr:from>
    <xdr:ext cx="469744" cy="259045"/>
    <xdr:sp macro="" textlink="">
      <xdr:nvSpPr>
        <xdr:cNvPr id="738" name="【消防施設】&#10;一人当たり面積該当値テキスト">
          <a:extLst>
            <a:ext uri="{FF2B5EF4-FFF2-40B4-BE49-F238E27FC236}">
              <a16:creationId xmlns:a16="http://schemas.microsoft.com/office/drawing/2014/main" id="{00000000-0008-0000-0F00-0000E2020000}"/>
            </a:ext>
          </a:extLst>
        </xdr:cNvPr>
        <xdr:cNvSpPr txBox="1"/>
      </xdr:nvSpPr>
      <xdr:spPr>
        <a:xfrm>
          <a:off x="221996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45720</xdr:rowOff>
    </xdr:from>
    <xdr:to>
      <xdr:col>116</xdr:col>
      <xdr:colOff>63500</xdr:colOff>
      <xdr:row>84</xdr:row>
      <xdr:rowOff>57150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1323300" y="14447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64770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0434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43" name="n_1aveValue【消防施設】&#10;一人当たり面積">
          <a:extLst>
            <a:ext uri="{FF2B5EF4-FFF2-40B4-BE49-F238E27FC236}">
              <a16:creationId xmlns:a16="http://schemas.microsoft.com/office/drawing/2014/main" id="{00000000-0008-0000-0F00-0000E7020000}"/>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744" name="n_2aveValue【消防施設】&#10;一人当たり面積">
          <a:extLst>
            <a:ext uri="{FF2B5EF4-FFF2-40B4-BE49-F238E27FC236}">
              <a16:creationId xmlns:a16="http://schemas.microsoft.com/office/drawing/2014/main" id="{00000000-0008-0000-0F00-0000E8020000}"/>
            </a:ext>
          </a:extLst>
        </xdr:cNvPr>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45" name="n_3aveValue【消防施設】&#10;一人当たり面積">
          <a:extLst>
            <a:ext uri="{FF2B5EF4-FFF2-40B4-BE49-F238E27FC236}">
              <a16:creationId xmlns:a16="http://schemas.microsoft.com/office/drawing/2014/main" id="{00000000-0008-0000-0F00-0000E9020000}"/>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46" name="n_1mainValue【消防施設】&#10;一人当たり面積">
          <a:extLst>
            <a:ext uri="{FF2B5EF4-FFF2-40B4-BE49-F238E27FC236}">
              <a16:creationId xmlns:a16="http://schemas.microsoft.com/office/drawing/2014/main" id="{00000000-0008-0000-0F00-0000EA020000}"/>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132097</xdr:rowOff>
    </xdr:from>
    <xdr:ext cx="469744" cy="259045"/>
    <xdr:sp macro="" textlink="">
      <xdr:nvSpPr>
        <xdr:cNvPr id="747" name="n_2mainValue【消防施設】&#10;一人当たり面積">
          <a:extLst>
            <a:ext uri="{FF2B5EF4-FFF2-40B4-BE49-F238E27FC236}">
              <a16:creationId xmlns:a16="http://schemas.microsoft.com/office/drawing/2014/main" id="{00000000-0008-0000-0F00-0000EB020000}"/>
            </a:ext>
          </a:extLst>
        </xdr:cNvPr>
        <xdr:cNvSpPr txBox="1"/>
      </xdr:nvSpPr>
      <xdr:spPr>
        <a:xfrm>
          <a:off x="20199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73" name="【庁舎】&#10;有形固定資産減価償却率最小値テキスト">
          <a:extLst>
            <a:ext uri="{FF2B5EF4-FFF2-40B4-BE49-F238E27FC236}">
              <a16:creationId xmlns:a16="http://schemas.microsoft.com/office/drawing/2014/main" id="{00000000-0008-0000-0F00-000005030000}"/>
            </a:ext>
          </a:extLst>
        </xdr:cNvPr>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75" name="【庁舎】&#10;有形固定資産減価償却率最大値テキスト">
          <a:extLst>
            <a:ext uri="{FF2B5EF4-FFF2-40B4-BE49-F238E27FC236}">
              <a16:creationId xmlns:a16="http://schemas.microsoft.com/office/drawing/2014/main" id="{00000000-0008-0000-0F00-00000703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77" name="【庁舎】&#10;有形固定資産減価償却率平均値テキスト">
          <a:extLst>
            <a:ext uri="{FF2B5EF4-FFF2-40B4-BE49-F238E27FC236}">
              <a16:creationId xmlns:a16="http://schemas.microsoft.com/office/drawing/2014/main" id="{00000000-0008-0000-0F00-000009030000}"/>
            </a:ext>
          </a:extLst>
        </xdr:cNvPr>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788" name="【庁舎】&#10;有形固定資産減価償却率該当値テキスト">
          <a:extLst>
            <a:ext uri="{FF2B5EF4-FFF2-40B4-BE49-F238E27FC236}">
              <a16:creationId xmlns:a16="http://schemas.microsoft.com/office/drawing/2014/main" id="{00000000-0008-0000-0F00-000014030000}"/>
            </a:ext>
          </a:extLst>
        </xdr:cNvPr>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160020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5481300" y="17785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20955</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4592300" y="1781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20955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3703300" y="17851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F00-00001C030000}"/>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F00-00001D030000}"/>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F00-00001E030000}"/>
            </a:ext>
          </a:extLst>
        </xdr:cNvPr>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F00-00001F030000}"/>
            </a:ext>
          </a:extLst>
        </xdr:cNvPr>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F00-000020030000}"/>
            </a:ext>
          </a:extLst>
        </xdr:cNvPr>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145414</xdr:rowOff>
    </xdr:from>
    <xdr:to>
      <xdr:col>116</xdr:col>
      <xdr:colOff>114300</xdr:colOff>
      <xdr:row>101</xdr:row>
      <xdr:rowOff>75564</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60341</xdr:rowOff>
    </xdr:from>
    <xdr:ext cx="469744" cy="259045"/>
    <xdr:sp macro="" textlink="">
      <xdr:nvSpPr>
        <xdr:cNvPr id="837" name="【庁舎】&#10;一人当たり面積該当値テキスト">
          <a:extLst>
            <a:ext uri="{FF2B5EF4-FFF2-40B4-BE49-F238E27FC236}">
              <a16:creationId xmlns:a16="http://schemas.microsoft.com/office/drawing/2014/main" id="{00000000-0008-0000-0F00-000045030000}"/>
            </a:ext>
          </a:extLst>
        </xdr:cNvPr>
        <xdr:cNvSpPr txBox="1"/>
      </xdr:nvSpPr>
      <xdr:spPr>
        <a:xfrm>
          <a:off x="22199600" y="172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24764</xdr:rowOff>
    </xdr:from>
    <xdr:to>
      <xdr:col>116</xdr:col>
      <xdr:colOff>63500</xdr:colOff>
      <xdr:row>101</xdr:row>
      <xdr:rowOff>41911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1323300" y="173412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xdr:rowOff>
    </xdr:from>
    <xdr:to>
      <xdr:col>107</xdr:col>
      <xdr:colOff>101600</xdr:colOff>
      <xdr:row>101</xdr:row>
      <xdr:rowOff>109855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59055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7358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845" name="n_1mainValue【庁舎】&#10;一人当たり面積">
          <a:extLst>
            <a:ext uri="{FF2B5EF4-FFF2-40B4-BE49-F238E27FC236}">
              <a16:creationId xmlns:a16="http://schemas.microsoft.com/office/drawing/2014/main" id="{00000000-0008-0000-0F00-00004D030000}"/>
            </a:ext>
          </a:extLst>
        </xdr:cNvPr>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126382</xdr:rowOff>
    </xdr:from>
    <xdr:ext cx="469744" cy="259045"/>
    <xdr:sp macro="" textlink="">
      <xdr:nvSpPr>
        <xdr:cNvPr id="846" name="n_2mainValue【庁舎】&#10;一人当たり面積">
          <a:extLst>
            <a:ext uri="{FF2B5EF4-FFF2-40B4-BE49-F238E27FC236}">
              <a16:creationId xmlns:a16="http://schemas.microsoft.com/office/drawing/2014/main" id="{00000000-0008-0000-0F00-00004E030000}"/>
            </a:ext>
          </a:extLst>
        </xdr:cNvPr>
        <xdr:cNvSpPr txBox="1"/>
      </xdr:nvSpPr>
      <xdr:spPr>
        <a:xfrm>
          <a:off x="20199427"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今後、公共施設等総合管理計画に掲げた施設保有量の削減を進めるとともに、個別施設計画を策定し、施設の維持管理経費の削減を図る。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74024855</v>
      </c>
      <c r="BO4" s="461"/>
      <c r="BP4" s="461"/>
      <c r="BQ4" s="461"/>
      <c r="BR4" s="461"/>
      <c r="BS4" s="461"/>
      <c r="BT4" s="461"/>
      <c r="BU4" s="462"/>
      <c r="BV4" s="460">
        <v>70638931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1.7</v>
      </c>
      <c r="CU4" s="642"/>
      <c r="CV4" s="642"/>
      <c r="CW4" s="642"/>
      <c r="CX4" s="642"/>
      <c r="CY4" s="642"/>
      <c r="CZ4" s="642"/>
      <c r="DA4" s="643"/>
      <c r="DB4" s="641">
        <v>3.2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73120408</v>
      </c>
      <c r="BO5" s="466"/>
      <c r="BP5" s="466"/>
      <c r="BQ5" s="466"/>
      <c r="BR5" s="466"/>
      <c r="BS5" s="466"/>
      <c r="BT5" s="466"/>
      <c r="BU5" s="467"/>
      <c r="BV5" s="465">
        <v>69148537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91.7</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904447</v>
      </c>
      <c r="BO6" s="466"/>
      <c r="BP6" s="466"/>
      <c r="BQ6" s="466"/>
      <c r="BR6" s="466"/>
      <c r="BS6" s="466"/>
      <c r="BT6" s="466"/>
      <c r="BU6" s="467"/>
      <c r="BV6" s="465">
        <v>1490394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96.2</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318650</v>
      </c>
      <c r="BO7" s="466"/>
      <c r="BP7" s="466"/>
      <c r="BQ7" s="466"/>
      <c r="BR7" s="466"/>
      <c r="BS7" s="466"/>
      <c r="BT7" s="466"/>
      <c r="BU7" s="467"/>
      <c r="BV7" s="465">
        <v>369278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34315145</v>
      </c>
      <c r="CU7" s="466"/>
      <c r="CV7" s="466"/>
      <c r="CW7" s="466"/>
      <c r="CX7" s="466"/>
      <c r="CY7" s="466"/>
      <c r="CZ7" s="466"/>
      <c r="DA7" s="467"/>
      <c r="DB7" s="465">
        <v>35267678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585797</v>
      </c>
      <c r="BO8" s="466"/>
      <c r="BP8" s="466"/>
      <c r="BQ8" s="466"/>
      <c r="BR8" s="466"/>
      <c r="BS8" s="466"/>
      <c r="BT8" s="466"/>
      <c r="BU8" s="467"/>
      <c r="BV8" s="465">
        <v>1121116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122785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-535319</v>
      </c>
      <c r="BO9" s="466"/>
      <c r="BP9" s="466"/>
      <c r="BQ9" s="466"/>
      <c r="BR9" s="466"/>
      <c r="BS9" s="466"/>
      <c r="BT9" s="466"/>
      <c r="BU9" s="467"/>
      <c r="BV9" s="465">
        <v>-48261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19.2</v>
      </c>
      <c r="CU9" s="436"/>
      <c r="CV9" s="436"/>
      <c r="CW9" s="436"/>
      <c r="CX9" s="436"/>
      <c r="CY9" s="436"/>
      <c r="CZ9" s="436"/>
      <c r="DA9" s="437"/>
      <c r="DB9" s="435">
        <v>19.899999999999999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126926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1017</v>
      </c>
      <c r="BO10" s="466"/>
      <c r="BP10" s="466"/>
      <c r="BQ10" s="466"/>
      <c r="BR10" s="466"/>
      <c r="BS10" s="466"/>
      <c r="BT10" s="466"/>
      <c r="BU10" s="467"/>
      <c r="BV10" s="465">
        <v>2095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122528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1092384</v>
      </c>
      <c r="BO12" s="466"/>
      <c r="BP12" s="466"/>
      <c r="BQ12" s="466"/>
      <c r="BR12" s="466"/>
      <c r="BS12" s="466"/>
      <c r="BT12" s="466"/>
      <c r="BU12" s="467"/>
      <c r="BV12" s="465">
        <v>1066742</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121864</v>
      </c>
      <c r="S13" s="569"/>
      <c r="T13" s="569"/>
      <c r="U13" s="569"/>
      <c r="V13" s="570"/>
      <c r="W13" s="556" t="s">
        <v>141</v>
      </c>
      <c r="X13" s="478"/>
      <c r="Y13" s="478"/>
      <c r="Z13" s="478"/>
      <c r="AA13" s="478"/>
      <c r="AB13" s="479"/>
      <c r="AC13" s="441">
        <v>7008</v>
      </c>
      <c r="AD13" s="442"/>
      <c r="AE13" s="442"/>
      <c r="AF13" s="442"/>
      <c r="AG13" s="443"/>
      <c r="AH13" s="441">
        <v>7642</v>
      </c>
      <c r="AI13" s="442"/>
      <c r="AJ13" s="442"/>
      <c r="AK13" s="442"/>
      <c r="AL13" s="444"/>
      <c r="AM13" s="534" t="s">
        <v>142</v>
      </c>
      <c r="AN13" s="439"/>
      <c r="AO13" s="439"/>
      <c r="AP13" s="439"/>
      <c r="AQ13" s="439"/>
      <c r="AR13" s="439"/>
      <c r="AS13" s="439"/>
      <c r="AT13" s="440"/>
      <c r="AU13" s="522" t="s">
        <v>135</v>
      </c>
      <c r="AV13" s="523"/>
      <c r="AW13" s="523"/>
      <c r="AX13" s="523"/>
      <c r="AY13" s="445" t="s">
        <v>143</v>
      </c>
      <c r="AZ13" s="446"/>
      <c r="BA13" s="446"/>
      <c r="BB13" s="446"/>
      <c r="BC13" s="446"/>
      <c r="BD13" s="446"/>
      <c r="BE13" s="446"/>
      <c r="BF13" s="446"/>
      <c r="BG13" s="446"/>
      <c r="BH13" s="446"/>
      <c r="BI13" s="446"/>
      <c r="BJ13" s="446"/>
      <c r="BK13" s="446"/>
      <c r="BL13" s="446"/>
      <c r="BM13" s="447"/>
      <c r="BN13" s="465">
        <v>-1626686</v>
      </c>
      <c r="BO13" s="466"/>
      <c r="BP13" s="466"/>
      <c r="BQ13" s="466"/>
      <c r="BR13" s="466"/>
      <c r="BS13" s="466"/>
      <c r="BT13" s="466"/>
      <c r="BU13" s="467"/>
      <c r="BV13" s="465">
        <v>-1112908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v>
      </c>
      <c r="CU13" s="436"/>
      <c r="CV13" s="436"/>
      <c r="CW13" s="436"/>
      <c r="CX13" s="436"/>
      <c r="CY13" s="436"/>
      <c r="CZ13" s="436"/>
      <c r="DA13" s="437"/>
      <c r="DB13" s="435">
        <v>13.5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123775</v>
      </c>
      <c r="S14" s="569"/>
      <c r="T14" s="569"/>
      <c r="U14" s="569"/>
      <c r="V14" s="570"/>
      <c r="W14" s="571"/>
      <c r="X14" s="481"/>
      <c r="Y14" s="481"/>
      <c r="Z14" s="481"/>
      <c r="AA14" s="481"/>
      <c r="AB14" s="482"/>
      <c r="AC14" s="561">
        <v>12.1</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108.1</v>
      </c>
      <c r="CU14" s="573"/>
      <c r="CV14" s="573"/>
      <c r="CW14" s="573"/>
      <c r="CX14" s="573"/>
      <c r="CY14" s="573"/>
      <c r="CZ14" s="573"/>
      <c r="DA14" s="574"/>
      <c r="DB14" s="572">
        <v>109.9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123116</v>
      </c>
      <c r="S15" s="569"/>
      <c r="T15" s="569"/>
      <c r="U15" s="569"/>
      <c r="V15" s="570"/>
      <c r="W15" s="556" t="s">
        <v>148</v>
      </c>
      <c r="X15" s="478"/>
      <c r="Y15" s="478"/>
      <c r="Z15" s="478"/>
      <c r="AA15" s="478"/>
      <c r="AB15" s="479"/>
      <c r="AC15" s="441">
        <v>13477</v>
      </c>
      <c r="AD15" s="442"/>
      <c r="AE15" s="442"/>
      <c r="AF15" s="442"/>
      <c r="AG15" s="443"/>
      <c r="AH15" s="441">
        <v>13289</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12147447</v>
      </c>
      <c r="BO15" s="461"/>
      <c r="BP15" s="461"/>
      <c r="BQ15" s="461"/>
      <c r="BR15" s="461"/>
      <c r="BS15" s="461"/>
      <c r="BT15" s="461"/>
      <c r="BU15" s="462"/>
      <c r="BV15" s="460">
        <v>12106214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23.4</v>
      </c>
      <c r="AD16" s="562"/>
      <c r="AE16" s="562"/>
      <c r="AF16" s="562"/>
      <c r="AG16" s="563"/>
      <c r="AH16" s="561">
        <v>22.6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28571204</v>
      </c>
      <c r="BO16" s="466"/>
      <c r="BP16" s="466"/>
      <c r="BQ16" s="466"/>
      <c r="BR16" s="466"/>
      <c r="BS16" s="466"/>
      <c r="BT16" s="466"/>
      <c r="BU16" s="467"/>
      <c r="BV16" s="465">
        <v>28753880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37208</v>
      </c>
      <c r="AD17" s="442"/>
      <c r="AE17" s="442"/>
      <c r="AF17" s="442"/>
      <c r="AG17" s="443"/>
      <c r="AH17" s="441">
        <v>37743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15401952</v>
      </c>
      <c r="BO17" s="466"/>
      <c r="BP17" s="466"/>
      <c r="BQ17" s="466"/>
      <c r="BR17" s="466"/>
      <c r="BS17" s="466"/>
      <c r="BT17" s="466"/>
      <c r="BU17" s="467"/>
      <c r="BV17" s="465">
        <v>15369889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487.6</v>
      </c>
      <c r="M18" s="530"/>
      <c r="N18" s="530"/>
      <c r="O18" s="530"/>
      <c r="P18" s="530"/>
      <c r="Q18" s="530"/>
      <c r="R18" s="531"/>
      <c r="S18" s="531"/>
      <c r="T18" s="531"/>
      <c r="U18" s="531"/>
      <c r="V18" s="532"/>
      <c r="W18" s="546"/>
      <c r="X18" s="547"/>
      <c r="Y18" s="547"/>
      <c r="Z18" s="547"/>
      <c r="AA18" s="547"/>
      <c r="AB18" s="557"/>
      <c r="AC18" s="429">
        <v>64.5</v>
      </c>
      <c r="AD18" s="430"/>
      <c r="AE18" s="430"/>
      <c r="AF18" s="430"/>
      <c r="AG18" s="533"/>
      <c r="AH18" s="429">
        <v>64.3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31716723</v>
      </c>
      <c r="BO18" s="466"/>
      <c r="BP18" s="466"/>
      <c r="BQ18" s="466"/>
      <c r="BR18" s="466"/>
      <c r="BS18" s="466"/>
      <c r="BT18" s="466"/>
      <c r="BU18" s="467"/>
      <c r="BV18" s="465">
        <v>32495035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40380974</v>
      </c>
      <c r="BO19" s="466"/>
      <c r="BP19" s="466"/>
      <c r="BQ19" s="466"/>
      <c r="BR19" s="466"/>
      <c r="BS19" s="466"/>
      <c r="BT19" s="466"/>
      <c r="BU19" s="467"/>
      <c r="BV19" s="465">
        <v>40424192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43872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85090282</v>
      </c>
      <c r="BO23" s="466"/>
      <c r="BP23" s="466"/>
      <c r="BQ23" s="466"/>
      <c r="BR23" s="466"/>
      <c r="BS23" s="466"/>
      <c r="BT23" s="466"/>
      <c r="BU23" s="467"/>
      <c r="BV23" s="465">
        <v>84282813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7704</v>
      </c>
      <c r="R24" s="442"/>
      <c r="S24" s="442"/>
      <c r="T24" s="442"/>
      <c r="U24" s="442"/>
      <c r="V24" s="443"/>
      <c r="W24" s="507"/>
      <c r="X24" s="498"/>
      <c r="Y24" s="499"/>
      <c r="Z24" s="438" t="s">
        <v>172</v>
      </c>
      <c r="AA24" s="439"/>
      <c r="AB24" s="439"/>
      <c r="AC24" s="439"/>
      <c r="AD24" s="439"/>
      <c r="AE24" s="439"/>
      <c r="AF24" s="439"/>
      <c r="AG24" s="440"/>
      <c r="AH24" s="441">
        <v>1133</v>
      </c>
      <c r="AI24" s="442"/>
      <c r="AJ24" s="442"/>
      <c r="AK24" s="442"/>
      <c r="AL24" s="443"/>
      <c r="AM24" s="441">
        <v>3462448</v>
      </c>
      <c r="AN24" s="442"/>
      <c r="AO24" s="442"/>
      <c r="AP24" s="442"/>
      <c r="AQ24" s="442"/>
      <c r="AR24" s="443"/>
      <c r="AS24" s="441">
        <v>3056</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59651797</v>
      </c>
      <c r="BO24" s="466"/>
      <c r="BP24" s="466"/>
      <c r="BQ24" s="466"/>
      <c r="BR24" s="466"/>
      <c r="BS24" s="466"/>
      <c r="BT24" s="466"/>
      <c r="BU24" s="467"/>
      <c r="BV24" s="465">
        <v>58018606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7700</v>
      </c>
      <c r="R25" s="442"/>
      <c r="S25" s="442"/>
      <c r="T25" s="442"/>
      <c r="U25" s="442"/>
      <c r="V25" s="443"/>
      <c r="W25" s="507"/>
      <c r="X25" s="498"/>
      <c r="Y25" s="499"/>
      <c r="Z25" s="438" t="s">
        <v>175</v>
      </c>
      <c r="AA25" s="439"/>
      <c r="AB25" s="439"/>
      <c r="AC25" s="439"/>
      <c r="AD25" s="439"/>
      <c r="AE25" s="439"/>
      <c r="AF25" s="439"/>
      <c r="AG25" s="440"/>
      <c r="AH25" s="441">
        <v>180</v>
      </c>
      <c r="AI25" s="442"/>
      <c r="AJ25" s="442"/>
      <c r="AK25" s="442"/>
      <c r="AL25" s="443"/>
      <c r="AM25" s="441">
        <v>511920</v>
      </c>
      <c r="AN25" s="442"/>
      <c r="AO25" s="442"/>
      <c r="AP25" s="442"/>
      <c r="AQ25" s="442"/>
      <c r="AR25" s="443"/>
      <c r="AS25" s="441">
        <v>2844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5431730</v>
      </c>
      <c r="BO25" s="461"/>
      <c r="BP25" s="461"/>
      <c r="BQ25" s="461"/>
      <c r="BR25" s="461"/>
      <c r="BS25" s="461"/>
      <c r="BT25" s="461"/>
      <c r="BU25" s="462"/>
      <c r="BV25" s="460">
        <v>6925088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6900</v>
      </c>
      <c r="R26" s="442"/>
      <c r="S26" s="442"/>
      <c r="T26" s="442"/>
      <c r="U26" s="442"/>
      <c r="V26" s="443"/>
      <c r="W26" s="507"/>
      <c r="X26" s="498"/>
      <c r="Y26" s="499"/>
      <c r="Z26" s="438" t="s">
        <v>178</v>
      </c>
      <c r="AA26" s="520"/>
      <c r="AB26" s="520"/>
      <c r="AC26" s="520"/>
      <c r="AD26" s="520"/>
      <c r="AE26" s="520"/>
      <c r="AF26" s="520"/>
      <c r="AG26" s="521"/>
      <c r="AH26" s="441">
        <v>91</v>
      </c>
      <c r="AI26" s="442"/>
      <c r="AJ26" s="442"/>
      <c r="AK26" s="442"/>
      <c r="AL26" s="443"/>
      <c r="AM26" s="441">
        <v>306033</v>
      </c>
      <c r="AN26" s="442"/>
      <c r="AO26" s="442"/>
      <c r="AP26" s="442"/>
      <c r="AQ26" s="442"/>
      <c r="AR26" s="443"/>
      <c r="AS26" s="441">
        <v>3363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v>1500000</v>
      </c>
      <c r="BO26" s="466"/>
      <c r="BP26" s="466"/>
      <c r="BQ26" s="466"/>
      <c r="BR26" s="466"/>
      <c r="BS26" s="466"/>
      <c r="BT26" s="466"/>
      <c r="BU26" s="467"/>
      <c r="BV26" s="465">
        <v>300000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5030</v>
      </c>
      <c r="R27" s="442"/>
      <c r="S27" s="442"/>
      <c r="T27" s="442"/>
      <c r="U27" s="442"/>
      <c r="V27" s="443"/>
      <c r="W27" s="507"/>
      <c r="X27" s="498"/>
      <c r="Y27" s="499"/>
      <c r="Z27" s="438" t="s">
        <v>181</v>
      </c>
      <c r="AA27" s="439"/>
      <c r="AB27" s="439"/>
      <c r="AC27" s="439"/>
      <c r="AD27" s="439"/>
      <c r="AE27" s="439"/>
      <c r="AF27" s="439"/>
      <c r="AG27" s="440"/>
      <c r="AH27" s="441">
        <v>12</v>
      </c>
      <c r="AI27" s="442"/>
      <c r="AJ27" s="442"/>
      <c r="AK27" s="442"/>
      <c r="AL27" s="443"/>
      <c r="AM27" s="441">
        <v>44671</v>
      </c>
      <c r="AN27" s="442"/>
      <c r="AO27" s="442"/>
      <c r="AP27" s="442"/>
      <c r="AQ27" s="442"/>
      <c r="AR27" s="443"/>
      <c r="AS27" s="441">
        <v>3723</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1635130</v>
      </c>
      <c r="BO27" s="469"/>
      <c r="BP27" s="469"/>
      <c r="BQ27" s="469"/>
      <c r="BR27" s="469"/>
      <c r="BS27" s="469"/>
      <c r="BT27" s="469"/>
      <c r="BU27" s="470"/>
      <c r="BV27" s="468">
        <v>1629390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4590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185</v>
      </c>
      <c r="AN28" s="442"/>
      <c r="AO28" s="442"/>
      <c r="AP28" s="442"/>
      <c r="AQ28" s="442"/>
      <c r="AR28" s="443"/>
      <c r="AS28" s="441" t="s">
        <v>186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2054582</v>
      </c>
      <c r="BO28" s="461"/>
      <c r="BP28" s="461"/>
      <c r="BQ28" s="461"/>
      <c r="BR28" s="461"/>
      <c r="BS28" s="461"/>
      <c r="BT28" s="461"/>
      <c r="BU28" s="462"/>
      <c r="BV28" s="460">
        <v>2545949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28</v>
      </c>
      <c r="M29" s="442"/>
      <c r="N29" s="442"/>
      <c r="O29" s="442"/>
      <c r="P29" s="443"/>
      <c r="Q29" s="441">
        <v>4380</v>
      </c>
      <c r="R29" s="442"/>
      <c r="S29" s="442"/>
      <c r="T29" s="442"/>
      <c r="U29" s="442"/>
      <c r="V29" s="443"/>
      <c r="W29" s="508"/>
      <c r="X29" s="509"/>
      <c r="Y29" s="510"/>
      <c r="Z29" s="438" t="s">
        <v>189</v>
      </c>
      <c r="AA29" s="439"/>
      <c r="AB29" s="439"/>
      <c r="AC29" s="439"/>
      <c r="AD29" s="439"/>
      <c r="AE29" s="439"/>
      <c r="AF29" s="439"/>
      <c r="AG29" s="440"/>
      <c r="AH29" s="441">
        <v>1145</v>
      </c>
      <c r="AI29" s="442"/>
      <c r="AJ29" s="442"/>
      <c r="AK29" s="442"/>
      <c r="AL29" s="443"/>
      <c r="AM29" s="441">
        <v>3507119</v>
      </c>
      <c r="AN29" s="442"/>
      <c r="AO29" s="442"/>
      <c r="AP29" s="442"/>
      <c r="AQ29" s="442"/>
      <c r="AR29" s="443"/>
      <c r="AS29" s="441">
        <v>3063</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512942</v>
      </c>
      <c r="BO29" s="466"/>
      <c r="BP29" s="466"/>
      <c r="BQ29" s="466"/>
      <c r="BR29" s="466"/>
      <c r="BS29" s="466"/>
      <c r="BT29" s="466"/>
      <c r="BU29" s="467"/>
      <c r="BV29" s="465">
        <v>518185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11704422</v>
      </c>
      <c r="BO30" s="469"/>
      <c r="BP30" s="469"/>
      <c r="BQ30" s="469"/>
      <c r="BR30" s="469"/>
      <c r="BS30" s="469"/>
      <c r="BT30" s="469"/>
      <c r="BU30" s="470"/>
      <c r="BV30" s="468">
        <v>11010082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IF('各会計、関係団体の財政状況及び健全化判断比率'!B36="","",'各会計、関係団体の財政状況及び健全化判断比率'!B36)</f>
        <v>下水道特別会計</v>
      </c>
      <c r="BH34" s="423"/>
      <c r="BI34" s="423"/>
      <c r="BJ34" s="423"/>
      <c r="BK34" s="423"/>
      <c r="BL34" s="423"/>
      <c r="BM34" s="423"/>
      <c r="BN34" s="423"/>
      <c r="BO34" s="423"/>
      <c r="BP34" s="423"/>
      <c r="BQ34" s="423"/>
      <c r="BR34" s="423"/>
      <c r="BS34" s="423"/>
      <c r="BT34" s="423"/>
      <c r="BU34" s="423"/>
      <c r="BV34" s="213"/>
      <c r="BW34" s="424">
        <f>IF(BY34="","",MAX(C34:D43,U34:V43,AM34:AN43,BE34:BF43)+1)</f>
        <v>19</v>
      </c>
      <c r="BX34" s="424"/>
      <c r="BY34" s="423" t="str">
        <f>IF('各会計、関係団体の財政状況及び健全化判断比率'!B68="","",'各会計、関係団体の財政状況及び健全化判断比率'!B68)</f>
        <v>佐賀県後期高齢者医療広域連合（一般会計）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唐津市土地開発公社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養護老人ホーム特別会計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介護保険特別会計（普通会計除く）</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IF('各会計、関係団体の財政状況及び健全化判断比率'!B37="","",'各会計、関係団体の財政状況及び健全化判断比率'!B37)</f>
        <v>集落排水特別会計</v>
      </c>
      <c r="BH35" s="423"/>
      <c r="BI35" s="423"/>
      <c r="BJ35" s="423"/>
      <c r="BK35" s="423"/>
      <c r="BL35" s="423"/>
      <c r="BM35" s="423"/>
      <c r="BN35" s="423"/>
      <c r="BO35" s="423"/>
      <c r="BP35" s="423"/>
      <c r="BQ35" s="423"/>
      <c r="BR35" s="423"/>
      <c r="BS35" s="423"/>
      <c r="BT35" s="423"/>
      <c r="BU35" s="423"/>
      <c r="BV35" s="213"/>
      <c r="BW35" s="424">
        <f t="shared" ref="BW35:BW43" si="2">IF(BY35="","",BW34+1)</f>
        <v>20</v>
      </c>
      <c r="BX35" s="424"/>
      <c r="BY35" s="423" t="str">
        <f>IF('各会計、関係団体の財政状況及び健全化判断比率'!B69="","",'各会計、関係団体の財政状況及び健全化判断比率'!B69)</f>
        <v>佐賀県後期高齢者医療広域連合（特別会計）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唐津市文化事業団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有線テレビ事業特別会計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後期高齢者医療特別会計（普通会計除く）</v>
      </c>
      <c r="X36" s="423"/>
      <c r="Y36" s="423"/>
      <c r="Z36" s="423"/>
      <c r="AA36" s="423"/>
      <c r="AB36" s="423"/>
      <c r="AC36" s="423"/>
      <c r="AD36" s="423"/>
      <c r="AE36" s="423"/>
      <c r="AF36" s="423"/>
      <c r="AG36" s="423"/>
      <c r="AH36" s="423"/>
      <c r="AI36" s="423"/>
      <c r="AJ36" s="423"/>
      <c r="AK36" s="423"/>
      <c r="AL36" s="213"/>
      <c r="AM36" s="424">
        <f t="shared" si="0"/>
        <v>12</v>
      </c>
      <c r="AN36" s="424"/>
      <c r="AO36" s="423" t="str">
        <f>IF('各会計、関係団体の財政状況及び健全化判断比率'!B34="","",'各会計、関係団体の財政状況及び健全化判断比率'!B34)</f>
        <v>市民病院きたはた事業会計</v>
      </c>
      <c r="AP36" s="423"/>
      <c r="AQ36" s="423"/>
      <c r="AR36" s="423"/>
      <c r="AS36" s="423"/>
      <c r="AT36" s="423"/>
      <c r="AU36" s="423"/>
      <c r="AV36" s="423"/>
      <c r="AW36" s="423"/>
      <c r="AX36" s="423"/>
      <c r="AY36" s="423"/>
      <c r="AZ36" s="423"/>
      <c r="BA36" s="423"/>
      <c r="BB36" s="423"/>
      <c r="BC36" s="423"/>
      <c r="BD36" s="213"/>
      <c r="BE36" s="424">
        <f t="shared" si="1"/>
        <v>16</v>
      </c>
      <c r="BF36" s="424"/>
      <c r="BG36" s="423" t="str">
        <f>IF('各会計、関係団体の財政状況及び健全化判断比率'!B38="","",'各会計、関係団体の財政状況及び健全化判断比率'!B38)</f>
        <v>浄化槽整備特別会計</v>
      </c>
      <c r="BH36" s="423"/>
      <c r="BI36" s="423"/>
      <c r="BJ36" s="423"/>
      <c r="BK36" s="423"/>
      <c r="BL36" s="423"/>
      <c r="BM36" s="423"/>
      <c r="BN36" s="423"/>
      <c r="BO36" s="423"/>
      <c r="BP36" s="423"/>
      <c r="BQ36" s="423"/>
      <c r="BR36" s="423"/>
      <c r="BS36" s="423"/>
      <c r="BT36" s="423"/>
      <c r="BU36" s="423"/>
      <c r="BV36" s="213"/>
      <c r="BW36" s="424">
        <f t="shared" si="2"/>
        <v>21</v>
      </c>
      <c r="BX36" s="424"/>
      <c r="BY36" s="423" t="str">
        <f>IF('各会計、関係団体の財政状況及び健全化判断比率'!B70="","",'各会計、関係団体の財政状況及び健全化判断比率'!B70)</f>
        <v>佐賀県市町総合事務組合（一般会計）</v>
      </c>
      <c r="BZ36" s="423"/>
      <c r="CA36" s="423"/>
      <c r="CB36" s="423"/>
      <c r="CC36" s="423"/>
      <c r="CD36" s="423"/>
      <c r="CE36" s="423"/>
      <c r="CF36" s="423"/>
      <c r="CG36" s="423"/>
      <c r="CH36" s="423"/>
      <c r="CI36" s="423"/>
      <c r="CJ36" s="423"/>
      <c r="CK36" s="423"/>
      <c r="CL36" s="423"/>
      <c r="CM36" s="423"/>
      <c r="CN36" s="213"/>
      <c r="CO36" s="424">
        <f t="shared" si="3"/>
        <v>25</v>
      </c>
      <c r="CP36" s="424"/>
      <c r="CQ36" s="423" t="str">
        <f>IF('各会計、関係団体の財政状況及び健全化判断比率'!BS9="","",'各会計、関係団体の財政状況及び健全化判断比率'!BS9)</f>
        <v>肥前風力エネルギー開発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介護保険特別会計（うち普通会計分）</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f t="shared" si="0"/>
        <v>13</v>
      </c>
      <c r="AN37" s="424"/>
      <c r="AO37" s="423" t="str">
        <f>IF('各会計、関係団体の財政状況及び健全化判断比率'!B35="","",'各会計、関係団体の財政状況及び健全化判断比率'!B35)</f>
        <v>モーターボート競走事業会計</v>
      </c>
      <c r="AP37" s="423"/>
      <c r="AQ37" s="423"/>
      <c r="AR37" s="423"/>
      <c r="AS37" s="423"/>
      <c r="AT37" s="423"/>
      <c r="AU37" s="423"/>
      <c r="AV37" s="423"/>
      <c r="AW37" s="423"/>
      <c r="AX37" s="423"/>
      <c r="AY37" s="423"/>
      <c r="AZ37" s="423"/>
      <c r="BA37" s="423"/>
      <c r="BB37" s="423"/>
      <c r="BC37" s="423"/>
      <c r="BD37" s="213"/>
      <c r="BE37" s="424">
        <f t="shared" si="1"/>
        <v>17</v>
      </c>
      <c r="BF37" s="424"/>
      <c r="BG37" s="423" t="str">
        <f>IF('各会計、関係団体の財政状況及び健全化判断比率'!B39="","",'各会計、関係団体の財政状況及び健全化判断比率'!B39)</f>
        <v>観光施設特別会計</v>
      </c>
      <c r="BH37" s="423"/>
      <c r="BI37" s="423"/>
      <c r="BJ37" s="423"/>
      <c r="BK37" s="423"/>
      <c r="BL37" s="423"/>
      <c r="BM37" s="423"/>
      <c r="BN37" s="423"/>
      <c r="BO37" s="423"/>
      <c r="BP37" s="423"/>
      <c r="BQ37" s="423"/>
      <c r="BR37" s="423"/>
      <c r="BS37" s="423"/>
      <c r="BT37" s="423"/>
      <c r="BU37" s="423"/>
      <c r="BV37" s="213"/>
      <c r="BW37" s="424">
        <f t="shared" si="2"/>
        <v>22</v>
      </c>
      <c r="BX37" s="424"/>
      <c r="BY37" s="423" t="str">
        <f>IF('各会計、関係団体の財政状況及び健全化判断比率'!B71="","",'各会計、関係団体の財政状況及び健全化判断比率'!B71)</f>
        <v>佐賀県市町総合事務組合（特別会計）</v>
      </c>
      <c r="BZ37" s="423"/>
      <c r="CA37" s="423"/>
      <c r="CB37" s="423"/>
      <c r="CC37" s="423"/>
      <c r="CD37" s="423"/>
      <c r="CE37" s="423"/>
      <c r="CF37" s="423"/>
      <c r="CG37" s="423"/>
      <c r="CH37" s="423"/>
      <c r="CI37" s="423"/>
      <c r="CJ37" s="423"/>
      <c r="CK37" s="423"/>
      <c r="CL37" s="423"/>
      <c r="CM37" s="423"/>
      <c r="CN37" s="213"/>
      <c r="CO37" s="424">
        <f t="shared" si="3"/>
        <v>26</v>
      </c>
      <c r="CP37" s="424"/>
      <c r="CQ37" s="423" t="str">
        <f>IF('各会計、関係団体の財政状況及び健全化判断比率'!BS10="","",'各会計、関係団体の財政状況及び健全化判断比率'!BS10)</f>
        <v>桃山天下市</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後期高齢者医療特別会計（うち普通会計分）</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18</v>
      </c>
      <c r="BF38" s="424"/>
      <c r="BG38" s="423" t="str">
        <f>IF('各会計、関係団体の財政状況及び健全化判断比率'!B40="","",'各会計、関係団体の財政状況及び健全化判断比率'!B40)</f>
        <v>北波多中央部開発事業特別会計</v>
      </c>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27</v>
      </c>
      <c r="CP38" s="424"/>
      <c r="CQ38" s="423" t="str">
        <f>IF('各会計、関係団体の財政状況及び健全化判断比率'!BS11="","",'各会計、関係団体の財政状況及び健全化判断比率'!BS11)</f>
        <v>鳴神の庄</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28</v>
      </c>
      <c r="CP39" s="424"/>
      <c r="CQ39" s="423" t="str">
        <f>IF('各会計、関係団体の財政状況及び健全化判断比率'!BS12="","",'各会計、関係団体の財政状況及び健全化判断比率'!BS12)</f>
        <v>鳴神温泉</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29</v>
      </c>
      <c r="CP40" s="424"/>
      <c r="CQ40" s="423" t="str">
        <f>IF('各会計、関係団体の財政状況及び健全化判断比率'!BS13="","",'各会計、関係団体の財政状況及び健全化判断比率'!BS13)</f>
        <v>キコリななやま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30</v>
      </c>
      <c r="CP41" s="424"/>
      <c r="CQ41" s="423" t="str">
        <f>IF('各会計、関係団体の財政状況及び健全化判断比率'!BS14="","",'各会計、関係団体の財政状況及び健全化判断比率'!BS14)</f>
        <v>唐津市体育協会</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nSrRiRzvRtqELDl7AcKwfX2LyTu0mHYCljcT6HzRnkCgfr79CUgyUX3qAivCcAtu3YXuuKC5oGmTlynLlefdQ==" saltValue="VH5rGt0PGHBNeovwqT+4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12571487</v>
      </c>
      <c r="S5" s="727"/>
      <c r="T5" s="727"/>
      <c r="U5" s="727"/>
      <c r="V5" s="727"/>
      <c r="W5" s="727"/>
      <c r="X5" s="727"/>
      <c r="Y5" s="773"/>
      <c r="Z5" s="791">
        <v>17</v>
      </c>
      <c r="AA5" s="791"/>
      <c r="AB5" s="791"/>
      <c r="AC5" s="791"/>
      <c r="AD5" s="792">
        <v>12571487</v>
      </c>
      <c r="AE5" s="792"/>
      <c r="AF5" s="792"/>
      <c r="AG5" s="792"/>
      <c r="AH5" s="792"/>
      <c r="AI5" s="792"/>
      <c r="AJ5" s="792"/>
      <c r="AK5" s="792"/>
      <c r="AL5" s="774">
        <v>38.1</v>
      </c>
      <c r="AM5" s="743"/>
      <c r="AN5" s="743"/>
      <c r="AO5" s="775"/>
      <c r="AP5" s="760" t="s">
        <v>231</v>
      </c>
      <c r="AQ5" s="761"/>
      <c r="AR5" s="761"/>
      <c r="AS5" s="761"/>
      <c r="AT5" s="761"/>
      <c r="AU5" s="761"/>
      <c r="AV5" s="761"/>
      <c r="AW5" s="761"/>
      <c r="AX5" s="761"/>
      <c r="AY5" s="761"/>
      <c r="AZ5" s="761"/>
      <c r="BA5" s="761"/>
      <c r="BB5" s="761"/>
      <c r="BC5" s="761"/>
      <c r="BD5" s="761"/>
      <c r="BE5" s="761"/>
      <c r="BF5" s="762"/>
      <c r="BG5" s="661">
        <v>12552059</v>
      </c>
      <c r="BH5" s="664"/>
      <c r="BI5" s="664"/>
      <c r="BJ5" s="664"/>
      <c r="BK5" s="664"/>
      <c r="BL5" s="664"/>
      <c r="BM5" s="664"/>
      <c r="BN5" s="665"/>
      <c r="BO5" s="723">
        <v>99.8</v>
      </c>
      <c r="BP5" s="723"/>
      <c r="BQ5" s="723"/>
      <c r="BR5" s="723"/>
      <c r="BS5" s="724">
        <v>86242</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513702</v>
      </c>
      <c r="S6" s="664"/>
      <c r="T6" s="664"/>
      <c r="U6" s="664"/>
      <c r="V6" s="664"/>
      <c r="W6" s="664"/>
      <c r="X6" s="664"/>
      <c r="Y6" s="665"/>
      <c r="Z6" s="723">
        <v>0.7</v>
      </c>
      <c r="AA6" s="723"/>
      <c r="AB6" s="723"/>
      <c r="AC6" s="723"/>
      <c r="AD6" s="724">
        <v>513702</v>
      </c>
      <c r="AE6" s="724"/>
      <c r="AF6" s="724"/>
      <c r="AG6" s="724"/>
      <c r="AH6" s="724"/>
      <c r="AI6" s="724"/>
      <c r="AJ6" s="724"/>
      <c r="AK6" s="724"/>
      <c r="AL6" s="666">
        <v>1.6</v>
      </c>
      <c r="AM6" s="667"/>
      <c r="AN6" s="667"/>
      <c r="AO6" s="725"/>
      <c r="AP6" s="658" t="s">
        <v>236</v>
      </c>
      <c r="AQ6" s="659"/>
      <c r="AR6" s="659"/>
      <c r="AS6" s="659"/>
      <c r="AT6" s="659"/>
      <c r="AU6" s="659"/>
      <c r="AV6" s="659"/>
      <c r="AW6" s="659"/>
      <c r="AX6" s="659"/>
      <c r="AY6" s="659"/>
      <c r="AZ6" s="659"/>
      <c r="BA6" s="659"/>
      <c r="BB6" s="659"/>
      <c r="BC6" s="659"/>
      <c r="BD6" s="659"/>
      <c r="BE6" s="659"/>
      <c r="BF6" s="660"/>
      <c r="BG6" s="661">
        <v>12552059</v>
      </c>
      <c r="BH6" s="664"/>
      <c r="BI6" s="664"/>
      <c r="BJ6" s="664"/>
      <c r="BK6" s="664"/>
      <c r="BL6" s="664"/>
      <c r="BM6" s="664"/>
      <c r="BN6" s="665"/>
      <c r="BO6" s="723">
        <v>99.8</v>
      </c>
      <c r="BP6" s="723"/>
      <c r="BQ6" s="723"/>
      <c r="BR6" s="723"/>
      <c r="BS6" s="724">
        <v>86242</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376448</v>
      </c>
      <c r="CS6" s="664"/>
      <c r="CT6" s="664"/>
      <c r="CU6" s="664"/>
      <c r="CV6" s="664"/>
      <c r="CW6" s="664"/>
      <c r="CX6" s="664"/>
      <c r="CY6" s="665"/>
      <c r="CZ6" s="774">
        <v>0.5</v>
      </c>
      <c r="DA6" s="743"/>
      <c r="DB6" s="743"/>
      <c r="DC6" s="777"/>
      <c r="DD6" s="669" t="s">
        <v>185</v>
      </c>
      <c r="DE6" s="664"/>
      <c r="DF6" s="664"/>
      <c r="DG6" s="664"/>
      <c r="DH6" s="664"/>
      <c r="DI6" s="664"/>
      <c r="DJ6" s="664"/>
      <c r="DK6" s="664"/>
      <c r="DL6" s="664"/>
      <c r="DM6" s="664"/>
      <c r="DN6" s="664"/>
      <c r="DO6" s="664"/>
      <c r="DP6" s="665"/>
      <c r="DQ6" s="669">
        <v>376382</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22461</v>
      </c>
      <c r="S7" s="664"/>
      <c r="T7" s="664"/>
      <c r="U7" s="664"/>
      <c r="V7" s="664"/>
      <c r="W7" s="664"/>
      <c r="X7" s="664"/>
      <c r="Y7" s="665"/>
      <c r="Z7" s="723">
        <v>0</v>
      </c>
      <c r="AA7" s="723"/>
      <c r="AB7" s="723"/>
      <c r="AC7" s="723"/>
      <c r="AD7" s="724">
        <v>22461</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5318982</v>
      </c>
      <c r="BH7" s="664"/>
      <c r="BI7" s="664"/>
      <c r="BJ7" s="664"/>
      <c r="BK7" s="664"/>
      <c r="BL7" s="664"/>
      <c r="BM7" s="664"/>
      <c r="BN7" s="665"/>
      <c r="BO7" s="723">
        <v>42.3</v>
      </c>
      <c r="BP7" s="723"/>
      <c r="BQ7" s="723"/>
      <c r="BR7" s="723"/>
      <c r="BS7" s="724">
        <v>86242</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11968250</v>
      </c>
      <c r="CS7" s="664"/>
      <c r="CT7" s="664"/>
      <c r="CU7" s="664"/>
      <c r="CV7" s="664"/>
      <c r="CW7" s="664"/>
      <c r="CX7" s="664"/>
      <c r="CY7" s="665"/>
      <c r="CZ7" s="723">
        <v>16.399999999999999</v>
      </c>
      <c r="DA7" s="723"/>
      <c r="DB7" s="723"/>
      <c r="DC7" s="723"/>
      <c r="DD7" s="669">
        <v>1087726</v>
      </c>
      <c r="DE7" s="664"/>
      <c r="DF7" s="664"/>
      <c r="DG7" s="664"/>
      <c r="DH7" s="664"/>
      <c r="DI7" s="664"/>
      <c r="DJ7" s="664"/>
      <c r="DK7" s="664"/>
      <c r="DL7" s="664"/>
      <c r="DM7" s="664"/>
      <c r="DN7" s="664"/>
      <c r="DO7" s="664"/>
      <c r="DP7" s="665"/>
      <c r="DQ7" s="669">
        <v>5777369</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27218</v>
      </c>
      <c r="S8" s="664"/>
      <c r="T8" s="664"/>
      <c r="U8" s="664"/>
      <c r="V8" s="664"/>
      <c r="W8" s="664"/>
      <c r="X8" s="664"/>
      <c r="Y8" s="665"/>
      <c r="Z8" s="723">
        <v>0</v>
      </c>
      <c r="AA8" s="723"/>
      <c r="AB8" s="723"/>
      <c r="AC8" s="723"/>
      <c r="AD8" s="724">
        <v>27218</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200129</v>
      </c>
      <c r="BH8" s="664"/>
      <c r="BI8" s="664"/>
      <c r="BJ8" s="664"/>
      <c r="BK8" s="664"/>
      <c r="BL8" s="664"/>
      <c r="BM8" s="664"/>
      <c r="BN8" s="665"/>
      <c r="BO8" s="723">
        <v>1.6</v>
      </c>
      <c r="BP8" s="723"/>
      <c r="BQ8" s="723"/>
      <c r="BR8" s="723"/>
      <c r="BS8" s="669" t="s">
        <v>185</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23131216</v>
      </c>
      <c r="CS8" s="664"/>
      <c r="CT8" s="664"/>
      <c r="CU8" s="664"/>
      <c r="CV8" s="664"/>
      <c r="CW8" s="664"/>
      <c r="CX8" s="664"/>
      <c r="CY8" s="665"/>
      <c r="CZ8" s="723">
        <v>31.6</v>
      </c>
      <c r="DA8" s="723"/>
      <c r="DB8" s="723"/>
      <c r="DC8" s="723"/>
      <c r="DD8" s="669">
        <v>809024</v>
      </c>
      <c r="DE8" s="664"/>
      <c r="DF8" s="664"/>
      <c r="DG8" s="664"/>
      <c r="DH8" s="664"/>
      <c r="DI8" s="664"/>
      <c r="DJ8" s="664"/>
      <c r="DK8" s="664"/>
      <c r="DL8" s="664"/>
      <c r="DM8" s="664"/>
      <c r="DN8" s="664"/>
      <c r="DO8" s="664"/>
      <c r="DP8" s="665"/>
      <c r="DQ8" s="669">
        <v>10223520</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25439</v>
      </c>
      <c r="S9" s="664"/>
      <c r="T9" s="664"/>
      <c r="U9" s="664"/>
      <c r="V9" s="664"/>
      <c r="W9" s="664"/>
      <c r="X9" s="664"/>
      <c r="Y9" s="665"/>
      <c r="Z9" s="723">
        <v>0</v>
      </c>
      <c r="AA9" s="723"/>
      <c r="AB9" s="723"/>
      <c r="AC9" s="723"/>
      <c r="AD9" s="724">
        <v>25439</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4439171</v>
      </c>
      <c r="BH9" s="664"/>
      <c r="BI9" s="664"/>
      <c r="BJ9" s="664"/>
      <c r="BK9" s="664"/>
      <c r="BL9" s="664"/>
      <c r="BM9" s="664"/>
      <c r="BN9" s="665"/>
      <c r="BO9" s="723">
        <v>35.299999999999997</v>
      </c>
      <c r="BP9" s="723"/>
      <c r="BQ9" s="723"/>
      <c r="BR9" s="723"/>
      <c r="BS9" s="669" t="s">
        <v>185</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5213010</v>
      </c>
      <c r="CS9" s="664"/>
      <c r="CT9" s="664"/>
      <c r="CU9" s="664"/>
      <c r="CV9" s="664"/>
      <c r="CW9" s="664"/>
      <c r="CX9" s="664"/>
      <c r="CY9" s="665"/>
      <c r="CZ9" s="723">
        <v>7.1</v>
      </c>
      <c r="DA9" s="723"/>
      <c r="DB9" s="723"/>
      <c r="DC9" s="723"/>
      <c r="DD9" s="669">
        <v>1300243</v>
      </c>
      <c r="DE9" s="664"/>
      <c r="DF9" s="664"/>
      <c r="DG9" s="664"/>
      <c r="DH9" s="664"/>
      <c r="DI9" s="664"/>
      <c r="DJ9" s="664"/>
      <c r="DK9" s="664"/>
      <c r="DL9" s="664"/>
      <c r="DM9" s="664"/>
      <c r="DN9" s="664"/>
      <c r="DO9" s="664"/>
      <c r="DP9" s="665"/>
      <c r="DQ9" s="669">
        <v>3151254</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185</v>
      </c>
      <c r="S10" s="664"/>
      <c r="T10" s="664"/>
      <c r="U10" s="664"/>
      <c r="V10" s="664"/>
      <c r="W10" s="664"/>
      <c r="X10" s="664"/>
      <c r="Y10" s="665"/>
      <c r="Z10" s="723" t="s">
        <v>185</v>
      </c>
      <c r="AA10" s="723"/>
      <c r="AB10" s="723"/>
      <c r="AC10" s="723"/>
      <c r="AD10" s="724" t="s">
        <v>248</v>
      </c>
      <c r="AE10" s="724"/>
      <c r="AF10" s="724"/>
      <c r="AG10" s="724"/>
      <c r="AH10" s="724"/>
      <c r="AI10" s="724"/>
      <c r="AJ10" s="724"/>
      <c r="AK10" s="724"/>
      <c r="AL10" s="666" t="s">
        <v>248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244580</v>
      </c>
      <c r="BH10" s="664"/>
      <c r="BI10" s="664"/>
      <c r="BJ10" s="664"/>
      <c r="BK10" s="664"/>
      <c r="BL10" s="664"/>
      <c r="BM10" s="664"/>
      <c r="BN10" s="665"/>
      <c r="BO10" s="723">
        <v>1.9</v>
      </c>
      <c r="BP10" s="723"/>
      <c r="BQ10" s="723"/>
      <c r="BR10" s="723"/>
      <c r="BS10" s="669" t="s">
        <v>185</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56138</v>
      </c>
      <c r="CS10" s="664"/>
      <c r="CT10" s="664"/>
      <c r="CU10" s="664"/>
      <c r="CV10" s="664"/>
      <c r="CW10" s="664"/>
      <c r="CX10" s="664"/>
      <c r="CY10" s="665"/>
      <c r="CZ10" s="723">
        <v>0.1</v>
      </c>
      <c r="DA10" s="723"/>
      <c r="DB10" s="723"/>
      <c r="DC10" s="723"/>
      <c r="DD10" s="669" t="s">
        <v>248</v>
      </c>
      <c r="DE10" s="664"/>
      <c r="DF10" s="664"/>
      <c r="DG10" s="664"/>
      <c r="DH10" s="664"/>
      <c r="DI10" s="664"/>
      <c r="DJ10" s="664"/>
      <c r="DK10" s="664"/>
      <c r="DL10" s="664"/>
      <c r="DM10" s="664"/>
      <c r="DN10" s="664"/>
      <c r="DO10" s="664"/>
      <c r="DP10" s="665"/>
      <c r="DQ10" s="669">
        <v>6138</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248</v>
      </c>
      <c r="S11" s="664"/>
      <c r="T11" s="664"/>
      <c r="U11" s="664"/>
      <c r="V11" s="664"/>
      <c r="W11" s="664"/>
      <c r="X11" s="664"/>
      <c r="Y11" s="665"/>
      <c r="Z11" s="723" t="s">
        <v>185</v>
      </c>
      <c r="AA11" s="723"/>
      <c r="AB11" s="723"/>
      <c r="AC11" s="723"/>
      <c r="AD11" s="724" t="s">
        <v>185</v>
      </c>
      <c r="AE11" s="724"/>
      <c r="AF11" s="724"/>
      <c r="AG11" s="724"/>
      <c r="AH11" s="724"/>
      <c r="AI11" s="724"/>
      <c r="AJ11" s="724"/>
      <c r="AK11" s="724"/>
      <c r="AL11" s="666" t="s">
        <v>248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435102</v>
      </c>
      <c r="BH11" s="664"/>
      <c r="BI11" s="664"/>
      <c r="BJ11" s="664"/>
      <c r="BK11" s="664"/>
      <c r="BL11" s="664"/>
      <c r="BM11" s="664"/>
      <c r="BN11" s="665"/>
      <c r="BO11" s="723">
        <v>3.5</v>
      </c>
      <c r="BP11" s="723"/>
      <c r="BQ11" s="723"/>
      <c r="BR11" s="723"/>
      <c r="BS11" s="669">
        <v>86242</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4584442</v>
      </c>
      <c r="CS11" s="664"/>
      <c r="CT11" s="664"/>
      <c r="CU11" s="664"/>
      <c r="CV11" s="664"/>
      <c r="CW11" s="664"/>
      <c r="CX11" s="664"/>
      <c r="CY11" s="665"/>
      <c r="CZ11" s="723">
        <v>6.3</v>
      </c>
      <c r="DA11" s="723"/>
      <c r="DB11" s="723"/>
      <c r="DC11" s="723"/>
      <c r="DD11" s="669">
        <v>1606108</v>
      </c>
      <c r="DE11" s="664"/>
      <c r="DF11" s="664"/>
      <c r="DG11" s="664"/>
      <c r="DH11" s="664"/>
      <c r="DI11" s="664"/>
      <c r="DJ11" s="664"/>
      <c r="DK11" s="664"/>
      <c r="DL11" s="664"/>
      <c r="DM11" s="664"/>
      <c r="DN11" s="664"/>
      <c r="DO11" s="664"/>
      <c r="DP11" s="665"/>
      <c r="DQ11" s="669">
        <v>2027222</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2179612</v>
      </c>
      <c r="S12" s="664"/>
      <c r="T12" s="664"/>
      <c r="U12" s="664"/>
      <c r="V12" s="664"/>
      <c r="W12" s="664"/>
      <c r="X12" s="664"/>
      <c r="Y12" s="665"/>
      <c r="Z12" s="723">
        <v>2.9</v>
      </c>
      <c r="AA12" s="723"/>
      <c r="AB12" s="723"/>
      <c r="AC12" s="723"/>
      <c r="AD12" s="724">
        <v>2179612</v>
      </c>
      <c r="AE12" s="724"/>
      <c r="AF12" s="724"/>
      <c r="AG12" s="724"/>
      <c r="AH12" s="724"/>
      <c r="AI12" s="724"/>
      <c r="AJ12" s="724"/>
      <c r="AK12" s="724"/>
      <c r="AL12" s="666">
        <v>6.6</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5916962</v>
      </c>
      <c r="BH12" s="664"/>
      <c r="BI12" s="664"/>
      <c r="BJ12" s="664"/>
      <c r="BK12" s="664"/>
      <c r="BL12" s="664"/>
      <c r="BM12" s="664"/>
      <c r="BN12" s="665"/>
      <c r="BO12" s="723">
        <v>47.1</v>
      </c>
      <c r="BP12" s="723"/>
      <c r="BQ12" s="723"/>
      <c r="BR12" s="723"/>
      <c r="BS12" s="669" t="s">
        <v>248</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2081603</v>
      </c>
      <c r="CS12" s="664"/>
      <c r="CT12" s="664"/>
      <c r="CU12" s="664"/>
      <c r="CV12" s="664"/>
      <c r="CW12" s="664"/>
      <c r="CX12" s="664"/>
      <c r="CY12" s="665"/>
      <c r="CZ12" s="723">
        <v>2.8</v>
      </c>
      <c r="DA12" s="723"/>
      <c r="DB12" s="723"/>
      <c r="DC12" s="723"/>
      <c r="DD12" s="669">
        <v>104670</v>
      </c>
      <c r="DE12" s="664"/>
      <c r="DF12" s="664"/>
      <c r="DG12" s="664"/>
      <c r="DH12" s="664"/>
      <c r="DI12" s="664"/>
      <c r="DJ12" s="664"/>
      <c r="DK12" s="664"/>
      <c r="DL12" s="664"/>
      <c r="DM12" s="664"/>
      <c r="DN12" s="664"/>
      <c r="DO12" s="664"/>
      <c r="DP12" s="665"/>
      <c r="DQ12" s="669">
        <v>967671</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v>33680</v>
      </c>
      <c r="S13" s="664"/>
      <c r="T13" s="664"/>
      <c r="U13" s="664"/>
      <c r="V13" s="664"/>
      <c r="W13" s="664"/>
      <c r="X13" s="664"/>
      <c r="Y13" s="665"/>
      <c r="Z13" s="723">
        <v>0</v>
      </c>
      <c r="AA13" s="723"/>
      <c r="AB13" s="723"/>
      <c r="AC13" s="723"/>
      <c r="AD13" s="724">
        <v>33680</v>
      </c>
      <c r="AE13" s="724"/>
      <c r="AF13" s="724"/>
      <c r="AG13" s="724"/>
      <c r="AH13" s="724"/>
      <c r="AI13" s="724"/>
      <c r="AJ13" s="724"/>
      <c r="AK13" s="724"/>
      <c r="AL13" s="666">
        <v>0.1</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5806437</v>
      </c>
      <c r="BH13" s="664"/>
      <c r="BI13" s="664"/>
      <c r="BJ13" s="664"/>
      <c r="BK13" s="664"/>
      <c r="BL13" s="664"/>
      <c r="BM13" s="664"/>
      <c r="BN13" s="665"/>
      <c r="BO13" s="723">
        <v>46.2</v>
      </c>
      <c r="BP13" s="723"/>
      <c r="BQ13" s="723"/>
      <c r="BR13" s="723"/>
      <c r="BS13" s="669" t="s">
        <v>185</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5580647</v>
      </c>
      <c r="CS13" s="664"/>
      <c r="CT13" s="664"/>
      <c r="CU13" s="664"/>
      <c r="CV13" s="664"/>
      <c r="CW13" s="664"/>
      <c r="CX13" s="664"/>
      <c r="CY13" s="665"/>
      <c r="CZ13" s="723">
        <v>7.6</v>
      </c>
      <c r="DA13" s="723"/>
      <c r="DB13" s="723"/>
      <c r="DC13" s="723"/>
      <c r="DD13" s="669">
        <v>2413907</v>
      </c>
      <c r="DE13" s="664"/>
      <c r="DF13" s="664"/>
      <c r="DG13" s="664"/>
      <c r="DH13" s="664"/>
      <c r="DI13" s="664"/>
      <c r="DJ13" s="664"/>
      <c r="DK13" s="664"/>
      <c r="DL13" s="664"/>
      <c r="DM13" s="664"/>
      <c r="DN13" s="664"/>
      <c r="DO13" s="664"/>
      <c r="DP13" s="665"/>
      <c r="DQ13" s="669">
        <v>3084795</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248</v>
      </c>
      <c r="S14" s="664"/>
      <c r="T14" s="664"/>
      <c r="U14" s="664"/>
      <c r="V14" s="664"/>
      <c r="W14" s="664"/>
      <c r="X14" s="664"/>
      <c r="Y14" s="665"/>
      <c r="Z14" s="723" t="s">
        <v>248</v>
      </c>
      <c r="AA14" s="723"/>
      <c r="AB14" s="723"/>
      <c r="AC14" s="723"/>
      <c r="AD14" s="724" t="s">
        <v>185</v>
      </c>
      <c r="AE14" s="724"/>
      <c r="AF14" s="724"/>
      <c r="AG14" s="724"/>
      <c r="AH14" s="724"/>
      <c r="AI14" s="724"/>
      <c r="AJ14" s="724"/>
      <c r="AK14" s="724"/>
      <c r="AL14" s="666" t="s">
        <v>185</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416681</v>
      </c>
      <c r="BH14" s="664"/>
      <c r="BI14" s="664"/>
      <c r="BJ14" s="664"/>
      <c r="BK14" s="664"/>
      <c r="BL14" s="664"/>
      <c r="BM14" s="664"/>
      <c r="BN14" s="665"/>
      <c r="BO14" s="723">
        <v>3.3</v>
      </c>
      <c r="BP14" s="723"/>
      <c r="BQ14" s="723"/>
      <c r="BR14" s="723"/>
      <c r="BS14" s="669" t="s">
        <v>248</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2837017</v>
      </c>
      <c r="CS14" s="664"/>
      <c r="CT14" s="664"/>
      <c r="CU14" s="664"/>
      <c r="CV14" s="664"/>
      <c r="CW14" s="664"/>
      <c r="CX14" s="664"/>
      <c r="CY14" s="665"/>
      <c r="CZ14" s="723">
        <v>3.9</v>
      </c>
      <c r="DA14" s="723"/>
      <c r="DB14" s="723"/>
      <c r="DC14" s="723"/>
      <c r="DD14" s="669">
        <v>995556</v>
      </c>
      <c r="DE14" s="664"/>
      <c r="DF14" s="664"/>
      <c r="DG14" s="664"/>
      <c r="DH14" s="664"/>
      <c r="DI14" s="664"/>
      <c r="DJ14" s="664"/>
      <c r="DK14" s="664"/>
      <c r="DL14" s="664"/>
      <c r="DM14" s="664"/>
      <c r="DN14" s="664"/>
      <c r="DO14" s="664"/>
      <c r="DP14" s="665"/>
      <c r="DQ14" s="669">
        <v>1686671</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114868</v>
      </c>
      <c r="S15" s="664"/>
      <c r="T15" s="664"/>
      <c r="U15" s="664"/>
      <c r="V15" s="664"/>
      <c r="W15" s="664"/>
      <c r="X15" s="664"/>
      <c r="Y15" s="665"/>
      <c r="Z15" s="723">
        <v>0.2</v>
      </c>
      <c r="AA15" s="723"/>
      <c r="AB15" s="723"/>
      <c r="AC15" s="723"/>
      <c r="AD15" s="724">
        <v>114868</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899434</v>
      </c>
      <c r="BH15" s="664"/>
      <c r="BI15" s="664"/>
      <c r="BJ15" s="664"/>
      <c r="BK15" s="664"/>
      <c r="BL15" s="664"/>
      <c r="BM15" s="664"/>
      <c r="BN15" s="665"/>
      <c r="BO15" s="723">
        <v>7.2</v>
      </c>
      <c r="BP15" s="723"/>
      <c r="BQ15" s="723"/>
      <c r="BR15" s="723"/>
      <c r="BS15" s="669" t="s">
        <v>185</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8504882</v>
      </c>
      <c r="CS15" s="664"/>
      <c r="CT15" s="664"/>
      <c r="CU15" s="664"/>
      <c r="CV15" s="664"/>
      <c r="CW15" s="664"/>
      <c r="CX15" s="664"/>
      <c r="CY15" s="665"/>
      <c r="CZ15" s="723">
        <v>11.6</v>
      </c>
      <c r="DA15" s="723"/>
      <c r="DB15" s="723"/>
      <c r="DC15" s="723"/>
      <c r="DD15" s="669">
        <v>3973676</v>
      </c>
      <c r="DE15" s="664"/>
      <c r="DF15" s="664"/>
      <c r="DG15" s="664"/>
      <c r="DH15" s="664"/>
      <c r="DI15" s="664"/>
      <c r="DJ15" s="664"/>
      <c r="DK15" s="664"/>
      <c r="DL15" s="664"/>
      <c r="DM15" s="664"/>
      <c r="DN15" s="664"/>
      <c r="DO15" s="664"/>
      <c r="DP15" s="665"/>
      <c r="DQ15" s="669">
        <v>4039029</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185</v>
      </c>
      <c r="S16" s="664"/>
      <c r="T16" s="664"/>
      <c r="U16" s="664"/>
      <c r="V16" s="664"/>
      <c r="W16" s="664"/>
      <c r="X16" s="664"/>
      <c r="Y16" s="665"/>
      <c r="Z16" s="723" t="s">
        <v>248</v>
      </c>
      <c r="AA16" s="723"/>
      <c r="AB16" s="723"/>
      <c r="AC16" s="723"/>
      <c r="AD16" s="724" t="s">
        <v>185</v>
      </c>
      <c r="AE16" s="724"/>
      <c r="AF16" s="724"/>
      <c r="AG16" s="724"/>
      <c r="AH16" s="724"/>
      <c r="AI16" s="724"/>
      <c r="AJ16" s="724"/>
      <c r="AK16" s="724"/>
      <c r="AL16" s="666" t="s">
        <v>185</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185</v>
      </c>
      <c r="BH16" s="664"/>
      <c r="BI16" s="664"/>
      <c r="BJ16" s="664"/>
      <c r="BK16" s="664"/>
      <c r="BL16" s="664"/>
      <c r="BM16" s="664"/>
      <c r="BN16" s="665"/>
      <c r="BO16" s="723" t="s">
        <v>185</v>
      </c>
      <c r="BP16" s="723"/>
      <c r="BQ16" s="723"/>
      <c r="BR16" s="723"/>
      <c r="BS16" s="669" t="s">
        <v>139</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635790</v>
      </c>
      <c r="CS16" s="664"/>
      <c r="CT16" s="664"/>
      <c r="CU16" s="664"/>
      <c r="CV16" s="664"/>
      <c r="CW16" s="664"/>
      <c r="CX16" s="664"/>
      <c r="CY16" s="665"/>
      <c r="CZ16" s="723">
        <v>0.9</v>
      </c>
      <c r="DA16" s="723"/>
      <c r="DB16" s="723"/>
      <c r="DC16" s="723"/>
      <c r="DD16" s="669" t="s">
        <v>185</v>
      </c>
      <c r="DE16" s="664"/>
      <c r="DF16" s="664"/>
      <c r="DG16" s="664"/>
      <c r="DH16" s="664"/>
      <c r="DI16" s="664"/>
      <c r="DJ16" s="664"/>
      <c r="DK16" s="664"/>
      <c r="DL16" s="664"/>
      <c r="DM16" s="664"/>
      <c r="DN16" s="664"/>
      <c r="DO16" s="664"/>
      <c r="DP16" s="665"/>
      <c r="DQ16" s="669">
        <v>293423</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64144</v>
      </c>
      <c r="S17" s="664"/>
      <c r="T17" s="664"/>
      <c r="U17" s="664"/>
      <c r="V17" s="664"/>
      <c r="W17" s="664"/>
      <c r="X17" s="664"/>
      <c r="Y17" s="665"/>
      <c r="Z17" s="723">
        <v>0.1</v>
      </c>
      <c r="AA17" s="723"/>
      <c r="AB17" s="723"/>
      <c r="AC17" s="723"/>
      <c r="AD17" s="724">
        <v>64144</v>
      </c>
      <c r="AE17" s="724"/>
      <c r="AF17" s="724"/>
      <c r="AG17" s="724"/>
      <c r="AH17" s="724"/>
      <c r="AI17" s="724"/>
      <c r="AJ17" s="724"/>
      <c r="AK17" s="724"/>
      <c r="AL17" s="666">
        <v>0.2</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185</v>
      </c>
      <c r="BH17" s="664"/>
      <c r="BI17" s="664"/>
      <c r="BJ17" s="664"/>
      <c r="BK17" s="664"/>
      <c r="BL17" s="664"/>
      <c r="BM17" s="664"/>
      <c r="BN17" s="665"/>
      <c r="BO17" s="723" t="s">
        <v>185</v>
      </c>
      <c r="BP17" s="723"/>
      <c r="BQ17" s="723"/>
      <c r="BR17" s="723"/>
      <c r="BS17" s="669" t="s">
        <v>248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8055409</v>
      </c>
      <c r="CS17" s="664"/>
      <c r="CT17" s="664"/>
      <c r="CU17" s="664"/>
      <c r="CV17" s="664"/>
      <c r="CW17" s="664"/>
      <c r="CX17" s="664"/>
      <c r="CY17" s="665"/>
      <c r="CZ17" s="723">
        <v>11</v>
      </c>
      <c r="DA17" s="723"/>
      <c r="DB17" s="723"/>
      <c r="DC17" s="723"/>
      <c r="DD17" s="669" t="s">
        <v>185</v>
      </c>
      <c r="DE17" s="664"/>
      <c r="DF17" s="664"/>
      <c r="DG17" s="664"/>
      <c r="DH17" s="664"/>
      <c r="DI17" s="664"/>
      <c r="DJ17" s="664"/>
      <c r="DK17" s="664"/>
      <c r="DL17" s="664"/>
      <c r="DM17" s="664"/>
      <c r="DN17" s="664"/>
      <c r="DO17" s="664"/>
      <c r="DP17" s="665"/>
      <c r="DQ17" s="669">
        <v>7747497</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19134866</v>
      </c>
      <c r="S18" s="664"/>
      <c r="T18" s="664"/>
      <c r="U18" s="664"/>
      <c r="V18" s="664"/>
      <c r="W18" s="664"/>
      <c r="X18" s="664"/>
      <c r="Y18" s="665"/>
      <c r="Z18" s="723">
        <v>25.8</v>
      </c>
      <c r="AA18" s="723"/>
      <c r="AB18" s="723"/>
      <c r="AC18" s="723"/>
      <c r="AD18" s="724">
        <v>17293766</v>
      </c>
      <c r="AE18" s="724"/>
      <c r="AF18" s="724"/>
      <c r="AG18" s="724"/>
      <c r="AH18" s="724"/>
      <c r="AI18" s="724"/>
      <c r="AJ18" s="724"/>
      <c r="AK18" s="724"/>
      <c r="AL18" s="666">
        <v>52.4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248</v>
      </c>
      <c r="BH18" s="664"/>
      <c r="BI18" s="664"/>
      <c r="BJ18" s="664"/>
      <c r="BK18" s="664"/>
      <c r="BL18" s="664"/>
      <c r="BM18" s="664"/>
      <c r="BN18" s="665"/>
      <c r="BO18" s="723" t="s">
        <v>248</v>
      </c>
      <c r="BP18" s="723"/>
      <c r="BQ18" s="723"/>
      <c r="BR18" s="723"/>
      <c r="BS18" s="669" t="s">
        <v>248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v>95556</v>
      </c>
      <c r="CS18" s="664"/>
      <c r="CT18" s="664"/>
      <c r="CU18" s="664"/>
      <c r="CV18" s="664"/>
      <c r="CW18" s="664"/>
      <c r="CX18" s="664"/>
      <c r="CY18" s="665"/>
      <c r="CZ18" s="723">
        <v>0.1</v>
      </c>
      <c r="DA18" s="723"/>
      <c r="DB18" s="723"/>
      <c r="DC18" s="723"/>
      <c r="DD18" s="669">
        <v>94400</v>
      </c>
      <c r="DE18" s="664"/>
      <c r="DF18" s="664"/>
      <c r="DG18" s="664"/>
      <c r="DH18" s="664"/>
      <c r="DI18" s="664"/>
      <c r="DJ18" s="664"/>
      <c r="DK18" s="664"/>
      <c r="DL18" s="664"/>
      <c r="DM18" s="664"/>
      <c r="DN18" s="664"/>
      <c r="DO18" s="664"/>
      <c r="DP18" s="665"/>
      <c r="DQ18" s="669">
        <v>95556</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17293766</v>
      </c>
      <c r="S19" s="664"/>
      <c r="T19" s="664"/>
      <c r="U19" s="664"/>
      <c r="V19" s="664"/>
      <c r="W19" s="664"/>
      <c r="X19" s="664"/>
      <c r="Y19" s="665"/>
      <c r="Z19" s="723">
        <v>23.4</v>
      </c>
      <c r="AA19" s="723"/>
      <c r="AB19" s="723"/>
      <c r="AC19" s="723"/>
      <c r="AD19" s="724">
        <v>17293766</v>
      </c>
      <c r="AE19" s="724"/>
      <c r="AF19" s="724"/>
      <c r="AG19" s="724"/>
      <c r="AH19" s="724"/>
      <c r="AI19" s="724"/>
      <c r="AJ19" s="724"/>
      <c r="AK19" s="724"/>
      <c r="AL19" s="666">
        <v>52.4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19428</v>
      </c>
      <c r="BH19" s="664"/>
      <c r="BI19" s="664"/>
      <c r="BJ19" s="664"/>
      <c r="BK19" s="664"/>
      <c r="BL19" s="664"/>
      <c r="BM19" s="664"/>
      <c r="BN19" s="665"/>
      <c r="BO19" s="723">
        <v>0.2</v>
      </c>
      <c r="BP19" s="723"/>
      <c r="BQ19" s="723"/>
      <c r="BR19" s="723"/>
      <c r="BS19" s="669" t="s">
        <v>139</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248</v>
      </c>
      <c r="CS19" s="664"/>
      <c r="CT19" s="664"/>
      <c r="CU19" s="664"/>
      <c r="CV19" s="664"/>
      <c r="CW19" s="664"/>
      <c r="CX19" s="664"/>
      <c r="CY19" s="665"/>
      <c r="CZ19" s="723" t="s">
        <v>248</v>
      </c>
      <c r="DA19" s="723"/>
      <c r="DB19" s="723"/>
      <c r="DC19" s="723"/>
      <c r="DD19" s="669" t="s">
        <v>185</v>
      </c>
      <c r="DE19" s="664"/>
      <c r="DF19" s="664"/>
      <c r="DG19" s="664"/>
      <c r="DH19" s="664"/>
      <c r="DI19" s="664"/>
      <c r="DJ19" s="664"/>
      <c r="DK19" s="664"/>
      <c r="DL19" s="664"/>
      <c r="DM19" s="664"/>
      <c r="DN19" s="664"/>
      <c r="DO19" s="664"/>
      <c r="DP19" s="665"/>
      <c r="DQ19" s="669" t="s">
        <v>185</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1841100</v>
      </c>
      <c r="S20" s="664"/>
      <c r="T20" s="664"/>
      <c r="U20" s="664"/>
      <c r="V20" s="664"/>
      <c r="W20" s="664"/>
      <c r="X20" s="664"/>
      <c r="Y20" s="665"/>
      <c r="Z20" s="723">
        <v>2.5</v>
      </c>
      <c r="AA20" s="723"/>
      <c r="AB20" s="723"/>
      <c r="AC20" s="723"/>
      <c r="AD20" s="724" t="s">
        <v>185</v>
      </c>
      <c r="AE20" s="724"/>
      <c r="AF20" s="724"/>
      <c r="AG20" s="724"/>
      <c r="AH20" s="724"/>
      <c r="AI20" s="724"/>
      <c r="AJ20" s="724"/>
      <c r="AK20" s="724"/>
      <c r="AL20" s="666" t="s">
        <v>185</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19428</v>
      </c>
      <c r="BH20" s="664"/>
      <c r="BI20" s="664"/>
      <c r="BJ20" s="664"/>
      <c r="BK20" s="664"/>
      <c r="BL20" s="664"/>
      <c r="BM20" s="664"/>
      <c r="BN20" s="665"/>
      <c r="BO20" s="723">
        <v>0.2</v>
      </c>
      <c r="BP20" s="723"/>
      <c r="BQ20" s="723"/>
      <c r="BR20" s="723"/>
      <c r="BS20" s="669" t="s">
        <v>139</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73120408</v>
      </c>
      <c r="CS20" s="664"/>
      <c r="CT20" s="664"/>
      <c r="CU20" s="664"/>
      <c r="CV20" s="664"/>
      <c r="CW20" s="664"/>
      <c r="CX20" s="664"/>
      <c r="CY20" s="665"/>
      <c r="CZ20" s="723">
        <v>100</v>
      </c>
      <c r="DA20" s="723"/>
      <c r="DB20" s="723"/>
      <c r="DC20" s="723"/>
      <c r="DD20" s="669">
        <v>12385310</v>
      </c>
      <c r="DE20" s="664"/>
      <c r="DF20" s="664"/>
      <c r="DG20" s="664"/>
      <c r="DH20" s="664"/>
      <c r="DI20" s="664"/>
      <c r="DJ20" s="664"/>
      <c r="DK20" s="664"/>
      <c r="DL20" s="664"/>
      <c r="DM20" s="664"/>
      <c r="DN20" s="664"/>
      <c r="DO20" s="664"/>
      <c r="DP20" s="665"/>
      <c r="DQ20" s="669">
        <v>39476527</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185</v>
      </c>
      <c r="S21" s="664"/>
      <c r="T21" s="664"/>
      <c r="U21" s="664"/>
      <c r="V21" s="664"/>
      <c r="W21" s="664"/>
      <c r="X21" s="664"/>
      <c r="Y21" s="665"/>
      <c r="Z21" s="723" t="s">
        <v>248</v>
      </c>
      <c r="AA21" s="723"/>
      <c r="AB21" s="723"/>
      <c r="AC21" s="723"/>
      <c r="AD21" s="724" t="s">
        <v>248</v>
      </c>
      <c r="AE21" s="724"/>
      <c r="AF21" s="724"/>
      <c r="AG21" s="724"/>
      <c r="AH21" s="724"/>
      <c r="AI21" s="724"/>
      <c r="AJ21" s="724"/>
      <c r="AK21" s="724"/>
      <c r="AL21" s="666" t="s">
        <v>185</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19428</v>
      </c>
      <c r="BH21" s="664"/>
      <c r="BI21" s="664"/>
      <c r="BJ21" s="664"/>
      <c r="BK21" s="664"/>
      <c r="BL21" s="664"/>
      <c r="BM21" s="664"/>
      <c r="BN21" s="665"/>
      <c r="BO21" s="723">
        <v>0.2</v>
      </c>
      <c r="BP21" s="723"/>
      <c r="BQ21" s="723"/>
      <c r="BR21" s="723"/>
      <c r="BS21" s="669" t="s">
        <v>185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34687477</v>
      </c>
      <c r="S22" s="664"/>
      <c r="T22" s="664"/>
      <c r="U22" s="664"/>
      <c r="V22" s="664"/>
      <c r="W22" s="664"/>
      <c r="X22" s="664"/>
      <c r="Y22" s="665"/>
      <c r="Z22" s="723">
        <v>46.9</v>
      </c>
      <c r="AA22" s="723"/>
      <c r="AB22" s="723"/>
      <c r="AC22" s="723"/>
      <c r="AD22" s="724">
        <v>32846377</v>
      </c>
      <c r="AE22" s="724"/>
      <c r="AF22" s="724"/>
      <c r="AG22" s="724"/>
      <c r="AH22" s="724"/>
      <c r="AI22" s="724"/>
      <c r="AJ22" s="724"/>
      <c r="AK22" s="724"/>
      <c r="AL22" s="666">
        <v>99.6</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248</v>
      </c>
      <c r="BH22" s="664"/>
      <c r="BI22" s="664"/>
      <c r="BJ22" s="664"/>
      <c r="BK22" s="664"/>
      <c r="BL22" s="664"/>
      <c r="BM22" s="664"/>
      <c r="BN22" s="665"/>
      <c r="BO22" s="723" t="s">
        <v>248</v>
      </c>
      <c r="BP22" s="723"/>
      <c r="BQ22" s="723"/>
      <c r="BR22" s="723"/>
      <c r="BS22" s="669" t="s">
        <v>248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24327</v>
      </c>
      <c r="S23" s="664"/>
      <c r="T23" s="664"/>
      <c r="U23" s="664"/>
      <c r="V23" s="664"/>
      <c r="W23" s="664"/>
      <c r="X23" s="664"/>
      <c r="Y23" s="665"/>
      <c r="Z23" s="723">
        <v>0</v>
      </c>
      <c r="AA23" s="723"/>
      <c r="AB23" s="723"/>
      <c r="AC23" s="723"/>
      <c r="AD23" s="724">
        <v>24327</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185</v>
      </c>
      <c r="BH23" s="664"/>
      <c r="BI23" s="664"/>
      <c r="BJ23" s="664"/>
      <c r="BK23" s="664"/>
      <c r="BL23" s="664"/>
      <c r="BM23" s="664"/>
      <c r="BN23" s="665"/>
      <c r="BO23" s="723" t="s">
        <v>248</v>
      </c>
      <c r="BP23" s="723"/>
      <c r="BQ23" s="723"/>
      <c r="BR23" s="723"/>
      <c r="BS23" s="669" t="s">
        <v>248</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917692</v>
      </c>
      <c r="S24" s="664"/>
      <c r="T24" s="664"/>
      <c r="U24" s="664"/>
      <c r="V24" s="664"/>
      <c r="W24" s="664"/>
      <c r="X24" s="664"/>
      <c r="Y24" s="665"/>
      <c r="Z24" s="723">
        <v>1.2</v>
      </c>
      <c r="AA24" s="723"/>
      <c r="AB24" s="723"/>
      <c r="AC24" s="723"/>
      <c r="AD24" s="724" t="s">
        <v>248</v>
      </c>
      <c r="AE24" s="724"/>
      <c r="AF24" s="724"/>
      <c r="AG24" s="724"/>
      <c r="AH24" s="724"/>
      <c r="AI24" s="724"/>
      <c r="AJ24" s="724"/>
      <c r="AK24" s="724"/>
      <c r="AL24" s="666" t="s">
        <v>139</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185</v>
      </c>
      <c r="BH24" s="664"/>
      <c r="BI24" s="664"/>
      <c r="BJ24" s="664"/>
      <c r="BK24" s="664"/>
      <c r="BL24" s="664"/>
      <c r="BM24" s="664"/>
      <c r="BN24" s="665"/>
      <c r="BO24" s="723" t="s">
        <v>185</v>
      </c>
      <c r="BP24" s="723"/>
      <c r="BQ24" s="723"/>
      <c r="BR24" s="723"/>
      <c r="BS24" s="669" t="s">
        <v>248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33194595</v>
      </c>
      <c r="CS24" s="727"/>
      <c r="CT24" s="727"/>
      <c r="CU24" s="727"/>
      <c r="CV24" s="727"/>
      <c r="CW24" s="727"/>
      <c r="CX24" s="727"/>
      <c r="CY24" s="773"/>
      <c r="CZ24" s="774">
        <v>45.4</v>
      </c>
      <c r="DA24" s="743"/>
      <c r="DB24" s="743"/>
      <c r="DC24" s="777"/>
      <c r="DD24" s="772">
        <v>21421792</v>
      </c>
      <c r="DE24" s="727"/>
      <c r="DF24" s="727"/>
      <c r="DG24" s="727"/>
      <c r="DH24" s="727"/>
      <c r="DI24" s="727"/>
      <c r="DJ24" s="727"/>
      <c r="DK24" s="773"/>
      <c r="DL24" s="772">
        <v>21292113</v>
      </c>
      <c r="DM24" s="727"/>
      <c r="DN24" s="727"/>
      <c r="DO24" s="727"/>
      <c r="DP24" s="727"/>
      <c r="DQ24" s="727"/>
      <c r="DR24" s="727"/>
      <c r="DS24" s="727"/>
      <c r="DT24" s="727"/>
      <c r="DU24" s="727"/>
      <c r="DV24" s="773"/>
      <c r="DW24" s="774">
        <v>61.5</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1341004</v>
      </c>
      <c r="S25" s="664"/>
      <c r="T25" s="664"/>
      <c r="U25" s="664"/>
      <c r="V25" s="664"/>
      <c r="W25" s="664"/>
      <c r="X25" s="664"/>
      <c r="Y25" s="665"/>
      <c r="Z25" s="723">
        <v>1.8</v>
      </c>
      <c r="AA25" s="723"/>
      <c r="AB25" s="723"/>
      <c r="AC25" s="723"/>
      <c r="AD25" s="724">
        <v>71005</v>
      </c>
      <c r="AE25" s="724"/>
      <c r="AF25" s="724"/>
      <c r="AG25" s="724"/>
      <c r="AH25" s="724"/>
      <c r="AI25" s="724"/>
      <c r="AJ25" s="724"/>
      <c r="AK25" s="724"/>
      <c r="AL25" s="666">
        <v>0.2</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185</v>
      </c>
      <c r="BP25" s="723"/>
      <c r="BQ25" s="723"/>
      <c r="BR25" s="723"/>
      <c r="BS25" s="669" t="s">
        <v>248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10378789</v>
      </c>
      <c r="CS25" s="662"/>
      <c r="CT25" s="662"/>
      <c r="CU25" s="662"/>
      <c r="CV25" s="662"/>
      <c r="CW25" s="662"/>
      <c r="CX25" s="662"/>
      <c r="CY25" s="663"/>
      <c r="CZ25" s="666">
        <v>14.2</v>
      </c>
      <c r="DA25" s="695"/>
      <c r="DB25" s="695"/>
      <c r="DC25" s="696"/>
      <c r="DD25" s="669">
        <v>9654817</v>
      </c>
      <c r="DE25" s="662"/>
      <c r="DF25" s="662"/>
      <c r="DG25" s="662"/>
      <c r="DH25" s="662"/>
      <c r="DI25" s="662"/>
      <c r="DJ25" s="662"/>
      <c r="DK25" s="663"/>
      <c r="DL25" s="669">
        <v>9526312</v>
      </c>
      <c r="DM25" s="662"/>
      <c r="DN25" s="662"/>
      <c r="DO25" s="662"/>
      <c r="DP25" s="662"/>
      <c r="DQ25" s="662"/>
      <c r="DR25" s="662"/>
      <c r="DS25" s="662"/>
      <c r="DT25" s="662"/>
      <c r="DU25" s="662"/>
      <c r="DV25" s="663"/>
      <c r="DW25" s="666">
        <v>27.5</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451053</v>
      </c>
      <c r="S26" s="664"/>
      <c r="T26" s="664"/>
      <c r="U26" s="664"/>
      <c r="V26" s="664"/>
      <c r="W26" s="664"/>
      <c r="X26" s="664"/>
      <c r="Y26" s="665"/>
      <c r="Z26" s="723">
        <v>0.6</v>
      </c>
      <c r="AA26" s="723"/>
      <c r="AB26" s="723"/>
      <c r="AC26" s="723"/>
      <c r="AD26" s="724" t="s">
        <v>139</v>
      </c>
      <c r="AE26" s="724"/>
      <c r="AF26" s="724"/>
      <c r="AG26" s="724"/>
      <c r="AH26" s="724"/>
      <c r="AI26" s="724"/>
      <c r="AJ26" s="724"/>
      <c r="AK26" s="724"/>
      <c r="AL26" s="666" t="s">
        <v>185</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185</v>
      </c>
      <c r="BH26" s="664"/>
      <c r="BI26" s="664"/>
      <c r="BJ26" s="664"/>
      <c r="BK26" s="664"/>
      <c r="BL26" s="664"/>
      <c r="BM26" s="664"/>
      <c r="BN26" s="665"/>
      <c r="BO26" s="723" t="s">
        <v>185</v>
      </c>
      <c r="BP26" s="723"/>
      <c r="BQ26" s="723"/>
      <c r="BR26" s="723"/>
      <c r="BS26" s="669" t="s">
        <v>185</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6369472</v>
      </c>
      <c r="CS26" s="664"/>
      <c r="CT26" s="664"/>
      <c r="CU26" s="664"/>
      <c r="CV26" s="664"/>
      <c r="CW26" s="664"/>
      <c r="CX26" s="664"/>
      <c r="CY26" s="665"/>
      <c r="CZ26" s="666">
        <v>8.6999999999999993</v>
      </c>
      <c r="DA26" s="695"/>
      <c r="DB26" s="695"/>
      <c r="DC26" s="696"/>
      <c r="DD26" s="669">
        <v>5973228</v>
      </c>
      <c r="DE26" s="664"/>
      <c r="DF26" s="664"/>
      <c r="DG26" s="664"/>
      <c r="DH26" s="664"/>
      <c r="DI26" s="664"/>
      <c r="DJ26" s="664"/>
      <c r="DK26" s="665"/>
      <c r="DL26" s="669" t="s">
        <v>248</v>
      </c>
      <c r="DM26" s="664"/>
      <c r="DN26" s="664"/>
      <c r="DO26" s="664"/>
      <c r="DP26" s="664"/>
      <c r="DQ26" s="664"/>
      <c r="DR26" s="664"/>
      <c r="DS26" s="664"/>
      <c r="DT26" s="664"/>
      <c r="DU26" s="664"/>
      <c r="DV26" s="665"/>
      <c r="DW26" s="666" t="s">
        <v>185</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9965937</v>
      </c>
      <c r="S27" s="664"/>
      <c r="T27" s="664"/>
      <c r="U27" s="664"/>
      <c r="V27" s="664"/>
      <c r="W27" s="664"/>
      <c r="X27" s="664"/>
      <c r="Y27" s="665"/>
      <c r="Z27" s="723">
        <v>13.5</v>
      </c>
      <c r="AA27" s="723"/>
      <c r="AB27" s="723"/>
      <c r="AC27" s="723"/>
      <c r="AD27" s="724" t="s">
        <v>185</v>
      </c>
      <c r="AE27" s="724"/>
      <c r="AF27" s="724"/>
      <c r="AG27" s="724"/>
      <c r="AH27" s="724"/>
      <c r="AI27" s="724"/>
      <c r="AJ27" s="724"/>
      <c r="AK27" s="724"/>
      <c r="AL27" s="666" t="s">
        <v>248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12571487</v>
      </c>
      <c r="BH27" s="664"/>
      <c r="BI27" s="664"/>
      <c r="BJ27" s="664"/>
      <c r="BK27" s="664"/>
      <c r="BL27" s="664"/>
      <c r="BM27" s="664"/>
      <c r="BN27" s="665"/>
      <c r="BO27" s="723">
        <v>100</v>
      </c>
      <c r="BP27" s="723"/>
      <c r="BQ27" s="723"/>
      <c r="BR27" s="723"/>
      <c r="BS27" s="669">
        <v>86242</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14760397</v>
      </c>
      <c r="CS27" s="662"/>
      <c r="CT27" s="662"/>
      <c r="CU27" s="662"/>
      <c r="CV27" s="662"/>
      <c r="CW27" s="662"/>
      <c r="CX27" s="662"/>
      <c r="CY27" s="663"/>
      <c r="CZ27" s="666">
        <v>20.2</v>
      </c>
      <c r="DA27" s="695"/>
      <c r="DB27" s="695"/>
      <c r="DC27" s="696"/>
      <c r="DD27" s="669">
        <v>4019478</v>
      </c>
      <c r="DE27" s="662"/>
      <c r="DF27" s="662"/>
      <c r="DG27" s="662"/>
      <c r="DH27" s="662"/>
      <c r="DI27" s="662"/>
      <c r="DJ27" s="662"/>
      <c r="DK27" s="663"/>
      <c r="DL27" s="669">
        <v>4018304</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185</v>
      </c>
      <c r="AA28" s="723"/>
      <c r="AB28" s="723"/>
      <c r="AC28" s="723"/>
      <c r="AD28" s="724" t="s">
        <v>248</v>
      </c>
      <c r="AE28" s="724"/>
      <c r="AF28" s="724"/>
      <c r="AG28" s="724"/>
      <c r="AH28" s="724"/>
      <c r="AI28" s="724"/>
      <c r="AJ28" s="724"/>
      <c r="AK28" s="724"/>
      <c r="AL28" s="666" t="s">
        <v>185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8055409</v>
      </c>
      <c r="CS28" s="664"/>
      <c r="CT28" s="664"/>
      <c r="CU28" s="664"/>
      <c r="CV28" s="664"/>
      <c r="CW28" s="664"/>
      <c r="CX28" s="664"/>
      <c r="CY28" s="665"/>
      <c r="CZ28" s="666">
        <v>11</v>
      </c>
      <c r="DA28" s="695"/>
      <c r="DB28" s="695"/>
      <c r="DC28" s="696"/>
      <c r="DD28" s="669">
        <v>7747497</v>
      </c>
      <c r="DE28" s="664"/>
      <c r="DF28" s="664"/>
      <c r="DG28" s="664"/>
      <c r="DH28" s="664"/>
      <c r="DI28" s="664"/>
      <c r="DJ28" s="664"/>
      <c r="DK28" s="665"/>
      <c r="DL28" s="669">
        <v>7747497</v>
      </c>
      <c r="DM28" s="664"/>
      <c r="DN28" s="664"/>
      <c r="DO28" s="664"/>
      <c r="DP28" s="664"/>
      <c r="DQ28" s="664"/>
      <c r="DR28" s="664"/>
      <c r="DS28" s="664"/>
      <c r="DT28" s="664"/>
      <c r="DU28" s="664"/>
      <c r="DV28" s="665"/>
      <c r="DW28" s="666">
        <v>22.4</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7008932</v>
      </c>
      <c r="S29" s="664"/>
      <c r="T29" s="664"/>
      <c r="U29" s="664"/>
      <c r="V29" s="664"/>
      <c r="W29" s="664"/>
      <c r="X29" s="664"/>
      <c r="Y29" s="665"/>
      <c r="Z29" s="723">
        <v>9.5</v>
      </c>
      <c r="AA29" s="723"/>
      <c r="AB29" s="723"/>
      <c r="AC29" s="723"/>
      <c r="AD29" s="724" t="s">
        <v>185</v>
      </c>
      <c r="AE29" s="724"/>
      <c r="AF29" s="724"/>
      <c r="AG29" s="724"/>
      <c r="AH29" s="724"/>
      <c r="AI29" s="724"/>
      <c r="AJ29" s="724"/>
      <c r="AK29" s="724"/>
      <c r="AL29" s="666" t="s">
        <v>185</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8054695</v>
      </c>
      <c r="CS29" s="662"/>
      <c r="CT29" s="662"/>
      <c r="CU29" s="662"/>
      <c r="CV29" s="662"/>
      <c r="CW29" s="662"/>
      <c r="CX29" s="662"/>
      <c r="CY29" s="663"/>
      <c r="CZ29" s="666">
        <v>11</v>
      </c>
      <c r="DA29" s="695"/>
      <c r="DB29" s="695"/>
      <c r="DC29" s="696"/>
      <c r="DD29" s="669">
        <v>7746783</v>
      </c>
      <c r="DE29" s="662"/>
      <c r="DF29" s="662"/>
      <c r="DG29" s="662"/>
      <c r="DH29" s="662"/>
      <c r="DI29" s="662"/>
      <c r="DJ29" s="662"/>
      <c r="DK29" s="663"/>
      <c r="DL29" s="669">
        <v>7746783</v>
      </c>
      <c r="DM29" s="662"/>
      <c r="DN29" s="662"/>
      <c r="DO29" s="662"/>
      <c r="DP29" s="662"/>
      <c r="DQ29" s="662"/>
      <c r="DR29" s="662"/>
      <c r="DS29" s="662"/>
      <c r="DT29" s="662"/>
      <c r="DU29" s="662"/>
      <c r="DV29" s="663"/>
      <c r="DW29" s="666">
        <v>22.4</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110388</v>
      </c>
      <c r="S30" s="664"/>
      <c r="T30" s="664"/>
      <c r="U30" s="664"/>
      <c r="V30" s="664"/>
      <c r="W30" s="664"/>
      <c r="X30" s="664"/>
      <c r="Y30" s="665"/>
      <c r="Z30" s="723">
        <v>0.1</v>
      </c>
      <c r="AA30" s="723"/>
      <c r="AB30" s="723"/>
      <c r="AC30" s="723"/>
      <c r="AD30" s="724">
        <v>38787</v>
      </c>
      <c r="AE30" s="724"/>
      <c r="AF30" s="724"/>
      <c r="AG30" s="724"/>
      <c r="AH30" s="724"/>
      <c r="AI30" s="724"/>
      <c r="AJ30" s="724"/>
      <c r="AK30" s="724"/>
      <c r="AL30" s="666">
        <v>0.1</v>
      </c>
      <c r="AM30" s="667"/>
      <c r="AN30" s="667"/>
      <c r="AO30" s="725"/>
      <c r="AP30" s="751" t="s">
        <v>313</v>
      </c>
      <c r="AQ30" s="752"/>
      <c r="AR30" s="752"/>
      <c r="AS30" s="752"/>
      <c r="AT30" s="757" t="s">
        <v>314</v>
      </c>
      <c r="AU30" s="230"/>
      <c r="AV30" s="230"/>
      <c r="AW30" s="230"/>
      <c r="AX30" s="760" t="s">
        <v>189</v>
      </c>
      <c r="AY30" s="761"/>
      <c r="AZ30" s="761"/>
      <c r="BA30" s="761"/>
      <c r="BB30" s="761"/>
      <c r="BC30" s="761"/>
      <c r="BD30" s="761"/>
      <c r="BE30" s="761"/>
      <c r="BF30" s="762"/>
      <c r="BG30" s="741">
        <v>99.1</v>
      </c>
      <c r="BH30" s="742"/>
      <c r="BI30" s="742"/>
      <c r="BJ30" s="742"/>
      <c r="BK30" s="742"/>
      <c r="BL30" s="742"/>
      <c r="BM30" s="743">
        <v>96.9</v>
      </c>
      <c r="BN30" s="742"/>
      <c r="BO30" s="742"/>
      <c r="BP30" s="742"/>
      <c r="BQ30" s="744"/>
      <c r="BR30" s="741">
        <v>99</v>
      </c>
      <c r="BS30" s="742"/>
      <c r="BT30" s="742"/>
      <c r="BU30" s="742"/>
      <c r="BV30" s="742"/>
      <c r="BW30" s="742"/>
      <c r="BX30" s="743">
        <v>96.4</v>
      </c>
      <c r="BY30" s="742"/>
      <c r="BZ30" s="742"/>
      <c r="CA30" s="742"/>
      <c r="CB30" s="744"/>
      <c r="CD30" s="747"/>
      <c r="CE30" s="748"/>
      <c r="CF30" s="705" t="s">
        <v>315</v>
      </c>
      <c r="CG30" s="702"/>
      <c r="CH30" s="702"/>
      <c r="CI30" s="702"/>
      <c r="CJ30" s="702"/>
      <c r="CK30" s="702"/>
      <c r="CL30" s="702"/>
      <c r="CM30" s="702"/>
      <c r="CN30" s="702"/>
      <c r="CO30" s="702"/>
      <c r="CP30" s="702"/>
      <c r="CQ30" s="703"/>
      <c r="CR30" s="661">
        <v>7562158</v>
      </c>
      <c r="CS30" s="664"/>
      <c r="CT30" s="664"/>
      <c r="CU30" s="664"/>
      <c r="CV30" s="664"/>
      <c r="CW30" s="664"/>
      <c r="CX30" s="664"/>
      <c r="CY30" s="665"/>
      <c r="CZ30" s="666">
        <v>10.3</v>
      </c>
      <c r="DA30" s="695"/>
      <c r="DB30" s="695"/>
      <c r="DC30" s="696"/>
      <c r="DD30" s="669">
        <v>7293340</v>
      </c>
      <c r="DE30" s="664"/>
      <c r="DF30" s="664"/>
      <c r="DG30" s="664"/>
      <c r="DH30" s="664"/>
      <c r="DI30" s="664"/>
      <c r="DJ30" s="664"/>
      <c r="DK30" s="665"/>
      <c r="DL30" s="669">
        <v>7293340</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3643519</v>
      </c>
      <c r="S31" s="664"/>
      <c r="T31" s="664"/>
      <c r="U31" s="664"/>
      <c r="V31" s="664"/>
      <c r="W31" s="664"/>
      <c r="X31" s="664"/>
      <c r="Y31" s="665"/>
      <c r="Z31" s="723">
        <v>4.9000000000000004</v>
      </c>
      <c r="AA31" s="723"/>
      <c r="AB31" s="723"/>
      <c r="AC31" s="723"/>
      <c r="AD31" s="724" t="s">
        <v>139</v>
      </c>
      <c r="AE31" s="724"/>
      <c r="AF31" s="724"/>
      <c r="AG31" s="724"/>
      <c r="AH31" s="724"/>
      <c r="AI31" s="724"/>
      <c r="AJ31" s="724"/>
      <c r="AK31" s="724"/>
      <c r="AL31" s="666" t="s">
        <v>185</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99.1</v>
      </c>
      <c r="BH31" s="662"/>
      <c r="BI31" s="662"/>
      <c r="BJ31" s="662"/>
      <c r="BK31" s="662"/>
      <c r="BL31" s="662"/>
      <c r="BM31" s="667">
        <v>97.3</v>
      </c>
      <c r="BN31" s="740"/>
      <c r="BO31" s="740"/>
      <c r="BP31" s="740"/>
      <c r="BQ31" s="701"/>
      <c r="BR31" s="739">
        <v>99</v>
      </c>
      <c r="BS31" s="662"/>
      <c r="BT31" s="662"/>
      <c r="BU31" s="662"/>
      <c r="BV31" s="662"/>
      <c r="BW31" s="662"/>
      <c r="BX31" s="667">
        <v>96.7</v>
      </c>
      <c r="BY31" s="740"/>
      <c r="BZ31" s="740"/>
      <c r="CA31" s="740"/>
      <c r="CB31" s="701"/>
      <c r="CD31" s="747"/>
      <c r="CE31" s="748"/>
      <c r="CF31" s="705" t="s">
        <v>319</v>
      </c>
      <c r="CG31" s="702"/>
      <c r="CH31" s="702"/>
      <c r="CI31" s="702"/>
      <c r="CJ31" s="702"/>
      <c r="CK31" s="702"/>
      <c r="CL31" s="702"/>
      <c r="CM31" s="702"/>
      <c r="CN31" s="702"/>
      <c r="CO31" s="702"/>
      <c r="CP31" s="702"/>
      <c r="CQ31" s="703"/>
      <c r="CR31" s="661">
        <v>492537</v>
      </c>
      <c r="CS31" s="662"/>
      <c r="CT31" s="662"/>
      <c r="CU31" s="662"/>
      <c r="CV31" s="662"/>
      <c r="CW31" s="662"/>
      <c r="CX31" s="662"/>
      <c r="CY31" s="663"/>
      <c r="CZ31" s="666">
        <v>0.7</v>
      </c>
      <c r="DA31" s="695"/>
      <c r="DB31" s="695"/>
      <c r="DC31" s="696"/>
      <c r="DD31" s="669">
        <v>453443</v>
      </c>
      <c r="DE31" s="662"/>
      <c r="DF31" s="662"/>
      <c r="DG31" s="662"/>
      <c r="DH31" s="662"/>
      <c r="DI31" s="662"/>
      <c r="DJ31" s="662"/>
      <c r="DK31" s="663"/>
      <c r="DL31" s="669">
        <v>453443</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3796281</v>
      </c>
      <c r="S32" s="664"/>
      <c r="T32" s="664"/>
      <c r="U32" s="664"/>
      <c r="V32" s="664"/>
      <c r="W32" s="664"/>
      <c r="X32" s="664"/>
      <c r="Y32" s="665"/>
      <c r="Z32" s="723">
        <v>5.0999999999999996</v>
      </c>
      <c r="AA32" s="723"/>
      <c r="AB32" s="723"/>
      <c r="AC32" s="723"/>
      <c r="AD32" s="724" t="s">
        <v>248</v>
      </c>
      <c r="AE32" s="724"/>
      <c r="AF32" s="724"/>
      <c r="AG32" s="724"/>
      <c r="AH32" s="724"/>
      <c r="AI32" s="724"/>
      <c r="AJ32" s="724"/>
      <c r="AK32" s="724"/>
      <c r="AL32" s="666" t="s">
        <v>248</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99.2</v>
      </c>
      <c r="BH32" s="677"/>
      <c r="BI32" s="677"/>
      <c r="BJ32" s="677"/>
      <c r="BK32" s="677"/>
      <c r="BL32" s="677"/>
      <c r="BM32" s="721">
        <v>96.4</v>
      </c>
      <c r="BN32" s="677"/>
      <c r="BO32" s="677"/>
      <c r="BP32" s="677"/>
      <c r="BQ32" s="714"/>
      <c r="BR32" s="738">
        <v>98.9</v>
      </c>
      <c r="BS32" s="677"/>
      <c r="BT32" s="677"/>
      <c r="BU32" s="677"/>
      <c r="BV32" s="677"/>
      <c r="BW32" s="677"/>
      <c r="BX32" s="721">
        <v>95.8</v>
      </c>
      <c r="BY32" s="677"/>
      <c r="BZ32" s="677"/>
      <c r="CA32" s="677"/>
      <c r="CB32" s="714"/>
      <c r="CD32" s="749"/>
      <c r="CE32" s="750"/>
      <c r="CF32" s="705" t="s">
        <v>322</v>
      </c>
      <c r="CG32" s="702"/>
      <c r="CH32" s="702"/>
      <c r="CI32" s="702"/>
      <c r="CJ32" s="702"/>
      <c r="CK32" s="702"/>
      <c r="CL32" s="702"/>
      <c r="CM32" s="702"/>
      <c r="CN32" s="702"/>
      <c r="CO32" s="702"/>
      <c r="CP32" s="702"/>
      <c r="CQ32" s="703"/>
      <c r="CR32" s="661">
        <v>714</v>
      </c>
      <c r="CS32" s="664"/>
      <c r="CT32" s="664"/>
      <c r="CU32" s="664"/>
      <c r="CV32" s="664"/>
      <c r="CW32" s="664"/>
      <c r="CX32" s="664"/>
      <c r="CY32" s="665"/>
      <c r="CZ32" s="666">
        <v>0</v>
      </c>
      <c r="DA32" s="695"/>
      <c r="DB32" s="695"/>
      <c r="DC32" s="696"/>
      <c r="DD32" s="669">
        <v>714</v>
      </c>
      <c r="DE32" s="664"/>
      <c r="DF32" s="664"/>
      <c r="DG32" s="664"/>
      <c r="DH32" s="664"/>
      <c r="DI32" s="664"/>
      <c r="DJ32" s="664"/>
      <c r="DK32" s="665"/>
      <c r="DL32" s="669">
        <v>714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890394</v>
      </c>
      <c r="S33" s="664"/>
      <c r="T33" s="664"/>
      <c r="U33" s="664"/>
      <c r="V33" s="664"/>
      <c r="W33" s="664"/>
      <c r="X33" s="664"/>
      <c r="Y33" s="665"/>
      <c r="Z33" s="723">
        <v>1.2</v>
      </c>
      <c r="AA33" s="723"/>
      <c r="AB33" s="723"/>
      <c r="AC33" s="723"/>
      <c r="AD33" s="724" t="s">
        <v>185</v>
      </c>
      <c r="AE33" s="724"/>
      <c r="AF33" s="724"/>
      <c r="AG33" s="724"/>
      <c r="AH33" s="724"/>
      <c r="AI33" s="724"/>
      <c r="AJ33" s="724"/>
      <c r="AK33" s="724"/>
      <c r="AL33" s="666" t="s">
        <v>185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26904713</v>
      </c>
      <c r="CS33" s="662"/>
      <c r="CT33" s="662"/>
      <c r="CU33" s="662"/>
      <c r="CV33" s="662"/>
      <c r="CW33" s="662"/>
      <c r="CX33" s="662"/>
      <c r="CY33" s="663"/>
      <c r="CZ33" s="666">
        <v>36.799999999999997</v>
      </c>
      <c r="DA33" s="695"/>
      <c r="DB33" s="695"/>
      <c r="DC33" s="696"/>
      <c r="DD33" s="669">
        <v>16591444</v>
      </c>
      <c r="DE33" s="662"/>
      <c r="DF33" s="662"/>
      <c r="DG33" s="662"/>
      <c r="DH33" s="662"/>
      <c r="DI33" s="662"/>
      <c r="DJ33" s="662"/>
      <c r="DK33" s="663"/>
      <c r="DL33" s="669">
        <v>10424610</v>
      </c>
      <c r="DM33" s="662"/>
      <c r="DN33" s="662"/>
      <c r="DO33" s="662"/>
      <c r="DP33" s="662"/>
      <c r="DQ33" s="662"/>
      <c r="DR33" s="662"/>
      <c r="DS33" s="662"/>
      <c r="DT33" s="662"/>
      <c r="DU33" s="662"/>
      <c r="DV33" s="663"/>
      <c r="DW33" s="666">
        <v>30.1</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2818224</v>
      </c>
      <c r="S34" s="664"/>
      <c r="T34" s="664"/>
      <c r="U34" s="664"/>
      <c r="V34" s="664"/>
      <c r="W34" s="664"/>
      <c r="X34" s="664"/>
      <c r="Y34" s="665"/>
      <c r="Z34" s="723">
        <v>3.8</v>
      </c>
      <c r="AA34" s="723"/>
      <c r="AB34" s="723"/>
      <c r="AC34" s="723"/>
      <c r="AD34" s="724">
        <v>2131</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11171420</v>
      </c>
      <c r="CS34" s="664"/>
      <c r="CT34" s="664"/>
      <c r="CU34" s="664"/>
      <c r="CV34" s="664"/>
      <c r="CW34" s="664"/>
      <c r="CX34" s="664"/>
      <c r="CY34" s="665"/>
      <c r="CZ34" s="666">
        <v>15.3</v>
      </c>
      <c r="DA34" s="695"/>
      <c r="DB34" s="695"/>
      <c r="DC34" s="696"/>
      <c r="DD34" s="669">
        <v>5603683</v>
      </c>
      <c r="DE34" s="664"/>
      <c r="DF34" s="664"/>
      <c r="DG34" s="664"/>
      <c r="DH34" s="664"/>
      <c r="DI34" s="664"/>
      <c r="DJ34" s="664"/>
      <c r="DK34" s="665"/>
      <c r="DL34" s="669">
        <v>4815219</v>
      </c>
      <c r="DM34" s="664"/>
      <c r="DN34" s="664"/>
      <c r="DO34" s="664"/>
      <c r="DP34" s="664"/>
      <c r="DQ34" s="664"/>
      <c r="DR34" s="664"/>
      <c r="DS34" s="664"/>
      <c r="DT34" s="664"/>
      <c r="DU34" s="664"/>
      <c r="DV34" s="665"/>
      <c r="DW34" s="666">
        <v>13.9</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8369627</v>
      </c>
      <c r="S35" s="664"/>
      <c r="T35" s="664"/>
      <c r="U35" s="664"/>
      <c r="V35" s="664"/>
      <c r="W35" s="664"/>
      <c r="X35" s="664"/>
      <c r="Y35" s="665"/>
      <c r="Z35" s="723">
        <v>11.3</v>
      </c>
      <c r="AA35" s="723"/>
      <c r="AB35" s="723"/>
      <c r="AC35" s="723"/>
      <c r="AD35" s="724" t="s">
        <v>185</v>
      </c>
      <c r="AE35" s="724"/>
      <c r="AF35" s="724"/>
      <c r="AG35" s="724"/>
      <c r="AH35" s="724"/>
      <c r="AI35" s="724"/>
      <c r="AJ35" s="724"/>
      <c r="AK35" s="724"/>
      <c r="AL35" s="666" t="s">
        <v>248</v>
      </c>
      <c r="AM35" s="667"/>
      <c r="AN35" s="667"/>
      <c r="AO35" s="725"/>
      <c r="AP35" s="234"/>
      <c r="AQ35" s="729" t="s">
        <v>330</v>
      </c>
      <c r="AR35" s="730"/>
      <c r="AS35" s="730"/>
      <c r="AT35" s="730"/>
      <c r="AU35" s="730"/>
      <c r="AV35" s="730"/>
      <c r="AW35" s="730"/>
      <c r="AX35" s="730"/>
      <c r="AY35" s="731"/>
      <c r="AZ35" s="726">
        <v>8271389</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277263</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295543</v>
      </c>
      <c r="CS35" s="662"/>
      <c r="CT35" s="662"/>
      <c r="CU35" s="662"/>
      <c r="CV35" s="662"/>
      <c r="CW35" s="662"/>
      <c r="CX35" s="662"/>
      <c r="CY35" s="663"/>
      <c r="CZ35" s="666">
        <v>0.4</v>
      </c>
      <c r="DA35" s="695"/>
      <c r="DB35" s="695"/>
      <c r="DC35" s="696"/>
      <c r="DD35" s="669">
        <v>224889</v>
      </c>
      <c r="DE35" s="662"/>
      <c r="DF35" s="662"/>
      <c r="DG35" s="662"/>
      <c r="DH35" s="662"/>
      <c r="DI35" s="662"/>
      <c r="DJ35" s="662"/>
      <c r="DK35" s="663"/>
      <c r="DL35" s="669">
        <v>221825</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248</v>
      </c>
      <c r="AA36" s="723"/>
      <c r="AB36" s="723"/>
      <c r="AC36" s="723"/>
      <c r="AD36" s="724" t="s">
        <v>185</v>
      </c>
      <c r="AE36" s="724"/>
      <c r="AF36" s="724"/>
      <c r="AG36" s="724"/>
      <c r="AH36" s="724"/>
      <c r="AI36" s="724"/>
      <c r="AJ36" s="724"/>
      <c r="AK36" s="724"/>
      <c r="AL36" s="666" t="s">
        <v>248</v>
      </c>
      <c r="AM36" s="667"/>
      <c r="AN36" s="667"/>
      <c r="AO36" s="725"/>
      <c r="AQ36" s="698" t="s">
        <v>334</v>
      </c>
      <c r="AR36" s="699"/>
      <c r="AS36" s="699"/>
      <c r="AT36" s="699"/>
      <c r="AU36" s="699"/>
      <c r="AV36" s="699"/>
      <c r="AW36" s="699"/>
      <c r="AX36" s="699"/>
      <c r="AY36" s="700"/>
      <c r="AZ36" s="661">
        <v>2764128</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82110</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3640104</v>
      </c>
      <c r="CS36" s="664"/>
      <c r="CT36" s="664"/>
      <c r="CU36" s="664"/>
      <c r="CV36" s="664"/>
      <c r="CW36" s="664"/>
      <c r="CX36" s="664"/>
      <c r="CY36" s="665"/>
      <c r="CZ36" s="666">
        <v>5</v>
      </c>
      <c r="DA36" s="695"/>
      <c r="DB36" s="695"/>
      <c r="DC36" s="696"/>
      <c r="DD36" s="669">
        <v>2000398</v>
      </c>
      <c r="DE36" s="664"/>
      <c r="DF36" s="664"/>
      <c r="DG36" s="664"/>
      <c r="DH36" s="664"/>
      <c r="DI36" s="664"/>
      <c r="DJ36" s="664"/>
      <c r="DK36" s="665"/>
      <c r="DL36" s="669">
        <v>1113639</v>
      </c>
      <c r="DM36" s="664"/>
      <c r="DN36" s="664"/>
      <c r="DO36" s="664"/>
      <c r="DP36" s="664"/>
      <c r="DQ36" s="664"/>
      <c r="DR36" s="664"/>
      <c r="DS36" s="664"/>
      <c r="DT36" s="664"/>
      <c r="DU36" s="664"/>
      <c r="DV36" s="665"/>
      <c r="DW36" s="666">
        <v>3.2</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1619427</v>
      </c>
      <c r="S37" s="664"/>
      <c r="T37" s="664"/>
      <c r="U37" s="664"/>
      <c r="V37" s="664"/>
      <c r="W37" s="664"/>
      <c r="X37" s="664"/>
      <c r="Y37" s="665"/>
      <c r="Z37" s="723">
        <v>2.2000000000000002</v>
      </c>
      <c r="AA37" s="723"/>
      <c r="AB37" s="723"/>
      <c r="AC37" s="723"/>
      <c r="AD37" s="724" t="s">
        <v>185</v>
      </c>
      <c r="AE37" s="724"/>
      <c r="AF37" s="724"/>
      <c r="AG37" s="724"/>
      <c r="AH37" s="724"/>
      <c r="AI37" s="724"/>
      <c r="AJ37" s="724"/>
      <c r="AK37" s="724"/>
      <c r="AL37" s="666" t="s">
        <v>139</v>
      </c>
      <c r="AM37" s="667"/>
      <c r="AN37" s="667"/>
      <c r="AO37" s="725"/>
      <c r="AQ37" s="698" t="s">
        <v>338</v>
      </c>
      <c r="AR37" s="699"/>
      <c r="AS37" s="699"/>
      <c r="AT37" s="699"/>
      <c r="AU37" s="699"/>
      <c r="AV37" s="699"/>
      <c r="AW37" s="699"/>
      <c r="AX37" s="699"/>
      <c r="AY37" s="700"/>
      <c r="AZ37" s="661">
        <v>235663</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16911</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10278</v>
      </c>
      <c r="CS37" s="662"/>
      <c r="CT37" s="662"/>
      <c r="CU37" s="662"/>
      <c r="CV37" s="662"/>
      <c r="CW37" s="662"/>
      <c r="CX37" s="662"/>
      <c r="CY37" s="663"/>
      <c r="CZ37" s="666">
        <v>0</v>
      </c>
      <c r="DA37" s="695"/>
      <c r="DB37" s="695"/>
      <c r="DC37" s="696"/>
      <c r="DD37" s="669">
        <v>10278</v>
      </c>
      <c r="DE37" s="662"/>
      <c r="DF37" s="662"/>
      <c r="DG37" s="662"/>
      <c r="DH37" s="662"/>
      <c r="DI37" s="662"/>
      <c r="DJ37" s="662"/>
      <c r="DK37" s="663"/>
      <c r="DL37" s="669">
        <v>10278</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74024855</v>
      </c>
      <c r="S38" s="713"/>
      <c r="T38" s="713"/>
      <c r="U38" s="713"/>
      <c r="V38" s="713"/>
      <c r="W38" s="713"/>
      <c r="X38" s="713"/>
      <c r="Y38" s="718"/>
      <c r="Z38" s="719">
        <v>100</v>
      </c>
      <c r="AA38" s="719"/>
      <c r="AB38" s="719"/>
      <c r="AC38" s="719"/>
      <c r="AD38" s="720">
        <v>32982627</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111533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28946</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7901532</v>
      </c>
      <c r="CS38" s="664"/>
      <c r="CT38" s="664"/>
      <c r="CU38" s="664"/>
      <c r="CV38" s="664"/>
      <c r="CW38" s="664"/>
      <c r="CX38" s="664"/>
      <c r="CY38" s="665"/>
      <c r="CZ38" s="666">
        <v>10.8</v>
      </c>
      <c r="DA38" s="695"/>
      <c r="DB38" s="695"/>
      <c r="DC38" s="696"/>
      <c r="DD38" s="669">
        <v>6913603</v>
      </c>
      <c r="DE38" s="664"/>
      <c r="DF38" s="664"/>
      <c r="DG38" s="664"/>
      <c r="DH38" s="664"/>
      <c r="DI38" s="664"/>
      <c r="DJ38" s="664"/>
      <c r="DK38" s="665"/>
      <c r="DL38" s="669">
        <v>4273927</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21505</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110</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3071562</v>
      </c>
      <c r="CS39" s="662"/>
      <c r="CT39" s="662"/>
      <c r="CU39" s="662"/>
      <c r="CV39" s="662"/>
      <c r="CW39" s="662"/>
      <c r="CX39" s="662"/>
      <c r="CY39" s="663"/>
      <c r="CZ39" s="666">
        <v>4.2</v>
      </c>
      <c r="DA39" s="695"/>
      <c r="DB39" s="695"/>
      <c r="DC39" s="696"/>
      <c r="DD39" s="669">
        <v>1649619</v>
      </c>
      <c r="DE39" s="662"/>
      <c r="DF39" s="662"/>
      <c r="DG39" s="662"/>
      <c r="DH39" s="662"/>
      <c r="DI39" s="662"/>
      <c r="DJ39" s="662"/>
      <c r="DK39" s="663"/>
      <c r="DL39" s="669" t="s">
        <v>185</v>
      </c>
      <c r="DM39" s="662"/>
      <c r="DN39" s="662"/>
      <c r="DO39" s="662"/>
      <c r="DP39" s="662"/>
      <c r="DQ39" s="662"/>
      <c r="DR39" s="662"/>
      <c r="DS39" s="662"/>
      <c r="DT39" s="662"/>
      <c r="DU39" s="662"/>
      <c r="DV39" s="663"/>
      <c r="DW39" s="666" t="s">
        <v>248</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1350081</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185</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824552</v>
      </c>
      <c r="CS40" s="664"/>
      <c r="CT40" s="664"/>
      <c r="CU40" s="664"/>
      <c r="CV40" s="664"/>
      <c r="CW40" s="664"/>
      <c r="CX40" s="664"/>
      <c r="CY40" s="665"/>
      <c r="CZ40" s="666">
        <v>1.1000000000000001</v>
      </c>
      <c r="DA40" s="695"/>
      <c r="DB40" s="695"/>
      <c r="DC40" s="696"/>
      <c r="DD40" s="669">
        <v>199252</v>
      </c>
      <c r="DE40" s="664"/>
      <c r="DF40" s="664"/>
      <c r="DG40" s="664"/>
      <c r="DH40" s="664"/>
      <c r="DI40" s="664"/>
      <c r="DJ40" s="664"/>
      <c r="DK40" s="665"/>
      <c r="DL40" s="669" t="s">
        <v>185</v>
      </c>
      <c r="DM40" s="664"/>
      <c r="DN40" s="664"/>
      <c r="DO40" s="664"/>
      <c r="DP40" s="664"/>
      <c r="DQ40" s="664"/>
      <c r="DR40" s="664"/>
      <c r="DS40" s="664"/>
      <c r="DT40" s="664"/>
      <c r="DU40" s="664"/>
      <c r="DV40" s="665"/>
      <c r="DW40" s="666" t="s">
        <v>185</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3788479</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371</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248</v>
      </c>
      <c r="CS41" s="662"/>
      <c r="CT41" s="662"/>
      <c r="CU41" s="662"/>
      <c r="CV41" s="662"/>
      <c r="CW41" s="662"/>
      <c r="CX41" s="662"/>
      <c r="CY41" s="663"/>
      <c r="CZ41" s="666" t="s">
        <v>248</v>
      </c>
      <c r="DA41" s="695"/>
      <c r="DB41" s="695"/>
      <c r="DC41" s="696"/>
      <c r="DD41" s="669" t="s">
        <v>185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13021100</v>
      </c>
      <c r="CS42" s="664"/>
      <c r="CT42" s="664"/>
      <c r="CU42" s="664"/>
      <c r="CV42" s="664"/>
      <c r="CW42" s="664"/>
      <c r="CX42" s="664"/>
      <c r="CY42" s="665"/>
      <c r="CZ42" s="666">
        <v>17.8</v>
      </c>
      <c r="DA42" s="667"/>
      <c r="DB42" s="667"/>
      <c r="DC42" s="668"/>
      <c r="DD42" s="669">
        <v>1463291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162873</v>
      </c>
      <c r="CS43" s="662"/>
      <c r="CT43" s="662"/>
      <c r="CU43" s="662"/>
      <c r="CV43" s="662"/>
      <c r="CW43" s="662"/>
      <c r="CX43" s="662"/>
      <c r="CY43" s="663"/>
      <c r="CZ43" s="666">
        <v>0.2</v>
      </c>
      <c r="DA43" s="695"/>
      <c r="DB43" s="695"/>
      <c r="DC43" s="696"/>
      <c r="DD43" s="669">
        <v>162873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12385310</v>
      </c>
      <c r="CS44" s="664"/>
      <c r="CT44" s="664"/>
      <c r="CU44" s="664"/>
      <c r="CV44" s="664"/>
      <c r="CW44" s="664"/>
      <c r="CX44" s="664"/>
      <c r="CY44" s="665"/>
      <c r="CZ44" s="666">
        <v>16.899999999999999</v>
      </c>
      <c r="DA44" s="667"/>
      <c r="DB44" s="667"/>
      <c r="DC44" s="668"/>
      <c r="DD44" s="669">
        <v>1169868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5144956</v>
      </c>
      <c r="CS45" s="662"/>
      <c r="CT45" s="662"/>
      <c r="CU45" s="662"/>
      <c r="CV45" s="662"/>
      <c r="CW45" s="662"/>
      <c r="CX45" s="662"/>
      <c r="CY45" s="663"/>
      <c r="CZ45" s="666">
        <v>7</v>
      </c>
      <c r="DA45" s="695"/>
      <c r="DB45" s="695"/>
      <c r="DC45" s="696"/>
      <c r="DD45" s="669">
        <v>211620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7003870</v>
      </c>
      <c r="CS46" s="664"/>
      <c r="CT46" s="664"/>
      <c r="CU46" s="664"/>
      <c r="CV46" s="664"/>
      <c r="CW46" s="664"/>
      <c r="CX46" s="664"/>
      <c r="CY46" s="665"/>
      <c r="CZ46" s="666">
        <v>9.6</v>
      </c>
      <c r="DA46" s="667"/>
      <c r="DB46" s="667"/>
      <c r="DC46" s="668"/>
      <c r="DD46" s="669">
        <v>946433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635790</v>
      </c>
      <c r="CS47" s="662"/>
      <c r="CT47" s="662"/>
      <c r="CU47" s="662"/>
      <c r="CV47" s="662"/>
      <c r="CW47" s="662"/>
      <c r="CX47" s="662"/>
      <c r="CY47" s="663"/>
      <c r="CZ47" s="666">
        <v>0.9</v>
      </c>
      <c r="DA47" s="695"/>
      <c r="DB47" s="695"/>
      <c r="DC47" s="696"/>
      <c r="DD47" s="669">
        <v>293423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248</v>
      </c>
      <c r="CS48" s="664"/>
      <c r="CT48" s="664"/>
      <c r="CU48" s="664"/>
      <c r="CV48" s="664"/>
      <c r="CW48" s="664"/>
      <c r="CX48" s="664"/>
      <c r="CY48" s="665"/>
      <c r="CZ48" s="666" t="s">
        <v>248</v>
      </c>
      <c r="DA48" s="667"/>
      <c r="DB48" s="667"/>
      <c r="DC48" s="668"/>
      <c r="DD48" s="669" t="s">
        <v>185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73120408</v>
      </c>
      <c r="CS49" s="677"/>
      <c r="CT49" s="677"/>
      <c r="CU49" s="677"/>
      <c r="CV49" s="677"/>
      <c r="CW49" s="677"/>
      <c r="CX49" s="677"/>
      <c r="CY49" s="678"/>
      <c r="CZ49" s="679">
        <v>100</v>
      </c>
      <c r="DA49" s="680"/>
      <c r="DB49" s="680"/>
      <c r="DC49" s="681"/>
      <c r="DD49" s="682">
        <v>39476527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2kvfMSthm7EtdcehTlzYl0IiR88GiT8xhZa71X+CLkO+KfPNXa9olFm4VKzqIa2kKWSWPdMy9SK9Zr6IhEiFQ==" saltValue="J7qg0qIxc3wbrjl2+UPn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73430</v>
      </c>
      <c r="R7" s="1194"/>
      <c r="S7" s="1194"/>
      <c r="T7" s="1194"/>
      <c r="U7" s="1194"/>
      <c r="V7" s="1194">
        <v>72555</v>
      </c>
      <c r="W7" s="1194"/>
      <c r="X7" s="1194"/>
      <c r="Y7" s="1194"/>
      <c r="Z7" s="1194"/>
      <c r="AA7" s="1194">
        <v>875</v>
      </c>
      <c r="AB7" s="1194"/>
      <c r="AC7" s="1194"/>
      <c r="AD7" s="1194"/>
      <c r="AE7" s="1195"/>
      <c r="AF7" s="1196">
        <v>557</v>
      </c>
      <c r="AG7" s="1197"/>
      <c r="AH7" s="1197"/>
      <c r="AI7" s="1197"/>
      <c r="AJ7" s="1198"/>
      <c r="AK7" s="1180">
        <v>3796</v>
      </c>
      <c r="AL7" s="1181"/>
      <c r="AM7" s="1181"/>
      <c r="AN7" s="1181"/>
      <c r="AO7" s="1181"/>
      <c r="AP7" s="1181">
        <v>85089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627</v>
      </c>
      <c r="BT7" s="1185"/>
      <c r="BU7" s="1185"/>
      <c r="BV7" s="1185"/>
      <c r="BW7" s="1185"/>
      <c r="BX7" s="1185"/>
      <c r="BY7" s="1185"/>
      <c r="BZ7" s="1185"/>
      <c r="CA7" s="1185"/>
      <c r="CB7" s="1185"/>
      <c r="CC7" s="1185"/>
      <c r="CD7" s="1185"/>
      <c r="CE7" s="1185"/>
      <c r="CF7" s="1185"/>
      <c r="CG7" s="1186"/>
      <c r="CH7" s="1177">
        <v>3</v>
      </c>
      <c r="CI7" s="1178"/>
      <c r="CJ7" s="1178"/>
      <c r="CK7" s="1178"/>
      <c r="CL7" s="1179"/>
      <c r="CM7" s="1177">
        <v>488</v>
      </c>
      <c r="CN7" s="1178"/>
      <c r="CO7" s="1178"/>
      <c r="CP7" s="1178"/>
      <c r="CQ7" s="1179"/>
      <c r="CR7" s="1177">
        <v>5</v>
      </c>
      <c r="CS7" s="1178"/>
      <c r="CT7" s="1178"/>
      <c r="CU7" s="1178"/>
      <c r="CV7" s="1179"/>
      <c r="CW7" s="1177" t="s">
        <v>548</v>
      </c>
      <c r="CX7" s="1178"/>
      <c r="CY7" s="1178"/>
      <c r="CZ7" s="1178"/>
      <c r="DA7" s="1179"/>
      <c r="DB7" s="1177" t="s">
        <v>548</v>
      </c>
      <c r="DC7" s="1178"/>
      <c r="DD7" s="1178"/>
      <c r="DE7" s="1178"/>
      <c r="DF7" s="1179"/>
      <c r="DG7" s="1177">
        <v>3178</v>
      </c>
      <c r="DH7" s="1178"/>
      <c r="DI7" s="1178"/>
      <c r="DJ7" s="1178"/>
      <c r="DK7" s="1179"/>
      <c r="DL7" s="1177" t="s">
        <v>548</v>
      </c>
      <c r="DM7" s="1178"/>
      <c r="DN7" s="1178"/>
      <c r="DO7" s="1178"/>
      <c r="DP7" s="1179"/>
      <c r="DQ7" s="1177">
        <v>1223</v>
      </c>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293</v>
      </c>
      <c r="R8" s="1133"/>
      <c r="S8" s="1133"/>
      <c r="T8" s="1133"/>
      <c r="U8" s="1133"/>
      <c r="V8" s="1133">
        <v>293</v>
      </c>
      <c r="W8" s="1133"/>
      <c r="X8" s="1133"/>
      <c r="Y8" s="1133"/>
      <c r="Z8" s="1133"/>
      <c r="AA8" s="1133" t="s">
        <v>548</v>
      </c>
      <c r="AB8" s="1133"/>
      <c r="AC8" s="1133"/>
      <c r="AD8" s="1133"/>
      <c r="AE8" s="1134"/>
      <c r="AF8" s="1108" t="s">
        <v>390</v>
      </c>
      <c r="AG8" s="1109"/>
      <c r="AH8" s="1109"/>
      <c r="AI8" s="1109"/>
      <c r="AJ8" s="1110"/>
      <c r="AK8" s="1175">
        <v>40</v>
      </c>
      <c r="AL8" s="1176"/>
      <c r="AM8" s="1176"/>
      <c r="AN8" s="1176"/>
      <c r="AO8" s="1176"/>
      <c r="AP8" s="1176">
        <v>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628</v>
      </c>
      <c r="BT8" s="1104"/>
      <c r="BU8" s="1104"/>
      <c r="BV8" s="1104"/>
      <c r="BW8" s="1104"/>
      <c r="BX8" s="1104"/>
      <c r="BY8" s="1104"/>
      <c r="BZ8" s="1104"/>
      <c r="CA8" s="1104"/>
      <c r="CB8" s="1104"/>
      <c r="CC8" s="1104"/>
      <c r="CD8" s="1104"/>
      <c r="CE8" s="1104"/>
      <c r="CF8" s="1104"/>
      <c r="CG8" s="1105"/>
      <c r="CH8" s="1078">
        <v>9</v>
      </c>
      <c r="CI8" s="1079"/>
      <c r="CJ8" s="1079"/>
      <c r="CK8" s="1079"/>
      <c r="CL8" s="1080"/>
      <c r="CM8" s="1078">
        <v>121</v>
      </c>
      <c r="CN8" s="1079"/>
      <c r="CO8" s="1079"/>
      <c r="CP8" s="1079"/>
      <c r="CQ8" s="1080"/>
      <c r="CR8" s="1078">
        <v>30</v>
      </c>
      <c r="CS8" s="1079"/>
      <c r="CT8" s="1079"/>
      <c r="CU8" s="1079"/>
      <c r="CV8" s="1080"/>
      <c r="CW8" s="1078">
        <v>15</v>
      </c>
      <c r="CX8" s="1079"/>
      <c r="CY8" s="1079"/>
      <c r="CZ8" s="1079"/>
      <c r="DA8" s="1080"/>
      <c r="DB8" s="1078" t="s">
        <v>548</v>
      </c>
      <c r="DC8" s="1079"/>
      <c r="DD8" s="1079"/>
      <c r="DE8" s="1079"/>
      <c r="DF8" s="1080"/>
      <c r="DG8" s="1078" t="s">
        <v>548</v>
      </c>
      <c r="DH8" s="1079"/>
      <c r="DI8" s="1079"/>
      <c r="DJ8" s="1079"/>
      <c r="DK8" s="1080"/>
      <c r="DL8" s="1078" t="s">
        <v>548</v>
      </c>
      <c r="DM8" s="1079"/>
      <c r="DN8" s="1079"/>
      <c r="DO8" s="1079"/>
      <c r="DP8" s="1080"/>
      <c r="DQ8" s="1078" t="s">
        <v>548</v>
      </c>
      <c r="DR8" s="1079"/>
      <c r="DS8" s="1079"/>
      <c r="DT8" s="1079"/>
      <c r="DU8" s="1080"/>
      <c r="DV8" s="1081"/>
      <c r="DW8" s="1082"/>
      <c r="DX8" s="1082"/>
      <c r="DY8" s="1082"/>
      <c r="DZ8" s="1083"/>
      <c r="EA8" s="254"/>
    </row>
    <row r="9" spans="1:131" s="255" customFormat="1" ht="26.25" customHeight="1" x14ac:dyDescent="0.15">
      <c r="A9" s="261">
        <v>3</v>
      </c>
      <c r="B9" s="1126" t="s">
        <v>391</v>
      </c>
      <c r="C9" s="1127"/>
      <c r="D9" s="1127"/>
      <c r="E9" s="1127"/>
      <c r="F9" s="1127"/>
      <c r="G9" s="1127"/>
      <c r="H9" s="1127"/>
      <c r="I9" s="1127"/>
      <c r="J9" s="1127"/>
      <c r="K9" s="1127"/>
      <c r="L9" s="1127"/>
      <c r="M9" s="1127"/>
      <c r="N9" s="1127"/>
      <c r="O9" s="1127"/>
      <c r="P9" s="1128"/>
      <c r="Q9" s="1132">
        <v>585</v>
      </c>
      <c r="R9" s="1133"/>
      <c r="S9" s="1133"/>
      <c r="T9" s="1133"/>
      <c r="U9" s="1133"/>
      <c r="V9" s="1133">
        <v>556</v>
      </c>
      <c r="W9" s="1133"/>
      <c r="X9" s="1133"/>
      <c r="Y9" s="1133"/>
      <c r="Z9" s="1133"/>
      <c r="AA9" s="1133">
        <v>29</v>
      </c>
      <c r="AB9" s="1133"/>
      <c r="AC9" s="1133"/>
      <c r="AD9" s="1133"/>
      <c r="AE9" s="1134"/>
      <c r="AF9" s="1108">
        <v>29</v>
      </c>
      <c r="AG9" s="1109"/>
      <c r="AH9" s="1109"/>
      <c r="AI9" s="1109"/>
      <c r="AJ9" s="1110"/>
      <c r="AK9" s="1175" t="s">
        <v>548</v>
      </c>
      <c r="AL9" s="1176"/>
      <c r="AM9" s="1176"/>
      <c r="AN9" s="1176"/>
      <c r="AO9" s="1176"/>
      <c r="AP9" s="1176" t="s">
        <v>548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629</v>
      </c>
      <c r="BT9" s="1104"/>
      <c r="BU9" s="1104"/>
      <c r="BV9" s="1104"/>
      <c r="BW9" s="1104"/>
      <c r="BX9" s="1104"/>
      <c r="BY9" s="1104"/>
      <c r="BZ9" s="1104"/>
      <c r="CA9" s="1104"/>
      <c r="CB9" s="1104"/>
      <c r="CC9" s="1104"/>
      <c r="CD9" s="1104"/>
      <c r="CE9" s="1104"/>
      <c r="CF9" s="1104"/>
      <c r="CG9" s="1105"/>
      <c r="CH9" s="1078">
        <v>3</v>
      </c>
      <c r="CI9" s="1079"/>
      <c r="CJ9" s="1079"/>
      <c r="CK9" s="1079"/>
      <c r="CL9" s="1080"/>
      <c r="CM9" s="1078">
        <v>80</v>
      </c>
      <c r="CN9" s="1079"/>
      <c r="CO9" s="1079"/>
      <c r="CP9" s="1079"/>
      <c r="CQ9" s="1080"/>
      <c r="CR9" s="1078">
        <v>5</v>
      </c>
      <c r="CS9" s="1079"/>
      <c r="CT9" s="1079"/>
      <c r="CU9" s="1079"/>
      <c r="CV9" s="1080"/>
      <c r="CW9" s="1078" t="s">
        <v>548</v>
      </c>
      <c r="CX9" s="1079"/>
      <c r="CY9" s="1079"/>
      <c r="CZ9" s="1079"/>
      <c r="DA9" s="1080"/>
      <c r="DB9" s="1078" t="s">
        <v>548</v>
      </c>
      <c r="DC9" s="1079"/>
      <c r="DD9" s="1079"/>
      <c r="DE9" s="1079"/>
      <c r="DF9" s="1080"/>
      <c r="DG9" s="1078" t="s">
        <v>548</v>
      </c>
      <c r="DH9" s="1079"/>
      <c r="DI9" s="1079"/>
      <c r="DJ9" s="1079"/>
      <c r="DK9" s="1080"/>
      <c r="DL9" s="1078" t="s">
        <v>548</v>
      </c>
      <c r="DM9" s="1079"/>
      <c r="DN9" s="1079"/>
      <c r="DO9" s="1079"/>
      <c r="DP9" s="1080"/>
      <c r="DQ9" s="1078" t="s">
        <v>548</v>
      </c>
      <c r="DR9" s="1079"/>
      <c r="DS9" s="1079"/>
      <c r="DT9" s="1079"/>
      <c r="DU9" s="1080"/>
      <c r="DV9" s="1081"/>
      <c r="DW9" s="1082"/>
      <c r="DX9" s="1082"/>
      <c r="DY9" s="1082"/>
      <c r="DZ9" s="1083"/>
      <c r="EA9" s="254"/>
    </row>
    <row r="10" spans="1:131" s="255" customFormat="1" ht="26.25" customHeight="1" x14ac:dyDescent="0.15">
      <c r="A10" s="261">
        <v>4</v>
      </c>
      <c r="B10" s="1126" t="s">
        <v>392</v>
      </c>
      <c r="C10" s="1127"/>
      <c r="D10" s="1127"/>
      <c r="E10" s="1127"/>
      <c r="F10" s="1127"/>
      <c r="G10" s="1127"/>
      <c r="H10" s="1127"/>
      <c r="I10" s="1127"/>
      <c r="J10" s="1127"/>
      <c r="K10" s="1127"/>
      <c r="L10" s="1127"/>
      <c r="M10" s="1127"/>
      <c r="N10" s="1127"/>
      <c r="O10" s="1127"/>
      <c r="P10" s="1128"/>
      <c r="Q10" s="1132">
        <v>14</v>
      </c>
      <c r="R10" s="1133"/>
      <c r="S10" s="1133"/>
      <c r="T10" s="1133"/>
      <c r="U10" s="1133"/>
      <c r="V10" s="1133">
        <v>14</v>
      </c>
      <c r="W10" s="1133"/>
      <c r="X10" s="1133"/>
      <c r="Y10" s="1133"/>
      <c r="Z10" s="1133"/>
      <c r="AA10" s="1133" t="s">
        <v>548</v>
      </c>
      <c r="AB10" s="1133"/>
      <c r="AC10" s="1133"/>
      <c r="AD10" s="1133"/>
      <c r="AE10" s="1134"/>
      <c r="AF10" s="1108" t="s">
        <v>393</v>
      </c>
      <c r="AG10" s="1109"/>
      <c r="AH10" s="1109"/>
      <c r="AI10" s="1109"/>
      <c r="AJ10" s="1110"/>
      <c r="AK10" s="1175">
        <v>2</v>
      </c>
      <c r="AL10" s="1176"/>
      <c r="AM10" s="1176"/>
      <c r="AN10" s="1176"/>
      <c r="AO10" s="1176"/>
      <c r="AP10" s="1176" t="s">
        <v>548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630</v>
      </c>
      <c r="BT10" s="1104"/>
      <c r="BU10" s="1104"/>
      <c r="BV10" s="1104"/>
      <c r="BW10" s="1104"/>
      <c r="BX10" s="1104"/>
      <c r="BY10" s="1104"/>
      <c r="BZ10" s="1104"/>
      <c r="CA10" s="1104"/>
      <c r="CB10" s="1104"/>
      <c r="CC10" s="1104"/>
      <c r="CD10" s="1104"/>
      <c r="CE10" s="1104"/>
      <c r="CF10" s="1104"/>
      <c r="CG10" s="1105"/>
      <c r="CH10" s="1078">
        <v>-5</v>
      </c>
      <c r="CI10" s="1079"/>
      <c r="CJ10" s="1079"/>
      <c r="CK10" s="1079"/>
      <c r="CL10" s="1080"/>
      <c r="CM10" s="1078">
        <v>59</v>
      </c>
      <c r="CN10" s="1079"/>
      <c r="CO10" s="1079"/>
      <c r="CP10" s="1079"/>
      <c r="CQ10" s="1080"/>
      <c r="CR10" s="1078">
        <v>30</v>
      </c>
      <c r="CS10" s="1079"/>
      <c r="CT10" s="1079"/>
      <c r="CU10" s="1079"/>
      <c r="CV10" s="1080"/>
      <c r="CW10" s="1078" t="s">
        <v>548</v>
      </c>
      <c r="CX10" s="1079"/>
      <c r="CY10" s="1079"/>
      <c r="CZ10" s="1079"/>
      <c r="DA10" s="1080"/>
      <c r="DB10" s="1078" t="s">
        <v>548</v>
      </c>
      <c r="DC10" s="1079"/>
      <c r="DD10" s="1079"/>
      <c r="DE10" s="1079"/>
      <c r="DF10" s="1080"/>
      <c r="DG10" s="1078" t="s">
        <v>548</v>
      </c>
      <c r="DH10" s="1079"/>
      <c r="DI10" s="1079"/>
      <c r="DJ10" s="1079"/>
      <c r="DK10" s="1080"/>
      <c r="DL10" s="1078" t="s">
        <v>548</v>
      </c>
      <c r="DM10" s="1079"/>
      <c r="DN10" s="1079"/>
      <c r="DO10" s="1079"/>
      <c r="DP10" s="1080"/>
      <c r="DQ10" s="1078" t="s">
        <v>548</v>
      </c>
      <c r="DR10" s="1079"/>
      <c r="DS10" s="1079"/>
      <c r="DT10" s="1079"/>
      <c r="DU10" s="1080"/>
      <c r="DV10" s="1081"/>
      <c r="DW10" s="1082"/>
      <c r="DX10" s="1082"/>
      <c r="DY10" s="1082"/>
      <c r="DZ10" s="1083"/>
      <c r="EA10" s="254"/>
    </row>
    <row r="11" spans="1:131" s="255" customFormat="1" ht="26.25" customHeight="1" x14ac:dyDescent="0.15">
      <c r="A11" s="261">
        <v>5</v>
      </c>
      <c r="B11" s="1126" t="s">
        <v>394</v>
      </c>
      <c r="C11" s="1127"/>
      <c r="D11" s="1127"/>
      <c r="E11" s="1127"/>
      <c r="F11" s="1127"/>
      <c r="G11" s="1127"/>
      <c r="H11" s="1127"/>
      <c r="I11" s="1127"/>
      <c r="J11" s="1127"/>
      <c r="K11" s="1127"/>
      <c r="L11" s="1127"/>
      <c r="M11" s="1127"/>
      <c r="N11" s="1127"/>
      <c r="O11" s="1127"/>
      <c r="P11" s="1128"/>
      <c r="Q11" s="1132">
        <v>2</v>
      </c>
      <c r="R11" s="1133"/>
      <c r="S11" s="1133"/>
      <c r="T11" s="1133"/>
      <c r="U11" s="1133"/>
      <c r="V11" s="1133">
        <v>2</v>
      </c>
      <c r="W11" s="1133"/>
      <c r="X11" s="1133"/>
      <c r="Y11" s="1133"/>
      <c r="Z11" s="1133"/>
      <c r="AA11" s="1133" t="s">
        <v>548</v>
      </c>
      <c r="AB11" s="1133"/>
      <c r="AC11" s="1133"/>
      <c r="AD11" s="1133"/>
      <c r="AE11" s="1134"/>
      <c r="AF11" s="1108" t="s">
        <v>393</v>
      </c>
      <c r="AG11" s="1109"/>
      <c r="AH11" s="1109"/>
      <c r="AI11" s="1109"/>
      <c r="AJ11" s="1110"/>
      <c r="AK11" s="1175" t="s">
        <v>548</v>
      </c>
      <c r="AL11" s="1176"/>
      <c r="AM11" s="1176"/>
      <c r="AN11" s="1176"/>
      <c r="AO11" s="1176"/>
      <c r="AP11" s="1176" t="s">
        <v>548</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631</v>
      </c>
      <c r="BT11" s="1104"/>
      <c r="BU11" s="1104"/>
      <c r="BV11" s="1104"/>
      <c r="BW11" s="1104"/>
      <c r="BX11" s="1104"/>
      <c r="BY11" s="1104"/>
      <c r="BZ11" s="1104"/>
      <c r="CA11" s="1104"/>
      <c r="CB11" s="1104"/>
      <c r="CC11" s="1104"/>
      <c r="CD11" s="1104"/>
      <c r="CE11" s="1104"/>
      <c r="CF11" s="1104"/>
      <c r="CG11" s="1105"/>
      <c r="CH11" s="1078">
        <v>3</v>
      </c>
      <c r="CI11" s="1079"/>
      <c r="CJ11" s="1079"/>
      <c r="CK11" s="1079"/>
      <c r="CL11" s="1080"/>
      <c r="CM11" s="1078">
        <v>32</v>
      </c>
      <c r="CN11" s="1079"/>
      <c r="CO11" s="1079"/>
      <c r="CP11" s="1079"/>
      <c r="CQ11" s="1080"/>
      <c r="CR11" s="1078">
        <v>5</v>
      </c>
      <c r="CS11" s="1079"/>
      <c r="CT11" s="1079"/>
      <c r="CU11" s="1079"/>
      <c r="CV11" s="1080"/>
      <c r="CW11" s="1078" t="s">
        <v>548</v>
      </c>
      <c r="CX11" s="1079"/>
      <c r="CY11" s="1079"/>
      <c r="CZ11" s="1079"/>
      <c r="DA11" s="1080"/>
      <c r="DB11" s="1078" t="s">
        <v>548</v>
      </c>
      <c r="DC11" s="1079"/>
      <c r="DD11" s="1079"/>
      <c r="DE11" s="1079"/>
      <c r="DF11" s="1080"/>
      <c r="DG11" s="1078" t="s">
        <v>548</v>
      </c>
      <c r="DH11" s="1079"/>
      <c r="DI11" s="1079"/>
      <c r="DJ11" s="1079"/>
      <c r="DK11" s="1080"/>
      <c r="DL11" s="1078" t="s">
        <v>548</v>
      </c>
      <c r="DM11" s="1079"/>
      <c r="DN11" s="1079"/>
      <c r="DO11" s="1079"/>
      <c r="DP11" s="1080"/>
      <c r="DQ11" s="1078" t="s">
        <v>548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632</v>
      </c>
      <c r="BT12" s="1104"/>
      <c r="BU12" s="1104"/>
      <c r="BV12" s="1104"/>
      <c r="BW12" s="1104"/>
      <c r="BX12" s="1104"/>
      <c r="BY12" s="1104"/>
      <c r="BZ12" s="1104"/>
      <c r="CA12" s="1104"/>
      <c r="CB12" s="1104"/>
      <c r="CC12" s="1104"/>
      <c r="CD12" s="1104"/>
      <c r="CE12" s="1104"/>
      <c r="CF12" s="1104"/>
      <c r="CG12" s="1105"/>
      <c r="CH12" s="1078">
        <v>-4</v>
      </c>
      <c r="CI12" s="1079"/>
      <c r="CJ12" s="1079"/>
      <c r="CK12" s="1079"/>
      <c r="CL12" s="1080"/>
      <c r="CM12" s="1078">
        <v>57</v>
      </c>
      <c r="CN12" s="1079"/>
      <c r="CO12" s="1079"/>
      <c r="CP12" s="1079"/>
      <c r="CQ12" s="1080"/>
      <c r="CR12" s="1078">
        <v>21</v>
      </c>
      <c r="CS12" s="1079"/>
      <c r="CT12" s="1079"/>
      <c r="CU12" s="1079"/>
      <c r="CV12" s="1080"/>
      <c r="CW12" s="1078" t="s">
        <v>548</v>
      </c>
      <c r="CX12" s="1079"/>
      <c r="CY12" s="1079"/>
      <c r="CZ12" s="1079"/>
      <c r="DA12" s="1080"/>
      <c r="DB12" s="1078" t="s">
        <v>548</v>
      </c>
      <c r="DC12" s="1079"/>
      <c r="DD12" s="1079"/>
      <c r="DE12" s="1079"/>
      <c r="DF12" s="1080"/>
      <c r="DG12" s="1078" t="s">
        <v>548</v>
      </c>
      <c r="DH12" s="1079"/>
      <c r="DI12" s="1079"/>
      <c r="DJ12" s="1079"/>
      <c r="DK12" s="1080"/>
      <c r="DL12" s="1078" t="s">
        <v>548</v>
      </c>
      <c r="DM12" s="1079"/>
      <c r="DN12" s="1079"/>
      <c r="DO12" s="1079"/>
      <c r="DP12" s="1080"/>
      <c r="DQ12" s="1078" t="s">
        <v>548</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633</v>
      </c>
      <c r="BT13" s="1104"/>
      <c r="BU13" s="1104"/>
      <c r="BV13" s="1104"/>
      <c r="BW13" s="1104"/>
      <c r="BX13" s="1104"/>
      <c r="BY13" s="1104"/>
      <c r="BZ13" s="1104"/>
      <c r="CA13" s="1104"/>
      <c r="CB13" s="1104"/>
      <c r="CC13" s="1104"/>
      <c r="CD13" s="1104"/>
      <c r="CE13" s="1104"/>
      <c r="CF13" s="1104"/>
      <c r="CG13" s="1105"/>
      <c r="CH13" s="1078">
        <v>8</v>
      </c>
      <c r="CI13" s="1079"/>
      <c r="CJ13" s="1079"/>
      <c r="CK13" s="1079"/>
      <c r="CL13" s="1080"/>
      <c r="CM13" s="1078">
        <v>2</v>
      </c>
      <c r="CN13" s="1079"/>
      <c r="CO13" s="1079"/>
      <c r="CP13" s="1079"/>
      <c r="CQ13" s="1080"/>
      <c r="CR13" s="1078">
        <v>50</v>
      </c>
      <c r="CS13" s="1079"/>
      <c r="CT13" s="1079"/>
      <c r="CU13" s="1079"/>
      <c r="CV13" s="1080"/>
      <c r="CW13" s="1078" t="s">
        <v>548</v>
      </c>
      <c r="CX13" s="1079"/>
      <c r="CY13" s="1079"/>
      <c r="CZ13" s="1079"/>
      <c r="DA13" s="1080"/>
      <c r="DB13" s="1078" t="s">
        <v>548</v>
      </c>
      <c r="DC13" s="1079"/>
      <c r="DD13" s="1079"/>
      <c r="DE13" s="1079"/>
      <c r="DF13" s="1080"/>
      <c r="DG13" s="1078" t="s">
        <v>548</v>
      </c>
      <c r="DH13" s="1079"/>
      <c r="DI13" s="1079"/>
      <c r="DJ13" s="1079"/>
      <c r="DK13" s="1080"/>
      <c r="DL13" s="1078" t="s">
        <v>548</v>
      </c>
      <c r="DM13" s="1079"/>
      <c r="DN13" s="1079"/>
      <c r="DO13" s="1079"/>
      <c r="DP13" s="1080"/>
      <c r="DQ13" s="1078" t="s">
        <v>548</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634</v>
      </c>
      <c r="BT14" s="1104"/>
      <c r="BU14" s="1104"/>
      <c r="BV14" s="1104"/>
      <c r="BW14" s="1104"/>
      <c r="BX14" s="1104"/>
      <c r="BY14" s="1104"/>
      <c r="BZ14" s="1104"/>
      <c r="CA14" s="1104"/>
      <c r="CB14" s="1104"/>
      <c r="CC14" s="1104"/>
      <c r="CD14" s="1104"/>
      <c r="CE14" s="1104"/>
      <c r="CF14" s="1104"/>
      <c r="CG14" s="1105"/>
      <c r="CH14" s="1078">
        <v>1</v>
      </c>
      <c r="CI14" s="1079"/>
      <c r="CJ14" s="1079"/>
      <c r="CK14" s="1079"/>
      <c r="CL14" s="1080"/>
      <c r="CM14" s="1078">
        <v>69</v>
      </c>
      <c r="CN14" s="1079"/>
      <c r="CO14" s="1079"/>
      <c r="CP14" s="1079"/>
      <c r="CQ14" s="1080"/>
      <c r="CR14" s="1078">
        <v>20</v>
      </c>
      <c r="CS14" s="1079"/>
      <c r="CT14" s="1079"/>
      <c r="CU14" s="1079"/>
      <c r="CV14" s="1080"/>
      <c r="CW14" s="1078">
        <v>32</v>
      </c>
      <c r="CX14" s="1079"/>
      <c r="CY14" s="1079"/>
      <c r="CZ14" s="1079"/>
      <c r="DA14" s="1080"/>
      <c r="DB14" s="1078" t="s">
        <v>548</v>
      </c>
      <c r="DC14" s="1079"/>
      <c r="DD14" s="1079"/>
      <c r="DE14" s="1079"/>
      <c r="DF14" s="1080"/>
      <c r="DG14" s="1078" t="s">
        <v>548</v>
      </c>
      <c r="DH14" s="1079"/>
      <c r="DI14" s="1079"/>
      <c r="DJ14" s="1079"/>
      <c r="DK14" s="1080"/>
      <c r="DL14" s="1078" t="s">
        <v>548</v>
      </c>
      <c r="DM14" s="1079"/>
      <c r="DN14" s="1079"/>
      <c r="DO14" s="1079"/>
      <c r="DP14" s="1080"/>
      <c r="DQ14" s="1078" t="s">
        <v>548</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396</v>
      </c>
      <c r="B23" s="1033" t="s">
        <v>397</v>
      </c>
      <c r="C23" s="1034"/>
      <c r="D23" s="1034"/>
      <c r="E23" s="1034"/>
      <c r="F23" s="1034"/>
      <c r="G23" s="1034"/>
      <c r="H23" s="1034"/>
      <c r="I23" s="1034"/>
      <c r="J23" s="1034"/>
      <c r="K23" s="1034"/>
      <c r="L23" s="1034"/>
      <c r="M23" s="1034"/>
      <c r="N23" s="1034"/>
      <c r="O23" s="1034"/>
      <c r="P23" s="1035"/>
      <c r="Q23" s="1157">
        <v>74025</v>
      </c>
      <c r="R23" s="1158"/>
      <c r="S23" s="1158"/>
      <c r="T23" s="1158"/>
      <c r="U23" s="1158"/>
      <c r="V23" s="1158">
        <v>73120</v>
      </c>
      <c r="W23" s="1158"/>
      <c r="X23" s="1158"/>
      <c r="Y23" s="1158"/>
      <c r="Z23" s="1158"/>
      <c r="AA23" s="1158">
        <v>904</v>
      </c>
      <c r="AB23" s="1158"/>
      <c r="AC23" s="1158"/>
      <c r="AD23" s="1158"/>
      <c r="AE23" s="1159"/>
      <c r="AF23" s="1160">
        <v>586</v>
      </c>
      <c r="AG23" s="1158"/>
      <c r="AH23" s="1158"/>
      <c r="AI23" s="1158"/>
      <c r="AJ23" s="1161"/>
      <c r="AK23" s="1162"/>
      <c r="AL23" s="1163"/>
      <c r="AM23" s="1163"/>
      <c r="AN23" s="1163"/>
      <c r="AO23" s="1163"/>
      <c r="AP23" s="1158">
        <v>85090</v>
      </c>
      <c r="AQ23" s="1158"/>
      <c r="AR23" s="1158"/>
      <c r="AS23" s="1158"/>
      <c r="AT23" s="1158"/>
      <c r="AU23" s="1164"/>
      <c r="AV23" s="1164"/>
      <c r="AW23" s="1164"/>
      <c r="AX23" s="1164"/>
      <c r="AY23" s="1165"/>
      <c r="AZ23" s="1154" t="s">
        <v>398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400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401</v>
      </c>
      <c r="R26" s="1091"/>
      <c r="S26" s="1091"/>
      <c r="T26" s="1091"/>
      <c r="U26" s="1092"/>
      <c r="V26" s="1090" t="s">
        <v>402</v>
      </c>
      <c r="W26" s="1091"/>
      <c r="X26" s="1091"/>
      <c r="Y26" s="1091"/>
      <c r="Z26" s="1092"/>
      <c r="AA26" s="1090" t="s">
        <v>403</v>
      </c>
      <c r="AB26" s="1091"/>
      <c r="AC26" s="1091"/>
      <c r="AD26" s="1091"/>
      <c r="AE26" s="1091"/>
      <c r="AF26" s="1148" t="s">
        <v>404</v>
      </c>
      <c r="AG26" s="1097"/>
      <c r="AH26" s="1097"/>
      <c r="AI26" s="1097"/>
      <c r="AJ26" s="1149"/>
      <c r="AK26" s="1091" t="s">
        <v>405</v>
      </c>
      <c r="AL26" s="1091"/>
      <c r="AM26" s="1091"/>
      <c r="AN26" s="1091"/>
      <c r="AO26" s="1092"/>
      <c r="AP26" s="1090" t="s">
        <v>406</v>
      </c>
      <c r="AQ26" s="1091"/>
      <c r="AR26" s="1091"/>
      <c r="AS26" s="1091"/>
      <c r="AT26" s="1092"/>
      <c r="AU26" s="1090" t="s">
        <v>407</v>
      </c>
      <c r="AV26" s="1091"/>
      <c r="AW26" s="1091"/>
      <c r="AX26" s="1091"/>
      <c r="AY26" s="1092"/>
      <c r="AZ26" s="1090" t="s">
        <v>408</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409</v>
      </c>
      <c r="C28" s="1140"/>
      <c r="D28" s="1140"/>
      <c r="E28" s="1140"/>
      <c r="F28" s="1140"/>
      <c r="G28" s="1140"/>
      <c r="H28" s="1140"/>
      <c r="I28" s="1140"/>
      <c r="J28" s="1140"/>
      <c r="K28" s="1140"/>
      <c r="L28" s="1140"/>
      <c r="M28" s="1140"/>
      <c r="N28" s="1140"/>
      <c r="O28" s="1140"/>
      <c r="P28" s="1141"/>
      <c r="Q28" s="1142">
        <v>15865</v>
      </c>
      <c r="R28" s="1143"/>
      <c r="S28" s="1143"/>
      <c r="T28" s="1143"/>
      <c r="U28" s="1143"/>
      <c r="V28" s="1143">
        <v>15587</v>
      </c>
      <c r="W28" s="1143"/>
      <c r="X28" s="1143"/>
      <c r="Y28" s="1143"/>
      <c r="Z28" s="1143"/>
      <c r="AA28" s="1143">
        <v>277</v>
      </c>
      <c r="AB28" s="1143"/>
      <c r="AC28" s="1143"/>
      <c r="AD28" s="1143"/>
      <c r="AE28" s="1144"/>
      <c r="AF28" s="1145">
        <v>277</v>
      </c>
      <c r="AG28" s="1143"/>
      <c r="AH28" s="1143"/>
      <c r="AI28" s="1143"/>
      <c r="AJ28" s="1146"/>
      <c r="AK28" s="1147">
        <v>1350</v>
      </c>
      <c r="AL28" s="1135"/>
      <c r="AM28" s="1135"/>
      <c r="AN28" s="1135"/>
      <c r="AO28" s="1135"/>
      <c r="AP28" s="1135" t="s">
        <v>548</v>
      </c>
      <c r="AQ28" s="1135"/>
      <c r="AR28" s="1135"/>
      <c r="AS28" s="1135"/>
      <c r="AT28" s="1135"/>
      <c r="AU28" s="1135" t="s">
        <v>548</v>
      </c>
      <c r="AV28" s="1135"/>
      <c r="AW28" s="1135"/>
      <c r="AX28" s="1135"/>
      <c r="AY28" s="1135"/>
      <c r="AZ28" s="1136" t="s">
        <v>548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410</v>
      </c>
      <c r="C29" s="1127"/>
      <c r="D29" s="1127"/>
      <c r="E29" s="1127"/>
      <c r="F29" s="1127"/>
      <c r="G29" s="1127"/>
      <c r="H29" s="1127"/>
      <c r="I29" s="1127"/>
      <c r="J29" s="1127"/>
      <c r="K29" s="1127"/>
      <c r="L29" s="1127"/>
      <c r="M29" s="1127"/>
      <c r="N29" s="1127"/>
      <c r="O29" s="1127"/>
      <c r="P29" s="1128"/>
      <c r="Q29" s="1132">
        <v>12889</v>
      </c>
      <c r="R29" s="1133"/>
      <c r="S29" s="1133"/>
      <c r="T29" s="1133"/>
      <c r="U29" s="1133"/>
      <c r="V29" s="1133">
        <v>12548</v>
      </c>
      <c r="W29" s="1133"/>
      <c r="X29" s="1133"/>
      <c r="Y29" s="1133"/>
      <c r="Z29" s="1133"/>
      <c r="AA29" s="1133">
        <v>341</v>
      </c>
      <c r="AB29" s="1133"/>
      <c r="AC29" s="1133"/>
      <c r="AD29" s="1133"/>
      <c r="AE29" s="1134"/>
      <c r="AF29" s="1108">
        <v>341</v>
      </c>
      <c r="AG29" s="1109"/>
      <c r="AH29" s="1109"/>
      <c r="AI29" s="1109"/>
      <c r="AJ29" s="1110"/>
      <c r="AK29" s="1069">
        <v>2044</v>
      </c>
      <c r="AL29" s="1060"/>
      <c r="AM29" s="1060"/>
      <c r="AN29" s="1060"/>
      <c r="AO29" s="1060"/>
      <c r="AP29" s="1060" t="s">
        <v>548</v>
      </c>
      <c r="AQ29" s="1060"/>
      <c r="AR29" s="1060"/>
      <c r="AS29" s="1060"/>
      <c r="AT29" s="1060"/>
      <c r="AU29" s="1060" t="s">
        <v>548</v>
      </c>
      <c r="AV29" s="1060"/>
      <c r="AW29" s="1060"/>
      <c r="AX29" s="1060"/>
      <c r="AY29" s="1060"/>
      <c r="AZ29" s="1131" t="s">
        <v>548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411</v>
      </c>
      <c r="C30" s="1127"/>
      <c r="D30" s="1127"/>
      <c r="E30" s="1127"/>
      <c r="F30" s="1127"/>
      <c r="G30" s="1127"/>
      <c r="H30" s="1127"/>
      <c r="I30" s="1127"/>
      <c r="J30" s="1127"/>
      <c r="K30" s="1127"/>
      <c r="L30" s="1127"/>
      <c r="M30" s="1127"/>
      <c r="N30" s="1127"/>
      <c r="O30" s="1127"/>
      <c r="P30" s="1128"/>
      <c r="Q30" s="1132">
        <v>1520</v>
      </c>
      <c r="R30" s="1133"/>
      <c r="S30" s="1133"/>
      <c r="T30" s="1133"/>
      <c r="U30" s="1133"/>
      <c r="V30" s="1133">
        <v>1516</v>
      </c>
      <c r="W30" s="1133"/>
      <c r="X30" s="1133"/>
      <c r="Y30" s="1133"/>
      <c r="Z30" s="1133"/>
      <c r="AA30" s="1133">
        <v>4</v>
      </c>
      <c r="AB30" s="1133"/>
      <c r="AC30" s="1133"/>
      <c r="AD30" s="1133"/>
      <c r="AE30" s="1134"/>
      <c r="AF30" s="1108">
        <v>4</v>
      </c>
      <c r="AG30" s="1109"/>
      <c r="AH30" s="1109"/>
      <c r="AI30" s="1109"/>
      <c r="AJ30" s="1110"/>
      <c r="AK30" s="1069">
        <v>477</v>
      </c>
      <c r="AL30" s="1060"/>
      <c r="AM30" s="1060"/>
      <c r="AN30" s="1060"/>
      <c r="AO30" s="1060"/>
      <c r="AP30" s="1060" t="s">
        <v>548</v>
      </c>
      <c r="AQ30" s="1060"/>
      <c r="AR30" s="1060"/>
      <c r="AS30" s="1060"/>
      <c r="AT30" s="1060"/>
      <c r="AU30" s="1060" t="s">
        <v>548</v>
      </c>
      <c r="AV30" s="1060"/>
      <c r="AW30" s="1060"/>
      <c r="AX30" s="1060"/>
      <c r="AY30" s="1060"/>
      <c r="AZ30" s="1131" t="s">
        <v>548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412</v>
      </c>
      <c r="C31" s="1127"/>
      <c r="D31" s="1127"/>
      <c r="E31" s="1127"/>
      <c r="F31" s="1127"/>
      <c r="G31" s="1127"/>
      <c r="H31" s="1127"/>
      <c r="I31" s="1127"/>
      <c r="J31" s="1127"/>
      <c r="K31" s="1127"/>
      <c r="L31" s="1127"/>
      <c r="M31" s="1127"/>
      <c r="N31" s="1127"/>
      <c r="O31" s="1127"/>
      <c r="P31" s="1128"/>
      <c r="Q31" s="1132">
        <v>119</v>
      </c>
      <c r="R31" s="1133"/>
      <c r="S31" s="1133"/>
      <c r="T31" s="1133"/>
      <c r="U31" s="1133"/>
      <c r="V31" s="1133">
        <v>105</v>
      </c>
      <c r="W31" s="1133"/>
      <c r="X31" s="1133"/>
      <c r="Y31" s="1133"/>
      <c r="Z31" s="1133"/>
      <c r="AA31" s="1133">
        <v>14</v>
      </c>
      <c r="AB31" s="1133"/>
      <c r="AC31" s="1133"/>
      <c r="AD31" s="1133"/>
      <c r="AE31" s="1134"/>
      <c r="AF31" s="1108">
        <v>14</v>
      </c>
      <c r="AG31" s="1109"/>
      <c r="AH31" s="1109"/>
      <c r="AI31" s="1109"/>
      <c r="AJ31" s="1110"/>
      <c r="AK31" s="1069">
        <v>38</v>
      </c>
      <c r="AL31" s="1060"/>
      <c r="AM31" s="1060"/>
      <c r="AN31" s="1060"/>
      <c r="AO31" s="1060"/>
      <c r="AP31" s="1060">
        <v>5</v>
      </c>
      <c r="AQ31" s="1060"/>
      <c r="AR31" s="1060"/>
      <c r="AS31" s="1060"/>
      <c r="AT31" s="1060"/>
      <c r="AU31" s="1060">
        <v>5</v>
      </c>
      <c r="AV31" s="1060"/>
      <c r="AW31" s="1060"/>
      <c r="AX31" s="1060"/>
      <c r="AY31" s="1060"/>
      <c r="AZ31" s="1131" t="s">
        <v>548</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413</v>
      </c>
      <c r="C32" s="1127"/>
      <c r="D32" s="1127"/>
      <c r="E32" s="1127"/>
      <c r="F32" s="1127"/>
      <c r="G32" s="1127"/>
      <c r="H32" s="1127"/>
      <c r="I32" s="1127"/>
      <c r="J32" s="1127"/>
      <c r="K32" s="1127"/>
      <c r="L32" s="1127"/>
      <c r="M32" s="1127"/>
      <c r="N32" s="1127"/>
      <c r="O32" s="1127"/>
      <c r="P32" s="1128"/>
      <c r="Q32" s="1132">
        <v>3049</v>
      </c>
      <c r="R32" s="1133"/>
      <c r="S32" s="1133"/>
      <c r="T32" s="1133"/>
      <c r="U32" s="1133"/>
      <c r="V32" s="1133">
        <v>2632</v>
      </c>
      <c r="W32" s="1133"/>
      <c r="X32" s="1133"/>
      <c r="Y32" s="1133"/>
      <c r="Z32" s="1133"/>
      <c r="AA32" s="1133">
        <v>417</v>
      </c>
      <c r="AB32" s="1133"/>
      <c r="AC32" s="1133"/>
      <c r="AD32" s="1133"/>
      <c r="AE32" s="1134"/>
      <c r="AF32" s="1108">
        <v>1736</v>
      </c>
      <c r="AG32" s="1109"/>
      <c r="AH32" s="1109"/>
      <c r="AI32" s="1109"/>
      <c r="AJ32" s="1110"/>
      <c r="AK32" s="1069">
        <v>236</v>
      </c>
      <c r="AL32" s="1060"/>
      <c r="AM32" s="1060"/>
      <c r="AN32" s="1060"/>
      <c r="AO32" s="1060"/>
      <c r="AP32" s="1060">
        <v>12577</v>
      </c>
      <c r="AQ32" s="1060"/>
      <c r="AR32" s="1060"/>
      <c r="AS32" s="1060"/>
      <c r="AT32" s="1060"/>
      <c r="AU32" s="1060">
        <v>1887</v>
      </c>
      <c r="AV32" s="1060"/>
      <c r="AW32" s="1060"/>
      <c r="AX32" s="1060"/>
      <c r="AY32" s="1060"/>
      <c r="AZ32" s="1131" t="s">
        <v>548</v>
      </c>
      <c r="BA32" s="1131"/>
      <c r="BB32" s="1131"/>
      <c r="BC32" s="1131"/>
      <c r="BD32" s="1131"/>
      <c r="BE32" s="1121" t="s">
        <v>414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415</v>
      </c>
      <c r="C33" s="1127"/>
      <c r="D33" s="1127"/>
      <c r="E33" s="1127"/>
      <c r="F33" s="1127"/>
      <c r="G33" s="1127"/>
      <c r="H33" s="1127"/>
      <c r="I33" s="1127"/>
      <c r="J33" s="1127"/>
      <c r="K33" s="1127"/>
      <c r="L33" s="1127"/>
      <c r="M33" s="1127"/>
      <c r="N33" s="1127"/>
      <c r="O33" s="1127"/>
      <c r="P33" s="1128"/>
      <c r="Q33" s="1132">
        <v>83</v>
      </c>
      <c r="R33" s="1133"/>
      <c r="S33" s="1133"/>
      <c r="T33" s="1133"/>
      <c r="U33" s="1133"/>
      <c r="V33" s="1133">
        <v>104</v>
      </c>
      <c r="W33" s="1133"/>
      <c r="X33" s="1133"/>
      <c r="Y33" s="1133"/>
      <c r="Z33" s="1133"/>
      <c r="AA33" s="1133">
        <v>-21</v>
      </c>
      <c r="AB33" s="1133"/>
      <c r="AC33" s="1133"/>
      <c r="AD33" s="1133"/>
      <c r="AE33" s="1134"/>
      <c r="AF33" s="1108">
        <v>103</v>
      </c>
      <c r="AG33" s="1109"/>
      <c r="AH33" s="1109"/>
      <c r="AI33" s="1109"/>
      <c r="AJ33" s="1110"/>
      <c r="AK33" s="1069">
        <v>22</v>
      </c>
      <c r="AL33" s="1060"/>
      <c r="AM33" s="1060"/>
      <c r="AN33" s="1060"/>
      <c r="AO33" s="1060"/>
      <c r="AP33" s="1060">
        <v>22</v>
      </c>
      <c r="AQ33" s="1060"/>
      <c r="AR33" s="1060"/>
      <c r="AS33" s="1060"/>
      <c r="AT33" s="1060"/>
      <c r="AU33" s="1060">
        <v>20</v>
      </c>
      <c r="AV33" s="1060"/>
      <c r="AW33" s="1060"/>
      <c r="AX33" s="1060"/>
      <c r="AY33" s="1060"/>
      <c r="AZ33" s="1131" t="s">
        <v>548</v>
      </c>
      <c r="BA33" s="1131"/>
      <c r="BB33" s="1131"/>
      <c r="BC33" s="1131"/>
      <c r="BD33" s="1131"/>
      <c r="BE33" s="1121" t="s">
        <v>416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417</v>
      </c>
      <c r="C34" s="1127"/>
      <c r="D34" s="1127"/>
      <c r="E34" s="1127"/>
      <c r="F34" s="1127"/>
      <c r="G34" s="1127"/>
      <c r="H34" s="1127"/>
      <c r="I34" s="1127"/>
      <c r="J34" s="1127"/>
      <c r="K34" s="1127"/>
      <c r="L34" s="1127"/>
      <c r="M34" s="1127"/>
      <c r="N34" s="1127"/>
      <c r="O34" s="1127"/>
      <c r="P34" s="1128"/>
      <c r="Q34" s="1132">
        <v>624</v>
      </c>
      <c r="R34" s="1133"/>
      <c r="S34" s="1133"/>
      <c r="T34" s="1133"/>
      <c r="U34" s="1133"/>
      <c r="V34" s="1133">
        <v>599</v>
      </c>
      <c r="W34" s="1133"/>
      <c r="X34" s="1133"/>
      <c r="Y34" s="1133"/>
      <c r="Z34" s="1133"/>
      <c r="AA34" s="1133">
        <v>25</v>
      </c>
      <c r="AB34" s="1133"/>
      <c r="AC34" s="1133"/>
      <c r="AD34" s="1133"/>
      <c r="AE34" s="1134"/>
      <c r="AF34" s="1108">
        <v>547</v>
      </c>
      <c r="AG34" s="1109"/>
      <c r="AH34" s="1109"/>
      <c r="AI34" s="1109"/>
      <c r="AJ34" s="1110"/>
      <c r="AK34" s="1069">
        <v>112</v>
      </c>
      <c r="AL34" s="1060"/>
      <c r="AM34" s="1060"/>
      <c r="AN34" s="1060"/>
      <c r="AO34" s="1060"/>
      <c r="AP34" s="1060">
        <v>501</v>
      </c>
      <c r="AQ34" s="1060"/>
      <c r="AR34" s="1060"/>
      <c r="AS34" s="1060"/>
      <c r="AT34" s="1060"/>
      <c r="AU34" s="1060">
        <v>289</v>
      </c>
      <c r="AV34" s="1060"/>
      <c r="AW34" s="1060"/>
      <c r="AX34" s="1060"/>
      <c r="AY34" s="1060"/>
      <c r="AZ34" s="1131" t="s">
        <v>548</v>
      </c>
      <c r="BA34" s="1131"/>
      <c r="BB34" s="1131"/>
      <c r="BC34" s="1131"/>
      <c r="BD34" s="1131"/>
      <c r="BE34" s="1121" t="s">
        <v>418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419</v>
      </c>
      <c r="C35" s="1127"/>
      <c r="D35" s="1127"/>
      <c r="E35" s="1127"/>
      <c r="F35" s="1127"/>
      <c r="G35" s="1127"/>
      <c r="H35" s="1127"/>
      <c r="I35" s="1127"/>
      <c r="J35" s="1127"/>
      <c r="K35" s="1127"/>
      <c r="L35" s="1127"/>
      <c r="M35" s="1127"/>
      <c r="N35" s="1127"/>
      <c r="O35" s="1127"/>
      <c r="P35" s="1128"/>
      <c r="Q35" s="1132">
        <v>51669</v>
      </c>
      <c r="R35" s="1133"/>
      <c r="S35" s="1133"/>
      <c r="T35" s="1133"/>
      <c r="U35" s="1133"/>
      <c r="V35" s="1133">
        <v>49721</v>
      </c>
      <c r="W35" s="1133"/>
      <c r="X35" s="1133"/>
      <c r="Y35" s="1133"/>
      <c r="Z35" s="1133"/>
      <c r="AA35" s="1133">
        <v>1948</v>
      </c>
      <c r="AB35" s="1133"/>
      <c r="AC35" s="1133"/>
      <c r="AD35" s="1133"/>
      <c r="AE35" s="1134"/>
      <c r="AF35" s="1108">
        <v>5364</v>
      </c>
      <c r="AG35" s="1109"/>
      <c r="AH35" s="1109"/>
      <c r="AI35" s="1109"/>
      <c r="AJ35" s="1110"/>
      <c r="AK35" s="1069">
        <v>1</v>
      </c>
      <c r="AL35" s="1060"/>
      <c r="AM35" s="1060"/>
      <c r="AN35" s="1060"/>
      <c r="AO35" s="1060"/>
      <c r="AP35" s="1060">
        <v>147</v>
      </c>
      <c r="AQ35" s="1060"/>
      <c r="AR35" s="1060"/>
      <c r="AS35" s="1060"/>
      <c r="AT35" s="1060"/>
      <c r="AU35" s="1060" t="s">
        <v>548</v>
      </c>
      <c r="AV35" s="1060"/>
      <c r="AW35" s="1060"/>
      <c r="AX35" s="1060"/>
      <c r="AY35" s="1060"/>
      <c r="AZ35" s="1131" t="s">
        <v>548</v>
      </c>
      <c r="BA35" s="1131"/>
      <c r="BB35" s="1131"/>
      <c r="BC35" s="1131"/>
      <c r="BD35" s="1131"/>
      <c r="BE35" s="1121" t="s">
        <v>420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421</v>
      </c>
      <c r="C36" s="1127"/>
      <c r="D36" s="1127"/>
      <c r="E36" s="1127"/>
      <c r="F36" s="1127"/>
      <c r="G36" s="1127"/>
      <c r="H36" s="1127"/>
      <c r="I36" s="1127"/>
      <c r="J36" s="1127"/>
      <c r="K36" s="1127"/>
      <c r="L36" s="1127"/>
      <c r="M36" s="1127"/>
      <c r="N36" s="1127"/>
      <c r="O36" s="1127"/>
      <c r="P36" s="1128"/>
      <c r="Q36" s="1132">
        <v>5704</v>
      </c>
      <c r="R36" s="1133"/>
      <c r="S36" s="1133"/>
      <c r="T36" s="1133"/>
      <c r="U36" s="1133"/>
      <c r="V36" s="1133">
        <v>5704</v>
      </c>
      <c r="W36" s="1133"/>
      <c r="X36" s="1133"/>
      <c r="Y36" s="1133"/>
      <c r="Z36" s="1133"/>
      <c r="AA36" s="1133" t="s">
        <v>548</v>
      </c>
      <c r="AB36" s="1133"/>
      <c r="AC36" s="1133"/>
      <c r="AD36" s="1133"/>
      <c r="AE36" s="1134"/>
      <c r="AF36" s="1108" t="s">
        <v>422</v>
      </c>
      <c r="AG36" s="1109"/>
      <c r="AH36" s="1109"/>
      <c r="AI36" s="1109"/>
      <c r="AJ36" s="1110"/>
      <c r="AK36" s="1069">
        <v>1926</v>
      </c>
      <c r="AL36" s="1060"/>
      <c r="AM36" s="1060"/>
      <c r="AN36" s="1060"/>
      <c r="AO36" s="1060"/>
      <c r="AP36" s="1060">
        <v>38528</v>
      </c>
      <c r="AQ36" s="1060"/>
      <c r="AR36" s="1060"/>
      <c r="AS36" s="1060"/>
      <c r="AT36" s="1060"/>
      <c r="AU36" s="1060">
        <v>21191</v>
      </c>
      <c r="AV36" s="1060"/>
      <c r="AW36" s="1060"/>
      <c r="AX36" s="1060"/>
      <c r="AY36" s="1060"/>
      <c r="AZ36" s="1131" t="s">
        <v>548</v>
      </c>
      <c r="BA36" s="1131"/>
      <c r="BB36" s="1131"/>
      <c r="BC36" s="1131"/>
      <c r="BD36" s="1131"/>
      <c r="BE36" s="1121" t="s">
        <v>423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424</v>
      </c>
      <c r="C37" s="1127"/>
      <c r="D37" s="1127"/>
      <c r="E37" s="1127"/>
      <c r="F37" s="1127"/>
      <c r="G37" s="1127"/>
      <c r="H37" s="1127"/>
      <c r="I37" s="1127"/>
      <c r="J37" s="1127"/>
      <c r="K37" s="1127"/>
      <c r="L37" s="1127"/>
      <c r="M37" s="1127"/>
      <c r="N37" s="1127"/>
      <c r="O37" s="1127"/>
      <c r="P37" s="1128"/>
      <c r="Q37" s="1132">
        <v>1031</v>
      </c>
      <c r="R37" s="1133"/>
      <c r="S37" s="1133"/>
      <c r="T37" s="1133"/>
      <c r="U37" s="1133"/>
      <c r="V37" s="1133">
        <v>1031</v>
      </c>
      <c r="W37" s="1133"/>
      <c r="X37" s="1133"/>
      <c r="Y37" s="1133"/>
      <c r="Z37" s="1133"/>
      <c r="AA37" s="1133" t="s">
        <v>548</v>
      </c>
      <c r="AB37" s="1133"/>
      <c r="AC37" s="1133"/>
      <c r="AD37" s="1133"/>
      <c r="AE37" s="1134"/>
      <c r="AF37" s="1108" t="s">
        <v>425</v>
      </c>
      <c r="AG37" s="1109"/>
      <c r="AH37" s="1109"/>
      <c r="AI37" s="1109"/>
      <c r="AJ37" s="1110"/>
      <c r="AK37" s="1069">
        <v>639</v>
      </c>
      <c r="AL37" s="1060"/>
      <c r="AM37" s="1060"/>
      <c r="AN37" s="1060"/>
      <c r="AO37" s="1060"/>
      <c r="AP37" s="1060">
        <v>5706</v>
      </c>
      <c r="AQ37" s="1060"/>
      <c r="AR37" s="1060"/>
      <c r="AS37" s="1060"/>
      <c r="AT37" s="1060"/>
      <c r="AU37" s="1060">
        <v>4793</v>
      </c>
      <c r="AV37" s="1060"/>
      <c r="AW37" s="1060"/>
      <c r="AX37" s="1060"/>
      <c r="AY37" s="1060"/>
      <c r="AZ37" s="1131" t="s">
        <v>548</v>
      </c>
      <c r="BA37" s="1131"/>
      <c r="BB37" s="1131"/>
      <c r="BC37" s="1131"/>
      <c r="BD37" s="1131"/>
      <c r="BE37" s="1121" t="s">
        <v>426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427</v>
      </c>
      <c r="C38" s="1127"/>
      <c r="D38" s="1127"/>
      <c r="E38" s="1127"/>
      <c r="F38" s="1127"/>
      <c r="G38" s="1127"/>
      <c r="H38" s="1127"/>
      <c r="I38" s="1127"/>
      <c r="J38" s="1127"/>
      <c r="K38" s="1127"/>
      <c r="L38" s="1127"/>
      <c r="M38" s="1127"/>
      <c r="N38" s="1127"/>
      <c r="O38" s="1127"/>
      <c r="P38" s="1128"/>
      <c r="Q38" s="1132">
        <v>358</v>
      </c>
      <c r="R38" s="1133"/>
      <c r="S38" s="1133"/>
      <c r="T38" s="1133"/>
      <c r="U38" s="1133"/>
      <c r="V38" s="1133">
        <v>358</v>
      </c>
      <c r="W38" s="1133"/>
      <c r="X38" s="1133"/>
      <c r="Y38" s="1133"/>
      <c r="Z38" s="1133"/>
      <c r="AA38" s="1133" t="s">
        <v>548</v>
      </c>
      <c r="AB38" s="1133"/>
      <c r="AC38" s="1133"/>
      <c r="AD38" s="1133"/>
      <c r="AE38" s="1134"/>
      <c r="AF38" s="1108" t="s">
        <v>422</v>
      </c>
      <c r="AG38" s="1109"/>
      <c r="AH38" s="1109"/>
      <c r="AI38" s="1109"/>
      <c r="AJ38" s="1110"/>
      <c r="AK38" s="1069">
        <v>200</v>
      </c>
      <c r="AL38" s="1060"/>
      <c r="AM38" s="1060"/>
      <c r="AN38" s="1060"/>
      <c r="AO38" s="1060"/>
      <c r="AP38" s="1060">
        <v>874</v>
      </c>
      <c r="AQ38" s="1060"/>
      <c r="AR38" s="1060"/>
      <c r="AS38" s="1060"/>
      <c r="AT38" s="1060"/>
      <c r="AU38" s="1060">
        <v>874</v>
      </c>
      <c r="AV38" s="1060"/>
      <c r="AW38" s="1060"/>
      <c r="AX38" s="1060"/>
      <c r="AY38" s="1060"/>
      <c r="AZ38" s="1131" t="s">
        <v>548</v>
      </c>
      <c r="BA38" s="1131"/>
      <c r="BB38" s="1131"/>
      <c r="BC38" s="1131"/>
      <c r="BD38" s="1131"/>
      <c r="BE38" s="1121" t="s">
        <v>428</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429</v>
      </c>
      <c r="C39" s="1127"/>
      <c r="D39" s="1127"/>
      <c r="E39" s="1127"/>
      <c r="F39" s="1127"/>
      <c r="G39" s="1127"/>
      <c r="H39" s="1127"/>
      <c r="I39" s="1127"/>
      <c r="J39" s="1127"/>
      <c r="K39" s="1127"/>
      <c r="L39" s="1127"/>
      <c r="M39" s="1127"/>
      <c r="N39" s="1127"/>
      <c r="O39" s="1127"/>
      <c r="P39" s="1128"/>
      <c r="Q39" s="1132">
        <v>33</v>
      </c>
      <c r="R39" s="1133"/>
      <c r="S39" s="1133"/>
      <c r="T39" s="1133"/>
      <c r="U39" s="1133"/>
      <c r="V39" s="1133">
        <v>32</v>
      </c>
      <c r="W39" s="1133"/>
      <c r="X39" s="1133"/>
      <c r="Y39" s="1133"/>
      <c r="Z39" s="1133"/>
      <c r="AA39" s="1133">
        <v>1</v>
      </c>
      <c r="AB39" s="1133"/>
      <c r="AC39" s="1133"/>
      <c r="AD39" s="1133"/>
      <c r="AE39" s="1134"/>
      <c r="AF39" s="1108">
        <v>1</v>
      </c>
      <c r="AG39" s="1109"/>
      <c r="AH39" s="1109"/>
      <c r="AI39" s="1109"/>
      <c r="AJ39" s="1110"/>
      <c r="AK39" s="1069">
        <v>10</v>
      </c>
      <c r="AL39" s="1060"/>
      <c r="AM39" s="1060"/>
      <c r="AN39" s="1060"/>
      <c r="AO39" s="1060"/>
      <c r="AP39" s="1060" t="s">
        <v>548</v>
      </c>
      <c r="AQ39" s="1060"/>
      <c r="AR39" s="1060"/>
      <c r="AS39" s="1060"/>
      <c r="AT39" s="1060"/>
      <c r="AU39" s="1060" t="s">
        <v>548</v>
      </c>
      <c r="AV39" s="1060"/>
      <c r="AW39" s="1060"/>
      <c r="AX39" s="1060"/>
      <c r="AY39" s="1060"/>
      <c r="AZ39" s="1131" t="s">
        <v>548</v>
      </c>
      <c r="BA39" s="1131"/>
      <c r="BB39" s="1131"/>
      <c r="BC39" s="1131"/>
      <c r="BD39" s="1131"/>
      <c r="BE39" s="1121" t="s">
        <v>428</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430</v>
      </c>
      <c r="C40" s="1127"/>
      <c r="D40" s="1127"/>
      <c r="E40" s="1127"/>
      <c r="F40" s="1127"/>
      <c r="G40" s="1127"/>
      <c r="H40" s="1127"/>
      <c r="I40" s="1127"/>
      <c r="J40" s="1127"/>
      <c r="K40" s="1127"/>
      <c r="L40" s="1127"/>
      <c r="M40" s="1127"/>
      <c r="N40" s="1127"/>
      <c r="O40" s="1127"/>
      <c r="P40" s="1128"/>
      <c r="Q40" s="1132">
        <v>234</v>
      </c>
      <c r="R40" s="1133"/>
      <c r="S40" s="1133"/>
      <c r="T40" s="1133"/>
      <c r="U40" s="1133"/>
      <c r="V40" s="1133">
        <v>234</v>
      </c>
      <c r="W40" s="1133"/>
      <c r="X40" s="1133"/>
      <c r="Y40" s="1133"/>
      <c r="Z40" s="1133"/>
      <c r="AA40" s="1133" t="s">
        <v>548</v>
      </c>
      <c r="AB40" s="1133"/>
      <c r="AC40" s="1133"/>
      <c r="AD40" s="1133"/>
      <c r="AE40" s="1134"/>
      <c r="AF40" s="1108" t="s">
        <v>422</v>
      </c>
      <c r="AG40" s="1109"/>
      <c r="AH40" s="1109"/>
      <c r="AI40" s="1109"/>
      <c r="AJ40" s="1110"/>
      <c r="AK40" s="1069" t="s">
        <v>548</v>
      </c>
      <c r="AL40" s="1060"/>
      <c r="AM40" s="1060"/>
      <c r="AN40" s="1060"/>
      <c r="AO40" s="1060"/>
      <c r="AP40" s="1060" t="s">
        <v>548</v>
      </c>
      <c r="AQ40" s="1060"/>
      <c r="AR40" s="1060"/>
      <c r="AS40" s="1060"/>
      <c r="AT40" s="1060"/>
      <c r="AU40" s="1060" t="s">
        <v>548</v>
      </c>
      <c r="AV40" s="1060"/>
      <c r="AW40" s="1060"/>
      <c r="AX40" s="1060"/>
      <c r="AY40" s="1060"/>
      <c r="AZ40" s="1131" t="s">
        <v>548</v>
      </c>
      <c r="BA40" s="1131"/>
      <c r="BB40" s="1131"/>
      <c r="BC40" s="1131"/>
      <c r="BD40" s="1131"/>
      <c r="BE40" s="1121" t="s">
        <v>431</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432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396</v>
      </c>
      <c r="B63" s="1033" t="s">
        <v>433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8386</v>
      </c>
      <c r="AG63" s="1048"/>
      <c r="AH63" s="1048"/>
      <c r="AI63" s="1048"/>
      <c r="AJ63" s="1119"/>
      <c r="AK63" s="1120"/>
      <c r="AL63" s="1052"/>
      <c r="AM63" s="1052"/>
      <c r="AN63" s="1052"/>
      <c r="AO63" s="1052"/>
      <c r="AP63" s="1048">
        <v>58361</v>
      </c>
      <c r="AQ63" s="1048"/>
      <c r="AR63" s="1048"/>
      <c r="AS63" s="1048"/>
      <c r="AT63" s="1048"/>
      <c r="AU63" s="1048">
        <v>29059</v>
      </c>
      <c r="AV63" s="1048"/>
      <c r="AW63" s="1048"/>
      <c r="AX63" s="1048"/>
      <c r="AY63" s="1048"/>
      <c r="AZ63" s="1114"/>
      <c r="BA63" s="1114"/>
      <c r="BB63" s="1114"/>
      <c r="BC63" s="1114"/>
      <c r="BD63" s="1114"/>
      <c r="BE63" s="1049"/>
      <c r="BF63" s="1049"/>
      <c r="BG63" s="1049"/>
      <c r="BH63" s="1049"/>
      <c r="BI63" s="1050"/>
      <c r="BJ63" s="1115" t="s">
        <v>434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435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436</v>
      </c>
      <c r="B66" s="1085"/>
      <c r="C66" s="1085"/>
      <c r="D66" s="1085"/>
      <c r="E66" s="1085"/>
      <c r="F66" s="1085"/>
      <c r="G66" s="1085"/>
      <c r="H66" s="1085"/>
      <c r="I66" s="1085"/>
      <c r="J66" s="1085"/>
      <c r="K66" s="1085"/>
      <c r="L66" s="1085"/>
      <c r="M66" s="1085"/>
      <c r="N66" s="1085"/>
      <c r="O66" s="1085"/>
      <c r="P66" s="1086"/>
      <c r="Q66" s="1090" t="s">
        <v>437</v>
      </c>
      <c r="R66" s="1091"/>
      <c r="S66" s="1091"/>
      <c r="T66" s="1091"/>
      <c r="U66" s="1092"/>
      <c r="V66" s="1090" t="s">
        <v>438</v>
      </c>
      <c r="W66" s="1091"/>
      <c r="X66" s="1091"/>
      <c r="Y66" s="1091"/>
      <c r="Z66" s="1092"/>
      <c r="AA66" s="1090" t="s">
        <v>439</v>
      </c>
      <c r="AB66" s="1091"/>
      <c r="AC66" s="1091"/>
      <c r="AD66" s="1091"/>
      <c r="AE66" s="1092"/>
      <c r="AF66" s="1096" t="s">
        <v>440</v>
      </c>
      <c r="AG66" s="1097"/>
      <c r="AH66" s="1097"/>
      <c r="AI66" s="1097"/>
      <c r="AJ66" s="1098"/>
      <c r="AK66" s="1090" t="s">
        <v>441</v>
      </c>
      <c r="AL66" s="1085"/>
      <c r="AM66" s="1085"/>
      <c r="AN66" s="1085"/>
      <c r="AO66" s="1086"/>
      <c r="AP66" s="1090" t="s">
        <v>442</v>
      </c>
      <c r="AQ66" s="1091"/>
      <c r="AR66" s="1091"/>
      <c r="AS66" s="1091"/>
      <c r="AT66" s="1092"/>
      <c r="AU66" s="1090" t="s">
        <v>443</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623</v>
      </c>
      <c r="C68" s="1075"/>
      <c r="D68" s="1075"/>
      <c r="E68" s="1075"/>
      <c r="F68" s="1075"/>
      <c r="G68" s="1075"/>
      <c r="H68" s="1075"/>
      <c r="I68" s="1075"/>
      <c r="J68" s="1075"/>
      <c r="K68" s="1075"/>
      <c r="L68" s="1075"/>
      <c r="M68" s="1075"/>
      <c r="N68" s="1075"/>
      <c r="O68" s="1075"/>
      <c r="P68" s="1076"/>
      <c r="Q68" s="1077">
        <v>658</v>
      </c>
      <c r="R68" s="1071"/>
      <c r="S68" s="1071"/>
      <c r="T68" s="1071"/>
      <c r="U68" s="1071"/>
      <c r="V68" s="1071">
        <v>652</v>
      </c>
      <c r="W68" s="1071"/>
      <c r="X68" s="1071"/>
      <c r="Y68" s="1071"/>
      <c r="Z68" s="1071"/>
      <c r="AA68" s="1071">
        <v>6</v>
      </c>
      <c r="AB68" s="1071"/>
      <c r="AC68" s="1071"/>
      <c r="AD68" s="1071"/>
      <c r="AE68" s="1071"/>
      <c r="AF68" s="1071">
        <v>6</v>
      </c>
      <c r="AG68" s="1071"/>
      <c r="AH68" s="1071"/>
      <c r="AI68" s="1071"/>
      <c r="AJ68" s="1071"/>
      <c r="AK68" s="1071">
        <v>43</v>
      </c>
      <c r="AL68" s="1071"/>
      <c r="AM68" s="1071"/>
      <c r="AN68" s="1071"/>
      <c r="AO68" s="1071"/>
      <c r="AP68" s="1071" t="s">
        <v>548</v>
      </c>
      <c r="AQ68" s="1071"/>
      <c r="AR68" s="1071"/>
      <c r="AS68" s="1071"/>
      <c r="AT68" s="1071"/>
      <c r="AU68" s="1071" t="s">
        <v>548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624</v>
      </c>
      <c r="C69" s="1064"/>
      <c r="D69" s="1064"/>
      <c r="E69" s="1064"/>
      <c r="F69" s="1064"/>
      <c r="G69" s="1064"/>
      <c r="H69" s="1064"/>
      <c r="I69" s="1064"/>
      <c r="J69" s="1064"/>
      <c r="K69" s="1064"/>
      <c r="L69" s="1064"/>
      <c r="M69" s="1064"/>
      <c r="N69" s="1064"/>
      <c r="O69" s="1064"/>
      <c r="P69" s="1065"/>
      <c r="Q69" s="1066">
        <v>129457</v>
      </c>
      <c r="R69" s="1060"/>
      <c r="S69" s="1060"/>
      <c r="T69" s="1060"/>
      <c r="U69" s="1060"/>
      <c r="V69" s="1060">
        <v>126110</v>
      </c>
      <c r="W69" s="1060"/>
      <c r="X69" s="1060"/>
      <c r="Y69" s="1060"/>
      <c r="Z69" s="1060"/>
      <c r="AA69" s="1060">
        <v>3347</v>
      </c>
      <c r="AB69" s="1060"/>
      <c r="AC69" s="1060"/>
      <c r="AD69" s="1060"/>
      <c r="AE69" s="1060"/>
      <c r="AF69" s="1060">
        <v>3347</v>
      </c>
      <c r="AG69" s="1060"/>
      <c r="AH69" s="1060"/>
      <c r="AI69" s="1060"/>
      <c r="AJ69" s="1060"/>
      <c r="AK69" s="1060">
        <v>1524</v>
      </c>
      <c r="AL69" s="1060"/>
      <c r="AM69" s="1060"/>
      <c r="AN69" s="1060"/>
      <c r="AO69" s="1060"/>
      <c r="AP69" s="1060" t="s">
        <v>548</v>
      </c>
      <c r="AQ69" s="1060"/>
      <c r="AR69" s="1060"/>
      <c r="AS69" s="1060"/>
      <c r="AT69" s="1060"/>
      <c r="AU69" s="1060" t="s">
        <v>548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625</v>
      </c>
      <c r="C70" s="1064"/>
      <c r="D70" s="1064"/>
      <c r="E70" s="1064"/>
      <c r="F70" s="1064"/>
      <c r="G70" s="1064"/>
      <c r="H70" s="1064"/>
      <c r="I70" s="1064"/>
      <c r="J70" s="1064"/>
      <c r="K70" s="1064"/>
      <c r="L70" s="1064"/>
      <c r="M70" s="1064"/>
      <c r="N70" s="1064"/>
      <c r="O70" s="1064"/>
      <c r="P70" s="1065"/>
      <c r="Q70" s="1066">
        <v>3489</v>
      </c>
      <c r="R70" s="1060"/>
      <c r="S70" s="1060"/>
      <c r="T70" s="1060"/>
      <c r="U70" s="1060"/>
      <c r="V70" s="1060">
        <v>3185</v>
      </c>
      <c r="W70" s="1060"/>
      <c r="X70" s="1060"/>
      <c r="Y70" s="1060"/>
      <c r="Z70" s="1060"/>
      <c r="AA70" s="1060">
        <v>304</v>
      </c>
      <c r="AB70" s="1060"/>
      <c r="AC70" s="1060"/>
      <c r="AD70" s="1060"/>
      <c r="AE70" s="1060"/>
      <c r="AF70" s="1060">
        <v>279</v>
      </c>
      <c r="AG70" s="1060"/>
      <c r="AH70" s="1060"/>
      <c r="AI70" s="1060"/>
      <c r="AJ70" s="1060"/>
      <c r="AK70" s="1060">
        <v>53</v>
      </c>
      <c r="AL70" s="1060"/>
      <c r="AM70" s="1060"/>
      <c r="AN70" s="1060"/>
      <c r="AO70" s="1060"/>
      <c r="AP70" s="1060" t="s">
        <v>548</v>
      </c>
      <c r="AQ70" s="1060"/>
      <c r="AR70" s="1060"/>
      <c r="AS70" s="1060"/>
      <c r="AT70" s="1060"/>
      <c r="AU70" s="1060" t="s">
        <v>548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626</v>
      </c>
      <c r="C71" s="1064"/>
      <c r="D71" s="1064"/>
      <c r="E71" s="1064"/>
      <c r="F71" s="1064"/>
      <c r="G71" s="1064"/>
      <c r="H71" s="1064"/>
      <c r="I71" s="1064"/>
      <c r="J71" s="1064"/>
      <c r="K71" s="1064"/>
      <c r="L71" s="1064"/>
      <c r="M71" s="1064"/>
      <c r="N71" s="1064"/>
      <c r="O71" s="1064"/>
      <c r="P71" s="1065"/>
      <c r="Q71" s="1066">
        <v>33</v>
      </c>
      <c r="R71" s="1060"/>
      <c r="S71" s="1060"/>
      <c r="T71" s="1060"/>
      <c r="U71" s="1060"/>
      <c r="V71" s="1060">
        <v>29</v>
      </c>
      <c r="W71" s="1060"/>
      <c r="X71" s="1060"/>
      <c r="Y71" s="1060"/>
      <c r="Z71" s="1060"/>
      <c r="AA71" s="1060">
        <v>4</v>
      </c>
      <c r="AB71" s="1060"/>
      <c r="AC71" s="1060"/>
      <c r="AD71" s="1060"/>
      <c r="AE71" s="1060"/>
      <c r="AF71" s="1060">
        <v>4</v>
      </c>
      <c r="AG71" s="1060"/>
      <c r="AH71" s="1060"/>
      <c r="AI71" s="1060"/>
      <c r="AJ71" s="1060"/>
      <c r="AK71" s="1060">
        <v>0</v>
      </c>
      <c r="AL71" s="1060"/>
      <c r="AM71" s="1060"/>
      <c r="AN71" s="1060"/>
      <c r="AO71" s="1060"/>
      <c r="AP71" s="1060" t="s">
        <v>548</v>
      </c>
      <c r="AQ71" s="1060"/>
      <c r="AR71" s="1060"/>
      <c r="AS71" s="1060"/>
      <c r="AT71" s="1060"/>
      <c r="AU71" s="1060" t="s">
        <v>548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396</v>
      </c>
      <c r="B88" s="1033" t="s">
        <v>444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3636</v>
      </c>
      <c r="AG88" s="1048"/>
      <c r="AH88" s="1048"/>
      <c r="AI88" s="1048"/>
      <c r="AJ88" s="1048"/>
      <c r="AK88" s="1052"/>
      <c r="AL88" s="1052"/>
      <c r="AM88" s="1052"/>
      <c r="AN88" s="1052"/>
      <c r="AO88" s="1052"/>
      <c r="AP88" s="1048" t="s">
        <v>548</v>
      </c>
      <c r="AQ88" s="1048"/>
      <c r="AR88" s="1048"/>
      <c r="AS88" s="1048"/>
      <c r="AT88" s="1048"/>
      <c r="AU88" s="1048" t="s">
        <v>548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1033" t="s">
        <v>445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166</v>
      </c>
      <c r="CS102" s="1040"/>
      <c r="CT102" s="1040"/>
      <c r="CU102" s="1040"/>
      <c r="CV102" s="1041"/>
      <c r="CW102" s="1039">
        <v>47</v>
      </c>
      <c r="CX102" s="1040"/>
      <c r="CY102" s="1040"/>
      <c r="CZ102" s="1040"/>
      <c r="DA102" s="1041"/>
      <c r="DB102" s="1039" t="s">
        <v>548</v>
      </c>
      <c r="DC102" s="1040"/>
      <c r="DD102" s="1040"/>
      <c r="DE102" s="1040"/>
      <c r="DF102" s="1041"/>
      <c r="DG102" s="1039">
        <v>3178</v>
      </c>
      <c r="DH102" s="1040"/>
      <c r="DI102" s="1040"/>
      <c r="DJ102" s="1040"/>
      <c r="DK102" s="1041"/>
      <c r="DL102" s="1039" t="s">
        <v>548</v>
      </c>
      <c r="DM102" s="1040"/>
      <c r="DN102" s="1040"/>
      <c r="DO102" s="1040"/>
      <c r="DP102" s="1041"/>
      <c r="DQ102" s="1039">
        <v>1223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446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447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450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451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452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453</v>
      </c>
      <c r="AB109" s="983"/>
      <c r="AC109" s="983"/>
      <c r="AD109" s="983"/>
      <c r="AE109" s="984"/>
      <c r="AF109" s="985" t="s">
        <v>309</v>
      </c>
      <c r="AG109" s="983"/>
      <c r="AH109" s="983"/>
      <c r="AI109" s="983"/>
      <c r="AJ109" s="984"/>
      <c r="AK109" s="985" t="s">
        <v>308</v>
      </c>
      <c r="AL109" s="983"/>
      <c r="AM109" s="983"/>
      <c r="AN109" s="983"/>
      <c r="AO109" s="984"/>
      <c r="AP109" s="985" t="s">
        <v>454</v>
      </c>
      <c r="AQ109" s="983"/>
      <c r="AR109" s="983"/>
      <c r="AS109" s="983"/>
      <c r="AT109" s="1014"/>
      <c r="AU109" s="982" t="s">
        <v>452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453</v>
      </c>
      <c r="BR109" s="983"/>
      <c r="BS109" s="983"/>
      <c r="BT109" s="983"/>
      <c r="BU109" s="984"/>
      <c r="BV109" s="985" t="s">
        <v>309</v>
      </c>
      <c r="BW109" s="983"/>
      <c r="BX109" s="983"/>
      <c r="BY109" s="983"/>
      <c r="BZ109" s="984"/>
      <c r="CA109" s="985" t="s">
        <v>308</v>
      </c>
      <c r="CB109" s="983"/>
      <c r="CC109" s="983"/>
      <c r="CD109" s="983"/>
      <c r="CE109" s="984"/>
      <c r="CF109" s="1021" t="s">
        <v>454</v>
      </c>
      <c r="CG109" s="1021"/>
      <c r="CH109" s="1021"/>
      <c r="CI109" s="1021"/>
      <c r="CJ109" s="1021"/>
      <c r="CK109" s="985" t="s">
        <v>455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453</v>
      </c>
      <c r="DH109" s="983"/>
      <c r="DI109" s="983"/>
      <c r="DJ109" s="983"/>
      <c r="DK109" s="984"/>
      <c r="DL109" s="985" t="s">
        <v>309</v>
      </c>
      <c r="DM109" s="983"/>
      <c r="DN109" s="983"/>
      <c r="DO109" s="983"/>
      <c r="DP109" s="984"/>
      <c r="DQ109" s="985" t="s">
        <v>308</v>
      </c>
      <c r="DR109" s="983"/>
      <c r="DS109" s="983"/>
      <c r="DT109" s="983"/>
      <c r="DU109" s="984"/>
      <c r="DV109" s="985" t="s">
        <v>454</v>
      </c>
      <c r="DW109" s="983"/>
      <c r="DX109" s="983"/>
      <c r="DY109" s="983"/>
      <c r="DZ109" s="1014"/>
    </row>
    <row r="110" spans="1:131" s="246" customFormat="1" ht="26.25" customHeight="1" x14ac:dyDescent="0.15">
      <c r="A110" s="885" t="s">
        <v>456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8304217</v>
      </c>
      <c r="AB110" s="976"/>
      <c r="AC110" s="976"/>
      <c r="AD110" s="976"/>
      <c r="AE110" s="977"/>
      <c r="AF110" s="978">
        <v>8305796</v>
      </c>
      <c r="AG110" s="976"/>
      <c r="AH110" s="976"/>
      <c r="AI110" s="976"/>
      <c r="AJ110" s="977"/>
      <c r="AK110" s="978">
        <v>8016275</v>
      </c>
      <c r="AL110" s="976"/>
      <c r="AM110" s="976"/>
      <c r="AN110" s="976"/>
      <c r="AO110" s="977"/>
      <c r="AP110" s="979">
        <v>29.3</v>
      </c>
      <c r="AQ110" s="980"/>
      <c r="AR110" s="980"/>
      <c r="AS110" s="980"/>
      <c r="AT110" s="981"/>
      <c r="AU110" s="1015" t="s">
        <v>73</v>
      </c>
      <c r="AV110" s="1016"/>
      <c r="AW110" s="1016"/>
      <c r="AX110" s="1016"/>
      <c r="AY110" s="1016"/>
      <c r="AZ110" s="941" t="s">
        <v>457</v>
      </c>
      <c r="BA110" s="886"/>
      <c r="BB110" s="886"/>
      <c r="BC110" s="886"/>
      <c r="BD110" s="886"/>
      <c r="BE110" s="886"/>
      <c r="BF110" s="886"/>
      <c r="BG110" s="886"/>
      <c r="BH110" s="886"/>
      <c r="BI110" s="886"/>
      <c r="BJ110" s="886"/>
      <c r="BK110" s="886"/>
      <c r="BL110" s="886"/>
      <c r="BM110" s="886"/>
      <c r="BN110" s="886"/>
      <c r="BO110" s="886"/>
      <c r="BP110" s="887"/>
      <c r="BQ110" s="942">
        <v>85103781</v>
      </c>
      <c r="BR110" s="923"/>
      <c r="BS110" s="923"/>
      <c r="BT110" s="923"/>
      <c r="BU110" s="923"/>
      <c r="BV110" s="923">
        <v>84282813</v>
      </c>
      <c r="BW110" s="923"/>
      <c r="BX110" s="923"/>
      <c r="BY110" s="923"/>
      <c r="BZ110" s="923"/>
      <c r="CA110" s="923">
        <v>85090282</v>
      </c>
      <c r="CB110" s="923"/>
      <c r="CC110" s="923"/>
      <c r="CD110" s="923"/>
      <c r="CE110" s="923"/>
      <c r="CF110" s="947">
        <v>311.2</v>
      </c>
      <c r="CG110" s="948"/>
      <c r="CH110" s="948"/>
      <c r="CI110" s="948"/>
      <c r="CJ110" s="948"/>
      <c r="CK110" s="1011" t="s">
        <v>458</v>
      </c>
      <c r="CL110" s="897"/>
      <c r="CM110" s="972" t="s">
        <v>459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460</v>
      </c>
      <c r="DH110" s="923"/>
      <c r="DI110" s="923"/>
      <c r="DJ110" s="923"/>
      <c r="DK110" s="923"/>
      <c r="DL110" s="923" t="s">
        <v>434</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461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462</v>
      </c>
      <c r="AG111" s="1004"/>
      <c r="AH111" s="1004"/>
      <c r="AI111" s="1004"/>
      <c r="AJ111" s="1005"/>
      <c r="AK111" s="1006" t="s">
        <v>463</v>
      </c>
      <c r="AL111" s="1004"/>
      <c r="AM111" s="1004"/>
      <c r="AN111" s="1004"/>
      <c r="AO111" s="1005"/>
      <c r="AP111" s="1007" t="s">
        <v>463</v>
      </c>
      <c r="AQ111" s="1008"/>
      <c r="AR111" s="1008"/>
      <c r="AS111" s="1008"/>
      <c r="AT111" s="1009"/>
      <c r="AU111" s="1017"/>
      <c r="AV111" s="1018"/>
      <c r="AW111" s="1018"/>
      <c r="AX111" s="1018"/>
      <c r="AY111" s="1018"/>
      <c r="AZ111" s="893" t="s">
        <v>464</v>
      </c>
      <c r="BA111" s="828"/>
      <c r="BB111" s="828"/>
      <c r="BC111" s="828"/>
      <c r="BD111" s="828"/>
      <c r="BE111" s="828"/>
      <c r="BF111" s="828"/>
      <c r="BG111" s="828"/>
      <c r="BH111" s="828"/>
      <c r="BI111" s="828"/>
      <c r="BJ111" s="828"/>
      <c r="BK111" s="828"/>
      <c r="BL111" s="828"/>
      <c r="BM111" s="828"/>
      <c r="BN111" s="828"/>
      <c r="BO111" s="828"/>
      <c r="BP111" s="829"/>
      <c r="BQ111" s="894">
        <v>5143899</v>
      </c>
      <c r="BR111" s="895"/>
      <c r="BS111" s="895"/>
      <c r="BT111" s="895"/>
      <c r="BU111" s="895"/>
      <c r="BV111" s="895">
        <v>2584961</v>
      </c>
      <c r="BW111" s="895"/>
      <c r="BX111" s="895"/>
      <c r="BY111" s="895"/>
      <c r="BZ111" s="895"/>
      <c r="CA111" s="895">
        <v>2536812</v>
      </c>
      <c r="CB111" s="895"/>
      <c r="CC111" s="895"/>
      <c r="CD111" s="895"/>
      <c r="CE111" s="895"/>
      <c r="CF111" s="956">
        <v>9.3000000000000007</v>
      </c>
      <c r="CG111" s="957"/>
      <c r="CH111" s="957"/>
      <c r="CI111" s="957"/>
      <c r="CJ111" s="957"/>
      <c r="CK111" s="1012"/>
      <c r="CL111" s="899"/>
      <c r="CM111" s="902" t="s">
        <v>465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434</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466</v>
      </c>
      <c r="B112" s="998"/>
      <c r="C112" s="828" t="s">
        <v>467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390</v>
      </c>
      <c r="AB112" s="858"/>
      <c r="AC112" s="858"/>
      <c r="AD112" s="858"/>
      <c r="AE112" s="859"/>
      <c r="AF112" s="860" t="s">
        <v>468</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469</v>
      </c>
      <c r="BA112" s="828"/>
      <c r="BB112" s="828"/>
      <c r="BC112" s="828"/>
      <c r="BD112" s="828"/>
      <c r="BE112" s="828"/>
      <c r="BF112" s="828"/>
      <c r="BG112" s="828"/>
      <c r="BH112" s="828"/>
      <c r="BI112" s="828"/>
      <c r="BJ112" s="828"/>
      <c r="BK112" s="828"/>
      <c r="BL112" s="828"/>
      <c r="BM112" s="828"/>
      <c r="BN112" s="828"/>
      <c r="BO112" s="828"/>
      <c r="BP112" s="829"/>
      <c r="BQ112" s="894">
        <v>29560770</v>
      </c>
      <c r="BR112" s="895"/>
      <c r="BS112" s="895"/>
      <c r="BT112" s="895"/>
      <c r="BU112" s="895"/>
      <c r="BV112" s="895">
        <v>29556347</v>
      </c>
      <c r="BW112" s="895"/>
      <c r="BX112" s="895"/>
      <c r="BY112" s="895"/>
      <c r="BZ112" s="895"/>
      <c r="CA112" s="895">
        <v>29058755</v>
      </c>
      <c r="CB112" s="895"/>
      <c r="CC112" s="895"/>
      <c r="CD112" s="895"/>
      <c r="CE112" s="895"/>
      <c r="CF112" s="956">
        <v>106.3</v>
      </c>
      <c r="CG112" s="957"/>
      <c r="CH112" s="957"/>
      <c r="CI112" s="957"/>
      <c r="CJ112" s="957"/>
      <c r="CK112" s="1012"/>
      <c r="CL112" s="899"/>
      <c r="CM112" s="902" t="s">
        <v>470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2404518</v>
      </c>
      <c r="DH112" s="895"/>
      <c r="DI112" s="895"/>
      <c r="DJ112" s="895"/>
      <c r="DK112" s="895"/>
      <c r="DL112" s="895" t="s">
        <v>434</v>
      </c>
      <c r="DM112" s="895"/>
      <c r="DN112" s="895"/>
      <c r="DO112" s="895"/>
      <c r="DP112" s="895"/>
      <c r="DQ112" s="895" t="s">
        <v>434</v>
      </c>
      <c r="DR112" s="895"/>
      <c r="DS112" s="895"/>
      <c r="DT112" s="895"/>
      <c r="DU112" s="895"/>
      <c r="DV112" s="872" t="s">
        <v>390</v>
      </c>
      <c r="DW112" s="872"/>
      <c r="DX112" s="872"/>
      <c r="DY112" s="872"/>
      <c r="DZ112" s="873"/>
    </row>
    <row r="113" spans="1:130" s="246" customFormat="1" ht="26.25" customHeight="1" x14ac:dyDescent="0.15">
      <c r="A113" s="999"/>
      <c r="B113" s="1000"/>
      <c r="C113" s="828" t="s">
        <v>471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2706510</v>
      </c>
      <c r="AB113" s="1004"/>
      <c r="AC113" s="1004"/>
      <c r="AD113" s="1004"/>
      <c r="AE113" s="1005"/>
      <c r="AF113" s="1006">
        <v>2680912</v>
      </c>
      <c r="AG113" s="1004"/>
      <c r="AH113" s="1004"/>
      <c r="AI113" s="1004"/>
      <c r="AJ113" s="1005"/>
      <c r="AK113" s="1006">
        <v>2605526</v>
      </c>
      <c r="AL113" s="1004"/>
      <c r="AM113" s="1004"/>
      <c r="AN113" s="1004"/>
      <c r="AO113" s="1005"/>
      <c r="AP113" s="1007">
        <v>9.5</v>
      </c>
      <c r="AQ113" s="1008"/>
      <c r="AR113" s="1008"/>
      <c r="AS113" s="1008"/>
      <c r="AT113" s="1009"/>
      <c r="AU113" s="1017"/>
      <c r="AV113" s="1018"/>
      <c r="AW113" s="1018"/>
      <c r="AX113" s="1018"/>
      <c r="AY113" s="1018"/>
      <c r="AZ113" s="893" t="s">
        <v>472</v>
      </c>
      <c r="BA113" s="828"/>
      <c r="BB113" s="828"/>
      <c r="BC113" s="828"/>
      <c r="BD113" s="828"/>
      <c r="BE113" s="828"/>
      <c r="BF113" s="828"/>
      <c r="BG113" s="828"/>
      <c r="BH113" s="828"/>
      <c r="BI113" s="828"/>
      <c r="BJ113" s="828"/>
      <c r="BK113" s="828"/>
      <c r="BL113" s="828"/>
      <c r="BM113" s="828"/>
      <c r="BN113" s="828"/>
      <c r="BO113" s="828"/>
      <c r="BP113" s="829"/>
      <c r="BQ113" s="894" t="s">
        <v>434</v>
      </c>
      <c r="BR113" s="895"/>
      <c r="BS113" s="895"/>
      <c r="BT113" s="895"/>
      <c r="BU113" s="895"/>
      <c r="BV113" s="895" t="s">
        <v>422</v>
      </c>
      <c r="BW113" s="895"/>
      <c r="BX113" s="895"/>
      <c r="BY113" s="895"/>
      <c r="BZ113" s="895"/>
      <c r="CA113" s="895" t="s">
        <v>434</v>
      </c>
      <c r="CB113" s="895"/>
      <c r="CC113" s="895"/>
      <c r="CD113" s="895"/>
      <c r="CE113" s="895"/>
      <c r="CF113" s="956" t="s">
        <v>390</v>
      </c>
      <c r="CG113" s="957"/>
      <c r="CH113" s="957"/>
      <c r="CI113" s="957"/>
      <c r="CJ113" s="957"/>
      <c r="CK113" s="1012"/>
      <c r="CL113" s="899"/>
      <c r="CM113" s="902" t="s">
        <v>473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390</v>
      </c>
      <c r="DW113" s="906"/>
      <c r="DX113" s="906"/>
      <c r="DY113" s="906"/>
      <c r="DZ113" s="907"/>
    </row>
    <row r="114" spans="1:130" s="246" customFormat="1" ht="26.25" customHeight="1" x14ac:dyDescent="0.15">
      <c r="A114" s="999"/>
      <c r="B114" s="1000"/>
      <c r="C114" s="828" t="s">
        <v>474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434</v>
      </c>
      <c r="AB114" s="858"/>
      <c r="AC114" s="858"/>
      <c r="AD114" s="858"/>
      <c r="AE114" s="859"/>
      <c r="AF114" s="860" t="s">
        <v>468</v>
      </c>
      <c r="AG114" s="858"/>
      <c r="AH114" s="858"/>
      <c r="AI114" s="858"/>
      <c r="AJ114" s="859"/>
      <c r="AK114" s="860" t="s">
        <v>422</v>
      </c>
      <c r="AL114" s="858"/>
      <c r="AM114" s="858"/>
      <c r="AN114" s="858"/>
      <c r="AO114" s="859"/>
      <c r="AP114" s="905" t="s">
        <v>434</v>
      </c>
      <c r="AQ114" s="906"/>
      <c r="AR114" s="906"/>
      <c r="AS114" s="906"/>
      <c r="AT114" s="907"/>
      <c r="AU114" s="1017"/>
      <c r="AV114" s="1018"/>
      <c r="AW114" s="1018"/>
      <c r="AX114" s="1018"/>
      <c r="AY114" s="1018"/>
      <c r="AZ114" s="893" t="s">
        <v>475</v>
      </c>
      <c r="BA114" s="828"/>
      <c r="BB114" s="828"/>
      <c r="BC114" s="828"/>
      <c r="BD114" s="828"/>
      <c r="BE114" s="828"/>
      <c r="BF114" s="828"/>
      <c r="BG114" s="828"/>
      <c r="BH114" s="828"/>
      <c r="BI114" s="828"/>
      <c r="BJ114" s="828"/>
      <c r="BK114" s="828"/>
      <c r="BL114" s="828"/>
      <c r="BM114" s="828"/>
      <c r="BN114" s="828"/>
      <c r="BO114" s="828"/>
      <c r="BP114" s="829"/>
      <c r="BQ114" s="894">
        <v>9322496</v>
      </c>
      <c r="BR114" s="895"/>
      <c r="BS114" s="895"/>
      <c r="BT114" s="895"/>
      <c r="BU114" s="895"/>
      <c r="BV114" s="895">
        <v>9196826</v>
      </c>
      <c r="BW114" s="895"/>
      <c r="BX114" s="895"/>
      <c r="BY114" s="895"/>
      <c r="BZ114" s="895"/>
      <c r="CA114" s="895">
        <v>8845371</v>
      </c>
      <c r="CB114" s="895"/>
      <c r="CC114" s="895"/>
      <c r="CD114" s="895"/>
      <c r="CE114" s="895"/>
      <c r="CF114" s="956">
        <v>32.4</v>
      </c>
      <c r="CG114" s="957"/>
      <c r="CH114" s="957"/>
      <c r="CI114" s="957"/>
      <c r="CJ114" s="957"/>
      <c r="CK114" s="1012"/>
      <c r="CL114" s="899"/>
      <c r="CM114" s="902" t="s">
        <v>476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468</v>
      </c>
      <c r="DM114" s="858"/>
      <c r="DN114" s="858"/>
      <c r="DO114" s="858"/>
      <c r="DP114" s="859"/>
      <c r="DQ114" s="860" t="s">
        <v>434</v>
      </c>
      <c r="DR114" s="858"/>
      <c r="DS114" s="858"/>
      <c r="DT114" s="858"/>
      <c r="DU114" s="859"/>
      <c r="DV114" s="905" t="s">
        <v>463</v>
      </c>
      <c r="DW114" s="906"/>
      <c r="DX114" s="906"/>
      <c r="DY114" s="906"/>
      <c r="DZ114" s="907"/>
    </row>
    <row r="115" spans="1:130" s="246" customFormat="1" ht="26.25" customHeight="1" x14ac:dyDescent="0.15">
      <c r="A115" s="999"/>
      <c r="B115" s="1000"/>
      <c r="C115" s="828" t="s">
        <v>477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261710</v>
      </c>
      <c r="AB115" s="1004"/>
      <c r="AC115" s="1004"/>
      <c r="AD115" s="1004"/>
      <c r="AE115" s="1005"/>
      <c r="AF115" s="1006">
        <v>175789</v>
      </c>
      <c r="AG115" s="1004"/>
      <c r="AH115" s="1004"/>
      <c r="AI115" s="1004"/>
      <c r="AJ115" s="1005"/>
      <c r="AK115" s="1006">
        <v>139326</v>
      </c>
      <c r="AL115" s="1004"/>
      <c r="AM115" s="1004"/>
      <c r="AN115" s="1004"/>
      <c r="AO115" s="1005"/>
      <c r="AP115" s="1007">
        <v>0.5</v>
      </c>
      <c r="AQ115" s="1008"/>
      <c r="AR115" s="1008"/>
      <c r="AS115" s="1008"/>
      <c r="AT115" s="1009"/>
      <c r="AU115" s="1017"/>
      <c r="AV115" s="1018"/>
      <c r="AW115" s="1018"/>
      <c r="AX115" s="1018"/>
      <c r="AY115" s="1018"/>
      <c r="AZ115" s="893" t="s">
        <v>478</v>
      </c>
      <c r="BA115" s="828"/>
      <c r="BB115" s="828"/>
      <c r="BC115" s="828"/>
      <c r="BD115" s="828"/>
      <c r="BE115" s="828"/>
      <c r="BF115" s="828"/>
      <c r="BG115" s="828"/>
      <c r="BH115" s="828"/>
      <c r="BI115" s="828"/>
      <c r="BJ115" s="828"/>
      <c r="BK115" s="828"/>
      <c r="BL115" s="828"/>
      <c r="BM115" s="828"/>
      <c r="BN115" s="828"/>
      <c r="BO115" s="828"/>
      <c r="BP115" s="829"/>
      <c r="BQ115" s="894">
        <v>1502153</v>
      </c>
      <c r="BR115" s="895"/>
      <c r="BS115" s="895"/>
      <c r="BT115" s="895"/>
      <c r="BU115" s="895"/>
      <c r="BV115" s="895">
        <v>1335824</v>
      </c>
      <c r="BW115" s="895"/>
      <c r="BX115" s="895"/>
      <c r="BY115" s="895"/>
      <c r="BZ115" s="895"/>
      <c r="CA115" s="895">
        <v>1222736</v>
      </c>
      <c r="CB115" s="895"/>
      <c r="CC115" s="895"/>
      <c r="CD115" s="895"/>
      <c r="CE115" s="895"/>
      <c r="CF115" s="956">
        <v>4.5</v>
      </c>
      <c r="CG115" s="957"/>
      <c r="CH115" s="957"/>
      <c r="CI115" s="957"/>
      <c r="CJ115" s="957"/>
      <c r="CK115" s="1012"/>
      <c r="CL115" s="899"/>
      <c r="CM115" s="893" t="s">
        <v>479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422</v>
      </c>
      <c r="DH115" s="858"/>
      <c r="DI115" s="858"/>
      <c r="DJ115" s="858"/>
      <c r="DK115" s="859"/>
      <c r="DL115" s="860" t="s">
        <v>422</v>
      </c>
      <c r="DM115" s="858"/>
      <c r="DN115" s="858"/>
      <c r="DO115" s="858"/>
      <c r="DP115" s="859"/>
      <c r="DQ115" s="860" t="s">
        <v>434</v>
      </c>
      <c r="DR115" s="858"/>
      <c r="DS115" s="858"/>
      <c r="DT115" s="858"/>
      <c r="DU115" s="859"/>
      <c r="DV115" s="905" t="s">
        <v>422</v>
      </c>
      <c r="DW115" s="906"/>
      <c r="DX115" s="906"/>
      <c r="DY115" s="906"/>
      <c r="DZ115" s="907"/>
    </row>
    <row r="116" spans="1:130" s="246" customFormat="1" ht="26.25" customHeight="1" x14ac:dyDescent="0.15">
      <c r="A116" s="1001"/>
      <c r="B116" s="1002"/>
      <c r="C116" s="961" t="s">
        <v>480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3423</v>
      </c>
      <c r="AB116" s="858"/>
      <c r="AC116" s="858"/>
      <c r="AD116" s="858"/>
      <c r="AE116" s="859"/>
      <c r="AF116" s="860">
        <v>509</v>
      </c>
      <c r="AG116" s="858"/>
      <c r="AH116" s="858"/>
      <c r="AI116" s="858"/>
      <c r="AJ116" s="859"/>
      <c r="AK116" s="860" t="s">
        <v>434</v>
      </c>
      <c r="AL116" s="858"/>
      <c r="AM116" s="858"/>
      <c r="AN116" s="858"/>
      <c r="AO116" s="859"/>
      <c r="AP116" s="905" t="s">
        <v>390</v>
      </c>
      <c r="AQ116" s="906"/>
      <c r="AR116" s="906"/>
      <c r="AS116" s="906"/>
      <c r="AT116" s="907"/>
      <c r="AU116" s="1017"/>
      <c r="AV116" s="1018"/>
      <c r="AW116" s="1018"/>
      <c r="AX116" s="1018"/>
      <c r="AY116" s="1018"/>
      <c r="AZ116" s="944" t="s">
        <v>481</v>
      </c>
      <c r="BA116" s="945"/>
      <c r="BB116" s="945"/>
      <c r="BC116" s="945"/>
      <c r="BD116" s="945"/>
      <c r="BE116" s="945"/>
      <c r="BF116" s="945"/>
      <c r="BG116" s="945"/>
      <c r="BH116" s="945"/>
      <c r="BI116" s="945"/>
      <c r="BJ116" s="945"/>
      <c r="BK116" s="945"/>
      <c r="BL116" s="945"/>
      <c r="BM116" s="945"/>
      <c r="BN116" s="945"/>
      <c r="BO116" s="945"/>
      <c r="BP116" s="946"/>
      <c r="BQ116" s="894" t="s">
        <v>463</v>
      </c>
      <c r="BR116" s="895"/>
      <c r="BS116" s="895"/>
      <c r="BT116" s="895"/>
      <c r="BU116" s="895"/>
      <c r="BV116" s="895" t="s">
        <v>434</v>
      </c>
      <c r="BW116" s="895"/>
      <c r="BX116" s="895"/>
      <c r="BY116" s="895"/>
      <c r="BZ116" s="895"/>
      <c r="CA116" s="895" t="s">
        <v>422</v>
      </c>
      <c r="CB116" s="895"/>
      <c r="CC116" s="895"/>
      <c r="CD116" s="895"/>
      <c r="CE116" s="895"/>
      <c r="CF116" s="956" t="s">
        <v>434</v>
      </c>
      <c r="CG116" s="957"/>
      <c r="CH116" s="957"/>
      <c r="CI116" s="957"/>
      <c r="CJ116" s="957"/>
      <c r="CK116" s="1012"/>
      <c r="CL116" s="899"/>
      <c r="CM116" s="902" t="s">
        <v>482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390</v>
      </c>
      <c r="DH116" s="858"/>
      <c r="DI116" s="858"/>
      <c r="DJ116" s="858"/>
      <c r="DK116" s="859"/>
      <c r="DL116" s="860" t="s">
        <v>390</v>
      </c>
      <c r="DM116" s="858"/>
      <c r="DN116" s="858"/>
      <c r="DO116" s="858"/>
      <c r="DP116" s="859"/>
      <c r="DQ116" s="860" t="s">
        <v>434</v>
      </c>
      <c r="DR116" s="858"/>
      <c r="DS116" s="858"/>
      <c r="DT116" s="858"/>
      <c r="DU116" s="859"/>
      <c r="DV116" s="905" t="s">
        <v>434</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483</v>
      </c>
      <c r="Z117" s="984"/>
      <c r="AA117" s="989">
        <v>11275860</v>
      </c>
      <c r="AB117" s="990"/>
      <c r="AC117" s="990"/>
      <c r="AD117" s="990"/>
      <c r="AE117" s="991"/>
      <c r="AF117" s="992">
        <v>11163006</v>
      </c>
      <c r="AG117" s="990"/>
      <c r="AH117" s="990"/>
      <c r="AI117" s="990"/>
      <c r="AJ117" s="991"/>
      <c r="AK117" s="992">
        <v>10761127</v>
      </c>
      <c r="AL117" s="990"/>
      <c r="AM117" s="990"/>
      <c r="AN117" s="990"/>
      <c r="AO117" s="991"/>
      <c r="AP117" s="993"/>
      <c r="AQ117" s="994"/>
      <c r="AR117" s="994"/>
      <c r="AS117" s="994"/>
      <c r="AT117" s="995"/>
      <c r="AU117" s="1017"/>
      <c r="AV117" s="1018"/>
      <c r="AW117" s="1018"/>
      <c r="AX117" s="1018"/>
      <c r="AY117" s="1018"/>
      <c r="AZ117" s="944" t="s">
        <v>484</v>
      </c>
      <c r="BA117" s="945"/>
      <c r="BB117" s="945"/>
      <c r="BC117" s="945"/>
      <c r="BD117" s="945"/>
      <c r="BE117" s="945"/>
      <c r="BF117" s="945"/>
      <c r="BG117" s="945"/>
      <c r="BH117" s="945"/>
      <c r="BI117" s="945"/>
      <c r="BJ117" s="945"/>
      <c r="BK117" s="945"/>
      <c r="BL117" s="945"/>
      <c r="BM117" s="945"/>
      <c r="BN117" s="945"/>
      <c r="BO117" s="945"/>
      <c r="BP117" s="946"/>
      <c r="BQ117" s="894" t="s">
        <v>390</v>
      </c>
      <c r="BR117" s="895"/>
      <c r="BS117" s="895"/>
      <c r="BT117" s="895"/>
      <c r="BU117" s="895"/>
      <c r="BV117" s="895" t="s">
        <v>390</v>
      </c>
      <c r="BW117" s="895"/>
      <c r="BX117" s="895"/>
      <c r="BY117" s="895"/>
      <c r="BZ117" s="895"/>
      <c r="CA117" s="895" t="s">
        <v>434</v>
      </c>
      <c r="CB117" s="895"/>
      <c r="CC117" s="895"/>
      <c r="CD117" s="895"/>
      <c r="CE117" s="895"/>
      <c r="CF117" s="956" t="s">
        <v>390</v>
      </c>
      <c r="CG117" s="957"/>
      <c r="CH117" s="957"/>
      <c r="CI117" s="957"/>
      <c r="CJ117" s="957"/>
      <c r="CK117" s="1012"/>
      <c r="CL117" s="899"/>
      <c r="CM117" s="902" t="s">
        <v>485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422</v>
      </c>
      <c r="DM117" s="858"/>
      <c r="DN117" s="858"/>
      <c r="DO117" s="858"/>
      <c r="DP117" s="859"/>
      <c r="DQ117" s="860" t="s">
        <v>434</v>
      </c>
      <c r="DR117" s="858"/>
      <c r="DS117" s="858"/>
      <c r="DT117" s="858"/>
      <c r="DU117" s="859"/>
      <c r="DV117" s="905" t="s">
        <v>422</v>
      </c>
      <c r="DW117" s="906"/>
      <c r="DX117" s="906"/>
      <c r="DY117" s="906"/>
      <c r="DZ117" s="907"/>
    </row>
    <row r="118" spans="1:130" s="246" customFormat="1" ht="26.25" customHeight="1" x14ac:dyDescent="0.15">
      <c r="A118" s="982" t="s">
        <v>455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453</v>
      </c>
      <c r="AB118" s="983"/>
      <c r="AC118" s="983"/>
      <c r="AD118" s="983"/>
      <c r="AE118" s="984"/>
      <c r="AF118" s="985" t="s">
        <v>309</v>
      </c>
      <c r="AG118" s="983"/>
      <c r="AH118" s="983"/>
      <c r="AI118" s="983"/>
      <c r="AJ118" s="984"/>
      <c r="AK118" s="985" t="s">
        <v>308</v>
      </c>
      <c r="AL118" s="983"/>
      <c r="AM118" s="983"/>
      <c r="AN118" s="983"/>
      <c r="AO118" s="984"/>
      <c r="AP118" s="986" t="s">
        <v>454</v>
      </c>
      <c r="AQ118" s="987"/>
      <c r="AR118" s="987"/>
      <c r="AS118" s="987"/>
      <c r="AT118" s="988"/>
      <c r="AU118" s="1017"/>
      <c r="AV118" s="1018"/>
      <c r="AW118" s="1018"/>
      <c r="AX118" s="1018"/>
      <c r="AY118" s="1018"/>
      <c r="AZ118" s="960" t="s">
        <v>486</v>
      </c>
      <c r="BA118" s="961"/>
      <c r="BB118" s="961"/>
      <c r="BC118" s="961"/>
      <c r="BD118" s="961"/>
      <c r="BE118" s="961"/>
      <c r="BF118" s="961"/>
      <c r="BG118" s="961"/>
      <c r="BH118" s="961"/>
      <c r="BI118" s="961"/>
      <c r="BJ118" s="961"/>
      <c r="BK118" s="961"/>
      <c r="BL118" s="961"/>
      <c r="BM118" s="961"/>
      <c r="BN118" s="961"/>
      <c r="BO118" s="961"/>
      <c r="BP118" s="962"/>
      <c r="BQ118" s="963" t="s">
        <v>422</v>
      </c>
      <c r="BR118" s="926"/>
      <c r="BS118" s="926"/>
      <c r="BT118" s="926"/>
      <c r="BU118" s="926"/>
      <c r="BV118" s="926" t="s">
        <v>434</v>
      </c>
      <c r="BW118" s="926"/>
      <c r="BX118" s="926"/>
      <c r="BY118" s="926"/>
      <c r="BZ118" s="926"/>
      <c r="CA118" s="926" t="s">
        <v>422</v>
      </c>
      <c r="CB118" s="926"/>
      <c r="CC118" s="926"/>
      <c r="CD118" s="926"/>
      <c r="CE118" s="926"/>
      <c r="CF118" s="956" t="s">
        <v>422</v>
      </c>
      <c r="CG118" s="957"/>
      <c r="CH118" s="957"/>
      <c r="CI118" s="957"/>
      <c r="CJ118" s="957"/>
      <c r="CK118" s="1012"/>
      <c r="CL118" s="899"/>
      <c r="CM118" s="902" t="s">
        <v>487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422</v>
      </c>
      <c r="DM118" s="858"/>
      <c r="DN118" s="858"/>
      <c r="DO118" s="858"/>
      <c r="DP118" s="859"/>
      <c r="DQ118" s="860" t="s">
        <v>434</v>
      </c>
      <c r="DR118" s="858"/>
      <c r="DS118" s="858"/>
      <c r="DT118" s="858"/>
      <c r="DU118" s="859"/>
      <c r="DV118" s="905" t="s">
        <v>434</v>
      </c>
      <c r="DW118" s="906"/>
      <c r="DX118" s="906"/>
      <c r="DY118" s="906"/>
      <c r="DZ118" s="907"/>
    </row>
    <row r="119" spans="1:130" s="246" customFormat="1" ht="26.25" customHeight="1" x14ac:dyDescent="0.15">
      <c r="A119" s="896" t="s">
        <v>458</v>
      </c>
      <c r="B119" s="897"/>
      <c r="C119" s="972" t="s">
        <v>459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434</v>
      </c>
      <c r="AL119" s="976"/>
      <c r="AM119" s="976"/>
      <c r="AN119" s="976"/>
      <c r="AO119" s="977"/>
      <c r="AP119" s="979" t="s">
        <v>434</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488</v>
      </c>
      <c r="BP119" s="959"/>
      <c r="BQ119" s="963">
        <v>130633099</v>
      </c>
      <c r="BR119" s="926"/>
      <c r="BS119" s="926"/>
      <c r="BT119" s="926"/>
      <c r="BU119" s="926"/>
      <c r="BV119" s="926">
        <v>126956771</v>
      </c>
      <c r="BW119" s="926"/>
      <c r="BX119" s="926"/>
      <c r="BY119" s="926"/>
      <c r="BZ119" s="926"/>
      <c r="CA119" s="926">
        <v>126753956</v>
      </c>
      <c r="CB119" s="926"/>
      <c r="CC119" s="926"/>
      <c r="CD119" s="926"/>
      <c r="CE119" s="926"/>
      <c r="CF119" s="824"/>
      <c r="CG119" s="825"/>
      <c r="CH119" s="825"/>
      <c r="CI119" s="825"/>
      <c r="CJ119" s="915"/>
      <c r="CK119" s="1013"/>
      <c r="CL119" s="901"/>
      <c r="CM119" s="919" t="s">
        <v>489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2739381</v>
      </c>
      <c r="DH119" s="841"/>
      <c r="DI119" s="841"/>
      <c r="DJ119" s="841"/>
      <c r="DK119" s="842"/>
      <c r="DL119" s="843">
        <v>2584961</v>
      </c>
      <c r="DM119" s="841"/>
      <c r="DN119" s="841"/>
      <c r="DO119" s="841"/>
      <c r="DP119" s="842"/>
      <c r="DQ119" s="843">
        <v>2536812</v>
      </c>
      <c r="DR119" s="841"/>
      <c r="DS119" s="841"/>
      <c r="DT119" s="841"/>
      <c r="DU119" s="842"/>
      <c r="DV119" s="929">
        <v>9.3000000000000007</v>
      </c>
      <c r="DW119" s="930"/>
      <c r="DX119" s="930"/>
      <c r="DY119" s="930"/>
      <c r="DZ119" s="931"/>
    </row>
    <row r="120" spans="1:130" s="246" customFormat="1" ht="26.25" customHeight="1" x14ac:dyDescent="0.15">
      <c r="A120" s="898"/>
      <c r="B120" s="899"/>
      <c r="C120" s="902" t="s">
        <v>465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434</v>
      </c>
      <c r="AG120" s="858"/>
      <c r="AH120" s="858"/>
      <c r="AI120" s="858"/>
      <c r="AJ120" s="859"/>
      <c r="AK120" s="860" t="s">
        <v>422</v>
      </c>
      <c r="AL120" s="858"/>
      <c r="AM120" s="858"/>
      <c r="AN120" s="858"/>
      <c r="AO120" s="859"/>
      <c r="AP120" s="905" t="s">
        <v>434</v>
      </c>
      <c r="AQ120" s="906"/>
      <c r="AR120" s="906"/>
      <c r="AS120" s="906"/>
      <c r="AT120" s="907"/>
      <c r="AU120" s="964" t="s">
        <v>490</v>
      </c>
      <c r="AV120" s="965"/>
      <c r="AW120" s="965"/>
      <c r="AX120" s="965"/>
      <c r="AY120" s="966"/>
      <c r="AZ120" s="941" t="s">
        <v>491</v>
      </c>
      <c r="BA120" s="886"/>
      <c r="BB120" s="886"/>
      <c r="BC120" s="886"/>
      <c r="BD120" s="886"/>
      <c r="BE120" s="886"/>
      <c r="BF120" s="886"/>
      <c r="BG120" s="886"/>
      <c r="BH120" s="886"/>
      <c r="BI120" s="886"/>
      <c r="BJ120" s="886"/>
      <c r="BK120" s="886"/>
      <c r="BL120" s="886"/>
      <c r="BM120" s="886"/>
      <c r="BN120" s="886"/>
      <c r="BO120" s="886"/>
      <c r="BP120" s="887"/>
      <c r="BQ120" s="942">
        <v>11038869</v>
      </c>
      <c r="BR120" s="923"/>
      <c r="BS120" s="923"/>
      <c r="BT120" s="923"/>
      <c r="BU120" s="923"/>
      <c r="BV120" s="923">
        <v>11075278</v>
      </c>
      <c r="BW120" s="923"/>
      <c r="BX120" s="923"/>
      <c r="BY120" s="923"/>
      <c r="BZ120" s="923"/>
      <c r="CA120" s="923">
        <v>11862780</v>
      </c>
      <c r="CB120" s="923"/>
      <c r="CC120" s="923"/>
      <c r="CD120" s="923"/>
      <c r="CE120" s="923"/>
      <c r="CF120" s="947">
        <v>43.4</v>
      </c>
      <c r="CG120" s="948"/>
      <c r="CH120" s="948"/>
      <c r="CI120" s="948"/>
      <c r="CJ120" s="948"/>
      <c r="CK120" s="949" t="s">
        <v>492</v>
      </c>
      <c r="CL120" s="933"/>
      <c r="CM120" s="933"/>
      <c r="CN120" s="933"/>
      <c r="CO120" s="934"/>
      <c r="CP120" s="953" t="s">
        <v>493</v>
      </c>
      <c r="CQ120" s="954"/>
      <c r="CR120" s="954"/>
      <c r="CS120" s="954"/>
      <c r="CT120" s="954"/>
      <c r="CU120" s="954"/>
      <c r="CV120" s="954"/>
      <c r="CW120" s="954"/>
      <c r="CX120" s="954"/>
      <c r="CY120" s="954"/>
      <c r="CZ120" s="954"/>
      <c r="DA120" s="954"/>
      <c r="DB120" s="954"/>
      <c r="DC120" s="954"/>
      <c r="DD120" s="954"/>
      <c r="DE120" s="954"/>
      <c r="DF120" s="955"/>
      <c r="DG120" s="942">
        <v>22219182</v>
      </c>
      <c r="DH120" s="923"/>
      <c r="DI120" s="923"/>
      <c r="DJ120" s="923"/>
      <c r="DK120" s="923"/>
      <c r="DL120" s="923">
        <v>21762941</v>
      </c>
      <c r="DM120" s="923"/>
      <c r="DN120" s="923"/>
      <c r="DO120" s="923"/>
      <c r="DP120" s="923"/>
      <c r="DQ120" s="923">
        <v>21190622</v>
      </c>
      <c r="DR120" s="923"/>
      <c r="DS120" s="923"/>
      <c r="DT120" s="923"/>
      <c r="DU120" s="923"/>
      <c r="DV120" s="924">
        <v>77.5</v>
      </c>
      <c r="DW120" s="924"/>
      <c r="DX120" s="924"/>
      <c r="DY120" s="924"/>
      <c r="DZ120" s="925"/>
    </row>
    <row r="121" spans="1:130" s="246" customFormat="1" ht="26.25" customHeight="1" x14ac:dyDescent="0.15">
      <c r="A121" s="898"/>
      <c r="B121" s="899"/>
      <c r="C121" s="944" t="s">
        <v>494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50664</v>
      </c>
      <c r="AB121" s="858"/>
      <c r="AC121" s="858"/>
      <c r="AD121" s="858"/>
      <c r="AE121" s="859"/>
      <c r="AF121" s="860">
        <v>21254</v>
      </c>
      <c r="AG121" s="858"/>
      <c r="AH121" s="858"/>
      <c r="AI121" s="858"/>
      <c r="AJ121" s="859"/>
      <c r="AK121" s="860" t="s">
        <v>434</v>
      </c>
      <c r="AL121" s="858"/>
      <c r="AM121" s="858"/>
      <c r="AN121" s="858"/>
      <c r="AO121" s="859"/>
      <c r="AP121" s="905" t="s">
        <v>422</v>
      </c>
      <c r="AQ121" s="906"/>
      <c r="AR121" s="906"/>
      <c r="AS121" s="906"/>
      <c r="AT121" s="907"/>
      <c r="AU121" s="967"/>
      <c r="AV121" s="968"/>
      <c r="AW121" s="968"/>
      <c r="AX121" s="968"/>
      <c r="AY121" s="969"/>
      <c r="AZ121" s="893" t="s">
        <v>495</v>
      </c>
      <c r="BA121" s="828"/>
      <c r="BB121" s="828"/>
      <c r="BC121" s="828"/>
      <c r="BD121" s="828"/>
      <c r="BE121" s="828"/>
      <c r="BF121" s="828"/>
      <c r="BG121" s="828"/>
      <c r="BH121" s="828"/>
      <c r="BI121" s="828"/>
      <c r="BJ121" s="828"/>
      <c r="BK121" s="828"/>
      <c r="BL121" s="828"/>
      <c r="BM121" s="828"/>
      <c r="BN121" s="828"/>
      <c r="BO121" s="828"/>
      <c r="BP121" s="829"/>
      <c r="BQ121" s="894">
        <v>2689210</v>
      </c>
      <c r="BR121" s="895"/>
      <c r="BS121" s="895"/>
      <c r="BT121" s="895"/>
      <c r="BU121" s="895"/>
      <c r="BV121" s="895">
        <v>2836272</v>
      </c>
      <c r="BW121" s="895"/>
      <c r="BX121" s="895"/>
      <c r="BY121" s="895"/>
      <c r="BZ121" s="895"/>
      <c r="CA121" s="895">
        <v>3145550</v>
      </c>
      <c r="CB121" s="895"/>
      <c r="CC121" s="895"/>
      <c r="CD121" s="895"/>
      <c r="CE121" s="895"/>
      <c r="CF121" s="956">
        <v>11.5</v>
      </c>
      <c r="CG121" s="957"/>
      <c r="CH121" s="957"/>
      <c r="CI121" s="957"/>
      <c r="CJ121" s="957"/>
      <c r="CK121" s="950"/>
      <c r="CL121" s="936"/>
      <c r="CM121" s="936"/>
      <c r="CN121" s="936"/>
      <c r="CO121" s="937"/>
      <c r="CP121" s="916" t="s">
        <v>496</v>
      </c>
      <c r="CQ121" s="917"/>
      <c r="CR121" s="917"/>
      <c r="CS121" s="917"/>
      <c r="CT121" s="917"/>
      <c r="CU121" s="917"/>
      <c r="CV121" s="917"/>
      <c r="CW121" s="917"/>
      <c r="CX121" s="917"/>
      <c r="CY121" s="917"/>
      <c r="CZ121" s="917"/>
      <c r="DA121" s="917"/>
      <c r="DB121" s="917"/>
      <c r="DC121" s="917"/>
      <c r="DD121" s="917"/>
      <c r="DE121" s="917"/>
      <c r="DF121" s="918"/>
      <c r="DG121" s="894">
        <v>4892117</v>
      </c>
      <c r="DH121" s="895"/>
      <c r="DI121" s="895"/>
      <c r="DJ121" s="895"/>
      <c r="DK121" s="895"/>
      <c r="DL121" s="895">
        <v>4929847</v>
      </c>
      <c r="DM121" s="895"/>
      <c r="DN121" s="895"/>
      <c r="DO121" s="895"/>
      <c r="DP121" s="895"/>
      <c r="DQ121" s="895">
        <v>4793441</v>
      </c>
      <c r="DR121" s="895"/>
      <c r="DS121" s="895"/>
      <c r="DT121" s="895"/>
      <c r="DU121" s="895"/>
      <c r="DV121" s="872">
        <v>17.5</v>
      </c>
      <c r="DW121" s="872"/>
      <c r="DX121" s="872"/>
      <c r="DY121" s="872"/>
      <c r="DZ121" s="873"/>
    </row>
    <row r="122" spans="1:130" s="246" customFormat="1" ht="26.25" customHeight="1" x14ac:dyDescent="0.15">
      <c r="A122" s="898"/>
      <c r="B122" s="899"/>
      <c r="C122" s="902" t="s">
        <v>476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434</v>
      </c>
      <c r="AL122" s="858"/>
      <c r="AM122" s="858"/>
      <c r="AN122" s="858"/>
      <c r="AO122" s="859"/>
      <c r="AP122" s="905" t="s">
        <v>434</v>
      </c>
      <c r="AQ122" s="906"/>
      <c r="AR122" s="906"/>
      <c r="AS122" s="906"/>
      <c r="AT122" s="907"/>
      <c r="AU122" s="967"/>
      <c r="AV122" s="968"/>
      <c r="AW122" s="968"/>
      <c r="AX122" s="968"/>
      <c r="AY122" s="969"/>
      <c r="AZ122" s="960" t="s">
        <v>497</v>
      </c>
      <c r="BA122" s="961"/>
      <c r="BB122" s="961"/>
      <c r="BC122" s="961"/>
      <c r="BD122" s="961"/>
      <c r="BE122" s="961"/>
      <c r="BF122" s="961"/>
      <c r="BG122" s="961"/>
      <c r="BH122" s="961"/>
      <c r="BI122" s="961"/>
      <c r="BJ122" s="961"/>
      <c r="BK122" s="961"/>
      <c r="BL122" s="961"/>
      <c r="BM122" s="961"/>
      <c r="BN122" s="961"/>
      <c r="BO122" s="961"/>
      <c r="BP122" s="962"/>
      <c r="BQ122" s="963">
        <v>79390846</v>
      </c>
      <c r="BR122" s="926"/>
      <c r="BS122" s="926"/>
      <c r="BT122" s="926"/>
      <c r="BU122" s="926"/>
      <c r="BV122" s="926">
        <v>82201277</v>
      </c>
      <c r="BW122" s="926"/>
      <c r="BX122" s="926"/>
      <c r="BY122" s="926"/>
      <c r="BZ122" s="926"/>
      <c r="CA122" s="926">
        <v>82173269</v>
      </c>
      <c r="CB122" s="926"/>
      <c r="CC122" s="926"/>
      <c r="CD122" s="926"/>
      <c r="CE122" s="926"/>
      <c r="CF122" s="927">
        <v>300.5</v>
      </c>
      <c r="CG122" s="928"/>
      <c r="CH122" s="928"/>
      <c r="CI122" s="928"/>
      <c r="CJ122" s="928"/>
      <c r="CK122" s="950"/>
      <c r="CL122" s="936"/>
      <c r="CM122" s="936"/>
      <c r="CN122" s="936"/>
      <c r="CO122" s="937"/>
      <c r="CP122" s="916" t="s">
        <v>498</v>
      </c>
      <c r="CQ122" s="917"/>
      <c r="CR122" s="917"/>
      <c r="CS122" s="917"/>
      <c r="CT122" s="917"/>
      <c r="CU122" s="917"/>
      <c r="CV122" s="917"/>
      <c r="CW122" s="917"/>
      <c r="CX122" s="917"/>
      <c r="CY122" s="917"/>
      <c r="CZ122" s="917"/>
      <c r="DA122" s="917"/>
      <c r="DB122" s="917"/>
      <c r="DC122" s="917"/>
      <c r="DD122" s="917"/>
      <c r="DE122" s="917"/>
      <c r="DF122" s="918"/>
      <c r="DG122" s="894">
        <v>1206463</v>
      </c>
      <c r="DH122" s="895"/>
      <c r="DI122" s="895"/>
      <c r="DJ122" s="895"/>
      <c r="DK122" s="895"/>
      <c r="DL122" s="895">
        <v>1648184</v>
      </c>
      <c r="DM122" s="895"/>
      <c r="DN122" s="895"/>
      <c r="DO122" s="895"/>
      <c r="DP122" s="895"/>
      <c r="DQ122" s="895">
        <v>1886543</v>
      </c>
      <c r="DR122" s="895"/>
      <c r="DS122" s="895"/>
      <c r="DT122" s="895"/>
      <c r="DU122" s="895"/>
      <c r="DV122" s="872">
        <v>6.9</v>
      </c>
      <c r="DW122" s="872"/>
      <c r="DX122" s="872"/>
      <c r="DY122" s="872"/>
      <c r="DZ122" s="873"/>
    </row>
    <row r="123" spans="1:130" s="246" customFormat="1" ht="26.25" customHeight="1" x14ac:dyDescent="0.15">
      <c r="A123" s="898"/>
      <c r="B123" s="899"/>
      <c r="C123" s="902" t="s">
        <v>482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499</v>
      </c>
      <c r="AB123" s="858"/>
      <c r="AC123" s="858"/>
      <c r="AD123" s="858"/>
      <c r="AE123" s="859"/>
      <c r="AF123" s="860" t="s">
        <v>500</v>
      </c>
      <c r="AG123" s="858"/>
      <c r="AH123" s="858"/>
      <c r="AI123" s="858"/>
      <c r="AJ123" s="859"/>
      <c r="AK123" s="860" t="s">
        <v>501</v>
      </c>
      <c r="AL123" s="858"/>
      <c r="AM123" s="858"/>
      <c r="AN123" s="858"/>
      <c r="AO123" s="859"/>
      <c r="AP123" s="905" t="s">
        <v>422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502</v>
      </c>
      <c r="BP123" s="959"/>
      <c r="BQ123" s="913">
        <v>93118925</v>
      </c>
      <c r="BR123" s="914"/>
      <c r="BS123" s="914"/>
      <c r="BT123" s="914"/>
      <c r="BU123" s="914"/>
      <c r="BV123" s="914">
        <v>96112827</v>
      </c>
      <c r="BW123" s="914"/>
      <c r="BX123" s="914"/>
      <c r="BY123" s="914"/>
      <c r="BZ123" s="914"/>
      <c r="CA123" s="914">
        <v>97181599</v>
      </c>
      <c r="CB123" s="914"/>
      <c r="CC123" s="914"/>
      <c r="CD123" s="914"/>
      <c r="CE123" s="914"/>
      <c r="CF123" s="824"/>
      <c r="CG123" s="825"/>
      <c r="CH123" s="825"/>
      <c r="CI123" s="825"/>
      <c r="CJ123" s="915"/>
      <c r="CK123" s="950"/>
      <c r="CL123" s="936"/>
      <c r="CM123" s="936"/>
      <c r="CN123" s="936"/>
      <c r="CO123" s="937"/>
      <c r="CP123" s="916" t="s">
        <v>503</v>
      </c>
      <c r="CQ123" s="917"/>
      <c r="CR123" s="917"/>
      <c r="CS123" s="917"/>
      <c r="CT123" s="917"/>
      <c r="CU123" s="917"/>
      <c r="CV123" s="917"/>
      <c r="CW123" s="917"/>
      <c r="CX123" s="917"/>
      <c r="CY123" s="917"/>
      <c r="CZ123" s="917"/>
      <c r="DA123" s="917"/>
      <c r="DB123" s="917"/>
      <c r="DC123" s="917"/>
      <c r="DD123" s="917"/>
      <c r="DE123" s="917"/>
      <c r="DF123" s="918"/>
      <c r="DG123" s="857">
        <v>871445</v>
      </c>
      <c r="DH123" s="858"/>
      <c r="DI123" s="858"/>
      <c r="DJ123" s="858"/>
      <c r="DK123" s="859"/>
      <c r="DL123" s="860">
        <v>863501</v>
      </c>
      <c r="DM123" s="858"/>
      <c r="DN123" s="858"/>
      <c r="DO123" s="858"/>
      <c r="DP123" s="859"/>
      <c r="DQ123" s="860">
        <v>874292</v>
      </c>
      <c r="DR123" s="858"/>
      <c r="DS123" s="858"/>
      <c r="DT123" s="858"/>
      <c r="DU123" s="859"/>
      <c r="DV123" s="905">
        <v>3.2</v>
      </c>
      <c r="DW123" s="906"/>
      <c r="DX123" s="906"/>
      <c r="DY123" s="906"/>
      <c r="DZ123" s="907"/>
    </row>
    <row r="124" spans="1:130" s="246" customFormat="1" ht="26.25" customHeight="1" thickBot="1" x14ac:dyDescent="0.2">
      <c r="A124" s="898"/>
      <c r="B124" s="899"/>
      <c r="C124" s="902" t="s">
        <v>485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504</v>
      </c>
      <c r="AB124" s="858"/>
      <c r="AC124" s="858"/>
      <c r="AD124" s="858"/>
      <c r="AE124" s="859"/>
      <c r="AF124" s="860" t="s">
        <v>505</v>
      </c>
      <c r="AG124" s="858"/>
      <c r="AH124" s="858"/>
      <c r="AI124" s="858"/>
      <c r="AJ124" s="859"/>
      <c r="AK124" s="860" t="s">
        <v>501</v>
      </c>
      <c r="AL124" s="858"/>
      <c r="AM124" s="858"/>
      <c r="AN124" s="858"/>
      <c r="AO124" s="859"/>
      <c r="AP124" s="905" t="s">
        <v>501</v>
      </c>
      <c r="AQ124" s="906"/>
      <c r="AR124" s="906"/>
      <c r="AS124" s="906"/>
      <c r="AT124" s="907"/>
      <c r="AU124" s="908" t="s">
        <v>506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130.80000000000001</v>
      </c>
      <c r="BR124" s="912"/>
      <c r="BS124" s="912"/>
      <c r="BT124" s="912"/>
      <c r="BU124" s="912"/>
      <c r="BV124" s="912">
        <v>109.9</v>
      </c>
      <c r="BW124" s="912"/>
      <c r="BX124" s="912"/>
      <c r="BY124" s="912"/>
      <c r="BZ124" s="912"/>
      <c r="CA124" s="912">
        <v>108.1</v>
      </c>
      <c r="CB124" s="912"/>
      <c r="CC124" s="912"/>
      <c r="CD124" s="912"/>
      <c r="CE124" s="912"/>
      <c r="CF124" s="802"/>
      <c r="CG124" s="803"/>
      <c r="CH124" s="803"/>
      <c r="CI124" s="803"/>
      <c r="CJ124" s="943"/>
      <c r="CK124" s="951"/>
      <c r="CL124" s="951"/>
      <c r="CM124" s="951"/>
      <c r="CN124" s="951"/>
      <c r="CO124" s="952"/>
      <c r="CP124" s="916" t="s">
        <v>507</v>
      </c>
      <c r="CQ124" s="917"/>
      <c r="CR124" s="917"/>
      <c r="CS124" s="917"/>
      <c r="CT124" s="917"/>
      <c r="CU124" s="917"/>
      <c r="CV124" s="917"/>
      <c r="CW124" s="917"/>
      <c r="CX124" s="917"/>
      <c r="CY124" s="917"/>
      <c r="CZ124" s="917"/>
      <c r="DA124" s="917"/>
      <c r="DB124" s="917"/>
      <c r="DC124" s="917"/>
      <c r="DD124" s="917"/>
      <c r="DE124" s="917"/>
      <c r="DF124" s="918"/>
      <c r="DG124" s="840">
        <v>371563</v>
      </c>
      <c r="DH124" s="841"/>
      <c r="DI124" s="841"/>
      <c r="DJ124" s="841"/>
      <c r="DK124" s="842"/>
      <c r="DL124" s="843">
        <v>351874</v>
      </c>
      <c r="DM124" s="841"/>
      <c r="DN124" s="841"/>
      <c r="DO124" s="841"/>
      <c r="DP124" s="842"/>
      <c r="DQ124" s="843">
        <v>313857</v>
      </c>
      <c r="DR124" s="841"/>
      <c r="DS124" s="841"/>
      <c r="DT124" s="841"/>
      <c r="DU124" s="842"/>
      <c r="DV124" s="929">
        <v>1.1000000000000001</v>
      </c>
      <c r="DW124" s="930"/>
      <c r="DX124" s="930"/>
      <c r="DY124" s="930"/>
      <c r="DZ124" s="931"/>
    </row>
    <row r="125" spans="1:130" s="246" customFormat="1" ht="26.25" customHeight="1" x14ac:dyDescent="0.15">
      <c r="A125" s="898"/>
      <c r="B125" s="899"/>
      <c r="C125" s="902" t="s">
        <v>487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211046</v>
      </c>
      <c r="AB125" s="858"/>
      <c r="AC125" s="858"/>
      <c r="AD125" s="858"/>
      <c r="AE125" s="859"/>
      <c r="AF125" s="860">
        <v>154535</v>
      </c>
      <c r="AG125" s="858"/>
      <c r="AH125" s="858"/>
      <c r="AI125" s="858"/>
      <c r="AJ125" s="859"/>
      <c r="AK125" s="860">
        <v>139326</v>
      </c>
      <c r="AL125" s="858"/>
      <c r="AM125" s="858"/>
      <c r="AN125" s="858"/>
      <c r="AO125" s="859"/>
      <c r="AP125" s="905">
        <v>0.5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508</v>
      </c>
      <c r="CL125" s="933"/>
      <c r="CM125" s="933"/>
      <c r="CN125" s="933"/>
      <c r="CO125" s="934"/>
      <c r="CP125" s="941" t="s">
        <v>509</v>
      </c>
      <c r="CQ125" s="886"/>
      <c r="CR125" s="886"/>
      <c r="CS125" s="886"/>
      <c r="CT125" s="886"/>
      <c r="CU125" s="886"/>
      <c r="CV125" s="886"/>
      <c r="CW125" s="886"/>
      <c r="CX125" s="886"/>
      <c r="CY125" s="886"/>
      <c r="CZ125" s="886"/>
      <c r="DA125" s="886"/>
      <c r="DB125" s="886"/>
      <c r="DC125" s="886"/>
      <c r="DD125" s="886"/>
      <c r="DE125" s="886"/>
      <c r="DF125" s="887"/>
      <c r="DG125" s="942" t="s">
        <v>501</v>
      </c>
      <c r="DH125" s="923"/>
      <c r="DI125" s="923"/>
      <c r="DJ125" s="923"/>
      <c r="DK125" s="923"/>
      <c r="DL125" s="923" t="s">
        <v>422</v>
      </c>
      <c r="DM125" s="923"/>
      <c r="DN125" s="923"/>
      <c r="DO125" s="923"/>
      <c r="DP125" s="923"/>
      <c r="DQ125" s="923" t="s">
        <v>510</v>
      </c>
      <c r="DR125" s="923"/>
      <c r="DS125" s="923"/>
      <c r="DT125" s="923"/>
      <c r="DU125" s="923"/>
      <c r="DV125" s="924" t="s">
        <v>511</v>
      </c>
      <c r="DW125" s="924"/>
      <c r="DX125" s="924"/>
      <c r="DY125" s="924"/>
      <c r="DZ125" s="925"/>
    </row>
    <row r="126" spans="1:130" s="246" customFormat="1" ht="26.25" customHeight="1" thickBot="1" x14ac:dyDescent="0.2">
      <c r="A126" s="898"/>
      <c r="B126" s="899"/>
      <c r="C126" s="902" t="s">
        <v>489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512</v>
      </c>
      <c r="AB126" s="858"/>
      <c r="AC126" s="858"/>
      <c r="AD126" s="858"/>
      <c r="AE126" s="859"/>
      <c r="AF126" s="860" t="s">
        <v>425</v>
      </c>
      <c r="AG126" s="858"/>
      <c r="AH126" s="858"/>
      <c r="AI126" s="858"/>
      <c r="AJ126" s="859"/>
      <c r="AK126" s="860" t="s">
        <v>422</v>
      </c>
      <c r="AL126" s="858"/>
      <c r="AM126" s="858"/>
      <c r="AN126" s="858"/>
      <c r="AO126" s="859"/>
      <c r="AP126" s="905" t="s">
        <v>504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513</v>
      </c>
      <c r="CQ126" s="828"/>
      <c r="CR126" s="828"/>
      <c r="CS126" s="828"/>
      <c r="CT126" s="828"/>
      <c r="CU126" s="828"/>
      <c r="CV126" s="828"/>
      <c r="CW126" s="828"/>
      <c r="CX126" s="828"/>
      <c r="CY126" s="828"/>
      <c r="CZ126" s="828"/>
      <c r="DA126" s="828"/>
      <c r="DB126" s="828"/>
      <c r="DC126" s="828"/>
      <c r="DD126" s="828"/>
      <c r="DE126" s="828"/>
      <c r="DF126" s="829"/>
      <c r="DG126" s="894">
        <v>1502153</v>
      </c>
      <c r="DH126" s="895"/>
      <c r="DI126" s="895"/>
      <c r="DJ126" s="895"/>
      <c r="DK126" s="895"/>
      <c r="DL126" s="895">
        <v>1335824</v>
      </c>
      <c r="DM126" s="895"/>
      <c r="DN126" s="895"/>
      <c r="DO126" s="895"/>
      <c r="DP126" s="895"/>
      <c r="DQ126" s="895">
        <v>1222736</v>
      </c>
      <c r="DR126" s="895"/>
      <c r="DS126" s="895"/>
      <c r="DT126" s="895"/>
      <c r="DU126" s="895"/>
      <c r="DV126" s="872">
        <v>4.5</v>
      </c>
      <c r="DW126" s="872"/>
      <c r="DX126" s="872"/>
      <c r="DY126" s="872"/>
      <c r="DZ126" s="873"/>
    </row>
    <row r="127" spans="1:130" s="246" customFormat="1" ht="26.25" customHeight="1" x14ac:dyDescent="0.15">
      <c r="A127" s="900"/>
      <c r="B127" s="901"/>
      <c r="C127" s="919" t="s">
        <v>514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499</v>
      </c>
      <c r="AB127" s="858"/>
      <c r="AC127" s="858"/>
      <c r="AD127" s="858"/>
      <c r="AE127" s="859"/>
      <c r="AF127" s="860" t="s">
        <v>499</v>
      </c>
      <c r="AG127" s="858"/>
      <c r="AH127" s="858"/>
      <c r="AI127" s="858"/>
      <c r="AJ127" s="859"/>
      <c r="AK127" s="860" t="s">
        <v>515</v>
      </c>
      <c r="AL127" s="858"/>
      <c r="AM127" s="858"/>
      <c r="AN127" s="858"/>
      <c r="AO127" s="859"/>
      <c r="AP127" s="905" t="s">
        <v>511</v>
      </c>
      <c r="AQ127" s="906"/>
      <c r="AR127" s="906"/>
      <c r="AS127" s="906"/>
      <c r="AT127" s="907"/>
      <c r="AU127" s="282"/>
      <c r="AV127" s="282"/>
      <c r="AW127" s="282"/>
      <c r="AX127" s="922" t="s">
        <v>516</v>
      </c>
      <c r="AY127" s="890"/>
      <c r="AZ127" s="890"/>
      <c r="BA127" s="890"/>
      <c r="BB127" s="890"/>
      <c r="BC127" s="890"/>
      <c r="BD127" s="890"/>
      <c r="BE127" s="891"/>
      <c r="BF127" s="889" t="s">
        <v>517</v>
      </c>
      <c r="BG127" s="890"/>
      <c r="BH127" s="890"/>
      <c r="BI127" s="890"/>
      <c r="BJ127" s="890"/>
      <c r="BK127" s="890"/>
      <c r="BL127" s="891"/>
      <c r="BM127" s="889" t="s">
        <v>518</v>
      </c>
      <c r="BN127" s="890"/>
      <c r="BO127" s="890"/>
      <c r="BP127" s="890"/>
      <c r="BQ127" s="890"/>
      <c r="BR127" s="890"/>
      <c r="BS127" s="891"/>
      <c r="BT127" s="889" t="s">
        <v>519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520</v>
      </c>
      <c r="CQ127" s="828"/>
      <c r="CR127" s="828"/>
      <c r="CS127" s="828"/>
      <c r="CT127" s="828"/>
      <c r="CU127" s="828"/>
      <c r="CV127" s="828"/>
      <c r="CW127" s="828"/>
      <c r="CX127" s="828"/>
      <c r="CY127" s="828"/>
      <c r="CZ127" s="828"/>
      <c r="DA127" s="828"/>
      <c r="DB127" s="828"/>
      <c r="DC127" s="828"/>
      <c r="DD127" s="828"/>
      <c r="DE127" s="828"/>
      <c r="DF127" s="829"/>
      <c r="DG127" s="894" t="s">
        <v>500</v>
      </c>
      <c r="DH127" s="895"/>
      <c r="DI127" s="895"/>
      <c r="DJ127" s="895"/>
      <c r="DK127" s="895"/>
      <c r="DL127" s="895" t="s">
        <v>521</v>
      </c>
      <c r="DM127" s="895"/>
      <c r="DN127" s="895"/>
      <c r="DO127" s="895"/>
      <c r="DP127" s="895"/>
      <c r="DQ127" s="895" t="s">
        <v>515</v>
      </c>
      <c r="DR127" s="895"/>
      <c r="DS127" s="895"/>
      <c r="DT127" s="895"/>
      <c r="DU127" s="895"/>
      <c r="DV127" s="872" t="s">
        <v>499</v>
      </c>
      <c r="DW127" s="872"/>
      <c r="DX127" s="872"/>
      <c r="DY127" s="872"/>
      <c r="DZ127" s="873"/>
    </row>
    <row r="128" spans="1:130" s="246" customFormat="1" ht="26.25" customHeight="1" thickBot="1" x14ac:dyDescent="0.2">
      <c r="A128" s="874" t="s">
        <v>522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523</v>
      </c>
      <c r="X128" s="876"/>
      <c r="Y128" s="876"/>
      <c r="Z128" s="877"/>
      <c r="AA128" s="878">
        <v>315295</v>
      </c>
      <c r="AB128" s="879"/>
      <c r="AC128" s="879"/>
      <c r="AD128" s="879"/>
      <c r="AE128" s="880"/>
      <c r="AF128" s="881">
        <v>299238</v>
      </c>
      <c r="AG128" s="879"/>
      <c r="AH128" s="879"/>
      <c r="AI128" s="879"/>
      <c r="AJ128" s="880"/>
      <c r="AK128" s="881">
        <v>317414</v>
      </c>
      <c r="AL128" s="879"/>
      <c r="AM128" s="879"/>
      <c r="AN128" s="879"/>
      <c r="AO128" s="880"/>
      <c r="AP128" s="882"/>
      <c r="AQ128" s="883"/>
      <c r="AR128" s="883"/>
      <c r="AS128" s="883"/>
      <c r="AT128" s="884"/>
      <c r="AU128" s="282"/>
      <c r="AV128" s="282"/>
      <c r="AW128" s="282"/>
      <c r="AX128" s="885" t="s">
        <v>524</v>
      </c>
      <c r="AY128" s="886"/>
      <c r="AZ128" s="886"/>
      <c r="BA128" s="886"/>
      <c r="BB128" s="886"/>
      <c r="BC128" s="886"/>
      <c r="BD128" s="886"/>
      <c r="BE128" s="887"/>
      <c r="BF128" s="864" t="s">
        <v>515</v>
      </c>
      <c r="BG128" s="865"/>
      <c r="BH128" s="865"/>
      <c r="BI128" s="865"/>
      <c r="BJ128" s="865"/>
      <c r="BK128" s="865"/>
      <c r="BL128" s="888"/>
      <c r="BM128" s="864">
        <v>11.63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525</v>
      </c>
      <c r="CQ128" s="806"/>
      <c r="CR128" s="806"/>
      <c r="CS128" s="806"/>
      <c r="CT128" s="806"/>
      <c r="CU128" s="806"/>
      <c r="CV128" s="806"/>
      <c r="CW128" s="806"/>
      <c r="CX128" s="806"/>
      <c r="CY128" s="806"/>
      <c r="CZ128" s="806"/>
      <c r="DA128" s="806"/>
      <c r="DB128" s="806"/>
      <c r="DC128" s="806"/>
      <c r="DD128" s="806"/>
      <c r="DE128" s="806"/>
      <c r="DF128" s="807"/>
      <c r="DG128" s="868" t="s">
        <v>501</v>
      </c>
      <c r="DH128" s="869"/>
      <c r="DI128" s="869"/>
      <c r="DJ128" s="869"/>
      <c r="DK128" s="869"/>
      <c r="DL128" s="869" t="s">
        <v>515</v>
      </c>
      <c r="DM128" s="869"/>
      <c r="DN128" s="869"/>
      <c r="DO128" s="869"/>
      <c r="DP128" s="869"/>
      <c r="DQ128" s="869" t="s">
        <v>422</v>
      </c>
      <c r="DR128" s="869"/>
      <c r="DS128" s="869"/>
      <c r="DT128" s="869"/>
      <c r="DU128" s="869"/>
      <c r="DV128" s="870" t="s">
        <v>511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526</v>
      </c>
      <c r="X129" s="855"/>
      <c r="Y129" s="855"/>
      <c r="Z129" s="856"/>
      <c r="AA129" s="857">
        <v>35743991</v>
      </c>
      <c r="AB129" s="858"/>
      <c r="AC129" s="858"/>
      <c r="AD129" s="858"/>
      <c r="AE129" s="859"/>
      <c r="AF129" s="860">
        <v>35267678</v>
      </c>
      <c r="AG129" s="858"/>
      <c r="AH129" s="858"/>
      <c r="AI129" s="858"/>
      <c r="AJ129" s="859"/>
      <c r="AK129" s="860">
        <v>34315145</v>
      </c>
      <c r="AL129" s="858"/>
      <c r="AM129" s="858"/>
      <c r="AN129" s="858"/>
      <c r="AO129" s="859"/>
      <c r="AP129" s="861"/>
      <c r="AQ129" s="862"/>
      <c r="AR129" s="862"/>
      <c r="AS129" s="862"/>
      <c r="AT129" s="863"/>
      <c r="AU129" s="284"/>
      <c r="AV129" s="284"/>
      <c r="AW129" s="284"/>
      <c r="AX129" s="827" t="s">
        <v>527</v>
      </c>
      <c r="AY129" s="828"/>
      <c r="AZ129" s="828"/>
      <c r="BA129" s="828"/>
      <c r="BB129" s="828"/>
      <c r="BC129" s="828"/>
      <c r="BD129" s="828"/>
      <c r="BE129" s="829"/>
      <c r="BF129" s="847" t="s">
        <v>422</v>
      </c>
      <c r="BG129" s="848"/>
      <c r="BH129" s="848"/>
      <c r="BI129" s="848"/>
      <c r="BJ129" s="848"/>
      <c r="BK129" s="848"/>
      <c r="BL129" s="849"/>
      <c r="BM129" s="847">
        <v>16.63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528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529</v>
      </c>
      <c r="X130" s="855"/>
      <c r="Y130" s="855"/>
      <c r="Z130" s="856"/>
      <c r="AA130" s="857">
        <v>7084915</v>
      </c>
      <c r="AB130" s="858"/>
      <c r="AC130" s="858"/>
      <c r="AD130" s="858"/>
      <c r="AE130" s="859"/>
      <c r="AF130" s="860">
        <v>7222764</v>
      </c>
      <c r="AG130" s="858"/>
      <c r="AH130" s="858"/>
      <c r="AI130" s="858"/>
      <c r="AJ130" s="859"/>
      <c r="AK130" s="860">
        <v>6973900</v>
      </c>
      <c r="AL130" s="858"/>
      <c r="AM130" s="858"/>
      <c r="AN130" s="858"/>
      <c r="AO130" s="859"/>
      <c r="AP130" s="861"/>
      <c r="AQ130" s="862"/>
      <c r="AR130" s="862"/>
      <c r="AS130" s="862"/>
      <c r="AT130" s="863"/>
      <c r="AU130" s="284"/>
      <c r="AV130" s="284"/>
      <c r="AW130" s="284"/>
      <c r="AX130" s="827" t="s">
        <v>530</v>
      </c>
      <c r="AY130" s="828"/>
      <c r="AZ130" s="828"/>
      <c r="BA130" s="828"/>
      <c r="BB130" s="828"/>
      <c r="BC130" s="828"/>
      <c r="BD130" s="828"/>
      <c r="BE130" s="829"/>
      <c r="BF130" s="830">
        <v>13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531</v>
      </c>
      <c r="X131" s="838"/>
      <c r="Y131" s="838"/>
      <c r="Z131" s="839"/>
      <c r="AA131" s="840">
        <v>28659076</v>
      </c>
      <c r="AB131" s="841"/>
      <c r="AC131" s="841"/>
      <c r="AD131" s="841"/>
      <c r="AE131" s="842"/>
      <c r="AF131" s="843">
        <v>28044914</v>
      </c>
      <c r="AG131" s="841"/>
      <c r="AH131" s="841"/>
      <c r="AI131" s="841"/>
      <c r="AJ131" s="842"/>
      <c r="AK131" s="843">
        <v>27341245</v>
      </c>
      <c r="AL131" s="841"/>
      <c r="AM131" s="841"/>
      <c r="AN131" s="841"/>
      <c r="AO131" s="842"/>
      <c r="AP131" s="844"/>
      <c r="AQ131" s="845"/>
      <c r="AR131" s="845"/>
      <c r="AS131" s="845"/>
      <c r="AT131" s="846"/>
      <c r="AU131" s="284"/>
      <c r="AV131" s="284"/>
      <c r="AW131" s="284"/>
      <c r="AX131" s="805" t="s">
        <v>532</v>
      </c>
      <c r="AY131" s="806"/>
      <c r="AZ131" s="806"/>
      <c r="BA131" s="806"/>
      <c r="BB131" s="806"/>
      <c r="BC131" s="806"/>
      <c r="BD131" s="806"/>
      <c r="BE131" s="807"/>
      <c r="BF131" s="808">
        <v>108.1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533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534</v>
      </c>
      <c r="W132" s="818"/>
      <c r="X132" s="818"/>
      <c r="Y132" s="818"/>
      <c r="Z132" s="819"/>
      <c r="AA132" s="820">
        <v>13.52329014</v>
      </c>
      <c r="AB132" s="821"/>
      <c r="AC132" s="821"/>
      <c r="AD132" s="821"/>
      <c r="AE132" s="822"/>
      <c r="AF132" s="823">
        <v>12.98276044</v>
      </c>
      <c r="AG132" s="821"/>
      <c r="AH132" s="821"/>
      <c r="AI132" s="821"/>
      <c r="AJ132" s="822"/>
      <c r="AK132" s="823">
        <v>12.69076445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535</v>
      </c>
      <c r="W133" s="797"/>
      <c r="X133" s="797"/>
      <c r="Y133" s="797"/>
      <c r="Z133" s="798"/>
      <c r="AA133" s="799">
        <v>14.1</v>
      </c>
      <c r="AB133" s="800"/>
      <c r="AC133" s="800"/>
      <c r="AD133" s="800"/>
      <c r="AE133" s="801"/>
      <c r="AF133" s="799">
        <v>13.5</v>
      </c>
      <c r="AG133" s="800"/>
      <c r="AH133" s="800"/>
      <c r="AI133" s="800"/>
      <c r="AJ133" s="801"/>
      <c r="AK133" s="799">
        <v>13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NzpnAirEpFE48M9fNVjNQH5rXkhN6eUpVRsWyHevOWYJnQOQKLl5DZCIRHkN5qcL5edE5zn2MKBIHLwQEICyg==" saltValue="d4Qr1ve0iipDWrlek3XF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536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h/9f3emACDjQ1TuFQYr/ARO3UcQBxC/mgugOmrYvy1PEFCSbfnRDoMIw0K/5NqdRwoZaYtawBIKy3LPfwLrrw==" saltValue="S3Mzk+Gan8UPKtDQLvGO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g46xHToFbe9vKfsTPM6jpb7l5GIcrKrfSy0srnB71/2QbSOPv+mU6UCMDkPaJEKZgOiE0QndQ7iKg+YVscpMQ==" saltValue="pw8PaRk4QoBSnzmNUgbO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537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539</v>
      </c>
      <c r="AP7" s="303"/>
      <c r="AQ7" s="304" t="s">
        <v>540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541</v>
      </c>
      <c r="AQ8" s="310" t="s">
        <v>542</v>
      </c>
      <c r="AR8" s="311" t="s">
        <v>543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544</v>
      </c>
      <c r="AL9" s="1227"/>
      <c r="AM9" s="1227"/>
      <c r="AN9" s="1228"/>
      <c r="AO9" s="312">
        <v>10378789</v>
      </c>
      <c r="AP9" s="312">
        <v>84705</v>
      </c>
      <c r="AQ9" s="313">
        <v>63339</v>
      </c>
      <c r="AR9" s="314">
        <v>33.700000000000003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545</v>
      </c>
      <c r="AL10" s="1227"/>
      <c r="AM10" s="1227"/>
      <c r="AN10" s="1228"/>
      <c r="AO10" s="315">
        <v>217524</v>
      </c>
      <c r="AP10" s="315">
        <v>1775</v>
      </c>
      <c r="AQ10" s="316">
        <v>4956</v>
      </c>
      <c r="AR10" s="317">
        <v>-64.2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546</v>
      </c>
      <c r="AL11" s="1227"/>
      <c r="AM11" s="1227"/>
      <c r="AN11" s="1228"/>
      <c r="AO11" s="315">
        <v>118</v>
      </c>
      <c r="AP11" s="315">
        <v>1</v>
      </c>
      <c r="AQ11" s="316">
        <v>5936</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547</v>
      </c>
      <c r="AL12" s="1227"/>
      <c r="AM12" s="1227"/>
      <c r="AN12" s="1228"/>
      <c r="AO12" s="315" t="s">
        <v>548</v>
      </c>
      <c r="AP12" s="315" t="s">
        <v>548</v>
      </c>
      <c r="AQ12" s="316">
        <v>914</v>
      </c>
      <c r="AR12" s="317" t="s">
        <v>548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549</v>
      </c>
      <c r="AL13" s="1227"/>
      <c r="AM13" s="1227"/>
      <c r="AN13" s="1228"/>
      <c r="AO13" s="315" t="s">
        <v>548</v>
      </c>
      <c r="AP13" s="315" t="s">
        <v>548</v>
      </c>
      <c r="AQ13" s="316" t="s">
        <v>548</v>
      </c>
      <c r="AR13" s="317" t="s">
        <v>548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550</v>
      </c>
      <c r="AL14" s="1227"/>
      <c r="AM14" s="1227"/>
      <c r="AN14" s="1228"/>
      <c r="AO14" s="315">
        <v>270392</v>
      </c>
      <c r="AP14" s="315">
        <v>2207</v>
      </c>
      <c r="AQ14" s="316">
        <v>2492</v>
      </c>
      <c r="AR14" s="317">
        <v>-11.4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551</v>
      </c>
      <c r="AL15" s="1227"/>
      <c r="AM15" s="1227"/>
      <c r="AN15" s="1228"/>
      <c r="AO15" s="315">
        <v>162873</v>
      </c>
      <c r="AP15" s="315">
        <v>1329</v>
      </c>
      <c r="AQ15" s="316">
        <v>2050</v>
      </c>
      <c r="AR15" s="317">
        <v>-35.200000000000003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552</v>
      </c>
      <c r="AL16" s="1230"/>
      <c r="AM16" s="1230"/>
      <c r="AN16" s="1231"/>
      <c r="AO16" s="315">
        <v>-790874</v>
      </c>
      <c r="AP16" s="315">
        <v>-6455</v>
      </c>
      <c r="AQ16" s="316">
        <v>-5679</v>
      </c>
      <c r="AR16" s="317">
        <v>13.7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10238822</v>
      </c>
      <c r="AP17" s="315">
        <v>83563</v>
      </c>
      <c r="AQ17" s="316">
        <v>74007</v>
      </c>
      <c r="AR17" s="317">
        <v>12.9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553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554</v>
      </c>
      <c r="AP20" s="323" t="s">
        <v>555</v>
      </c>
      <c r="AQ20" s="324" t="s">
        <v>556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557</v>
      </c>
      <c r="AL21" s="1224"/>
      <c r="AM21" s="1224"/>
      <c r="AN21" s="1225"/>
      <c r="AO21" s="327">
        <v>9.34</v>
      </c>
      <c r="AP21" s="328">
        <v>7.16</v>
      </c>
      <c r="AQ21" s="329">
        <v>2.1800000000000002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558</v>
      </c>
      <c r="AL22" s="1224"/>
      <c r="AM22" s="1224"/>
      <c r="AN22" s="1225"/>
      <c r="AO22" s="332">
        <v>98</v>
      </c>
      <c r="AP22" s="333">
        <v>98.2</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559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560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561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539</v>
      </c>
      <c r="AP30" s="303"/>
      <c r="AQ30" s="304" t="s">
        <v>540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541</v>
      </c>
      <c r="AQ31" s="310" t="s">
        <v>542</v>
      </c>
      <c r="AR31" s="311" t="s">
        <v>543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562</v>
      </c>
      <c r="AL32" s="1215"/>
      <c r="AM32" s="1215"/>
      <c r="AN32" s="1216"/>
      <c r="AO32" s="342">
        <v>8016275</v>
      </c>
      <c r="AP32" s="342">
        <v>65424</v>
      </c>
      <c r="AQ32" s="343">
        <v>45288</v>
      </c>
      <c r="AR32" s="344">
        <v>44.5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563</v>
      </c>
      <c r="AL33" s="1215"/>
      <c r="AM33" s="1215"/>
      <c r="AN33" s="1216"/>
      <c r="AO33" s="342" t="s">
        <v>548</v>
      </c>
      <c r="AP33" s="342" t="s">
        <v>548</v>
      </c>
      <c r="AQ33" s="343" t="s">
        <v>548</v>
      </c>
      <c r="AR33" s="344" t="s">
        <v>548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564</v>
      </c>
      <c r="AL34" s="1215"/>
      <c r="AM34" s="1215"/>
      <c r="AN34" s="1216"/>
      <c r="AO34" s="342" t="s">
        <v>548</v>
      </c>
      <c r="AP34" s="342" t="s">
        <v>548</v>
      </c>
      <c r="AQ34" s="343">
        <v>17</v>
      </c>
      <c r="AR34" s="344" t="s">
        <v>548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565</v>
      </c>
      <c r="AL35" s="1215"/>
      <c r="AM35" s="1215"/>
      <c r="AN35" s="1216"/>
      <c r="AO35" s="342">
        <v>2605526</v>
      </c>
      <c r="AP35" s="342">
        <v>21265</v>
      </c>
      <c r="AQ35" s="343">
        <v>12800</v>
      </c>
      <c r="AR35" s="344">
        <v>66.099999999999994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566</v>
      </c>
      <c r="AL36" s="1215"/>
      <c r="AM36" s="1215"/>
      <c r="AN36" s="1216"/>
      <c r="AO36" s="342" t="s">
        <v>548</v>
      </c>
      <c r="AP36" s="342" t="s">
        <v>548</v>
      </c>
      <c r="AQ36" s="343">
        <v>1217</v>
      </c>
      <c r="AR36" s="344" t="s">
        <v>548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567</v>
      </c>
      <c r="AL37" s="1215"/>
      <c r="AM37" s="1215"/>
      <c r="AN37" s="1216"/>
      <c r="AO37" s="342">
        <v>139326</v>
      </c>
      <c r="AP37" s="342">
        <v>1137</v>
      </c>
      <c r="AQ37" s="343">
        <v>783</v>
      </c>
      <c r="AR37" s="344">
        <v>45.2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568</v>
      </c>
      <c r="AL38" s="1218"/>
      <c r="AM38" s="1218"/>
      <c r="AN38" s="1219"/>
      <c r="AO38" s="345" t="s">
        <v>548</v>
      </c>
      <c r="AP38" s="345" t="s">
        <v>548</v>
      </c>
      <c r="AQ38" s="346">
        <v>2</v>
      </c>
      <c r="AR38" s="334" t="s">
        <v>548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569</v>
      </c>
      <c r="AL39" s="1218"/>
      <c r="AM39" s="1218"/>
      <c r="AN39" s="1219"/>
      <c r="AO39" s="342">
        <v>-317414</v>
      </c>
      <c r="AP39" s="342">
        <v>-2591</v>
      </c>
      <c r="AQ39" s="343">
        <v>-4392</v>
      </c>
      <c r="AR39" s="344">
        <v>-41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570</v>
      </c>
      <c r="AL40" s="1215"/>
      <c r="AM40" s="1215"/>
      <c r="AN40" s="1216"/>
      <c r="AO40" s="342">
        <v>-6973900</v>
      </c>
      <c r="AP40" s="342">
        <v>-56917</v>
      </c>
      <c r="AQ40" s="343">
        <v>-39728</v>
      </c>
      <c r="AR40" s="344">
        <v>43.3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3469813</v>
      </c>
      <c r="AP41" s="342">
        <v>28319</v>
      </c>
      <c r="AQ41" s="343">
        <v>15988</v>
      </c>
      <c r="AR41" s="344">
        <v>77.099999999999994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571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572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573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539</v>
      </c>
      <c r="AN49" s="1209" t="s">
        <v>574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575</v>
      </c>
      <c r="AO50" s="359" t="s">
        <v>576</v>
      </c>
      <c r="AP50" s="360" t="s">
        <v>577</v>
      </c>
      <c r="AQ50" s="361" t="s">
        <v>578</v>
      </c>
      <c r="AR50" s="362" t="s">
        <v>579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580</v>
      </c>
      <c r="AL51" s="355"/>
      <c r="AM51" s="363">
        <v>10904377</v>
      </c>
      <c r="AN51" s="364">
        <v>85500</v>
      </c>
      <c r="AO51" s="365">
        <v>27.7</v>
      </c>
      <c r="AP51" s="366">
        <v>53605</v>
      </c>
      <c r="AQ51" s="367">
        <v>5.4</v>
      </c>
      <c r="AR51" s="368">
        <v>22.3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581</v>
      </c>
      <c r="AM52" s="371">
        <v>3760197</v>
      </c>
      <c r="AN52" s="372">
        <v>29483</v>
      </c>
      <c r="AO52" s="373">
        <v>5.9</v>
      </c>
      <c r="AP52" s="374">
        <v>28343</v>
      </c>
      <c r="AQ52" s="375">
        <v>11.7</v>
      </c>
      <c r="AR52" s="376">
        <v>-5.8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582</v>
      </c>
      <c r="AL53" s="355"/>
      <c r="AM53" s="363">
        <v>13479252</v>
      </c>
      <c r="AN53" s="364">
        <v>106741</v>
      </c>
      <c r="AO53" s="365">
        <v>24.8</v>
      </c>
      <c r="AP53" s="366">
        <v>58051</v>
      </c>
      <c r="AQ53" s="367">
        <v>8.3000000000000007</v>
      </c>
      <c r="AR53" s="368">
        <v>16.5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581</v>
      </c>
      <c r="AM54" s="371">
        <v>6778898</v>
      </c>
      <c r="AN54" s="372">
        <v>53681</v>
      </c>
      <c r="AO54" s="373">
        <v>82.1</v>
      </c>
      <c r="AP54" s="374">
        <v>32143</v>
      </c>
      <c r="AQ54" s="375">
        <v>13.4</v>
      </c>
      <c r="AR54" s="376">
        <v>68.7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583</v>
      </c>
      <c r="AL55" s="355"/>
      <c r="AM55" s="363">
        <v>15907341</v>
      </c>
      <c r="AN55" s="364">
        <v>127258</v>
      </c>
      <c r="AO55" s="365">
        <v>19.2</v>
      </c>
      <c r="AP55" s="366">
        <v>65942</v>
      </c>
      <c r="AQ55" s="367">
        <v>13.6</v>
      </c>
      <c r="AR55" s="368">
        <v>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581</v>
      </c>
      <c r="AM56" s="371">
        <v>10097364</v>
      </c>
      <c r="AN56" s="372">
        <v>80778</v>
      </c>
      <c r="AO56" s="373">
        <v>50.5</v>
      </c>
      <c r="AP56" s="374">
        <v>32778</v>
      </c>
      <c r="AQ56" s="375">
        <v>2</v>
      </c>
      <c r="AR56" s="376">
        <v>48.5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584</v>
      </c>
      <c r="AL57" s="355"/>
      <c r="AM57" s="363">
        <v>9150769</v>
      </c>
      <c r="AN57" s="364">
        <v>73931</v>
      </c>
      <c r="AO57" s="365">
        <v>-41.9</v>
      </c>
      <c r="AP57" s="366">
        <v>68655</v>
      </c>
      <c r="AQ57" s="367">
        <v>4.0999999999999996</v>
      </c>
      <c r="AR57" s="368">
        <v>-46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581</v>
      </c>
      <c r="AM58" s="371">
        <v>5764979</v>
      </c>
      <c r="AN58" s="372">
        <v>46576</v>
      </c>
      <c r="AO58" s="373">
        <v>-42.3</v>
      </c>
      <c r="AP58" s="374">
        <v>32316</v>
      </c>
      <c r="AQ58" s="375">
        <v>-1.4</v>
      </c>
      <c r="AR58" s="376">
        <v>-40.9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585</v>
      </c>
      <c r="AL59" s="355"/>
      <c r="AM59" s="363">
        <v>12385310</v>
      </c>
      <c r="AN59" s="364">
        <v>101081</v>
      </c>
      <c r="AO59" s="365">
        <v>36.700000000000003</v>
      </c>
      <c r="AP59" s="366">
        <v>66863</v>
      </c>
      <c r="AQ59" s="367">
        <v>-2.6</v>
      </c>
      <c r="AR59" s="368">
        <v>39.299999999999997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581</v>
      </c>
      <c r="AM60" s="371">
        <v>7003870</v>
      </c>
      <c r="AN60" s="372">
        <v>57161</v>
      </c>
      <c r="AO60" s="373">
        <v>22.7</v>
      </c>
      <c r="AP60" s="374">
        <v>32770</v>
      </c>
      <c r="AQ60" s="375">
        <v>1.4</v>
      </c>
      <c r="AR60" s="376">
        <v>21.3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586</v>
      </c>
      <c r="AL61" s="377"/>
      <c r="AM61" s="378">
        <v>12365410</v>
      </c>
      <c r="AN61" s="379">
        <v>98902</v>
      </c>
      <c r="AO61" s="380">
        <v>13.3</v>
      </c>
      <c r="AP61" s="381">
        <v>62623</v>
      </c>
      <c r="AQ61" s="382">
        <v>5.8</v>
      </c>
      <c r="AR61" s="368">
        <v>7.5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581</v>
      </c>
      <c r="AM62" s="371">
        <v>6681062</v>
      </c>
      <c r="AN62" s="372">
        <v>53536</v>
      </c>
      <c r="AO62" s="373">
        <v>23.8</v>
      </c>
      <c r="AP62" s="374">
        <v>31670</v>
      </c>
      <c r="AQ62" s="375">
        <v>5.4</v>
      </c>
      <c r="AR62" s="376">
        <v>18.399999999999999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9eAyHlAKSUHWP0SH96alnyflqpbusWDzOQo+scox84dBLrzjAviYPHVkeRaxMyAH+6kJL7aaD91XXECuWg24g==" saltValue="5yYC/Ak5wzp03so7fbVr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588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YkHJotm8RY7fg5gzwL+Zq9rHjun4l5O7i3bQgbUa6LbfUdMBzFPF7csQTMEoKesAFy7uqGsa3PSDQrnV1Xrdw==" saltValue="iVyx25Uy0zXoiU4k5F+/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7+SD9A16lsJYQc+6DLgk2jLBb/6PWJG8+BsBoBWqYCHquJWU1FwH2TDUDVPG9I6wFapPesgKhzNkzh1ZFcXA==" saltValue="DPhQ1sJQQmsZORth82RT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590</v>
      </c>
      <c r="G46" s="8" t="s">
        <v>591</v>
      </c>
      <c r="H46" s="8" t="s">
        <v>592</v>
      </c>
      <c r="I46" s="8" t="s">
        <v>593</v>
      </c>
      <c r="J46" s="9" t="s">
        <v>594</v>
      </c>
    </row>
    <row r="47" spans="2:10" ht="57.75" customHeight="1" x14ac:dyDescent="0.15">
      <c r="B47" s="10"/>
      <c r="C47" s="1232" t="s">
        <v>3</v>
      </c>
      <c r="D47" s="1232"/>
      <c r="E47" s="1233"/>
      <c r="F47" s="11">
        <v>8.81</v>
      </c>
      <c r="G47" s="12">
        <v>10.5</v>
      </c>
      <c r="H47" s="12">
        <v>8.42</v>
      </c>
      <c r="I47" s="12">
        <v>7.22</v>
      </c>
      <c r="J47" s="13">
        <v>5.99</v>
      </c>
    </row>
    <row r="48" spans="2:10" ht="57.75" customHeight="1" x14ac:dyDescent="0.15">
      <c r="B48" s="14"/>
      <c r="C48" s="1234" t="s">
        <v>4</v>
      </c>
      <c r="D48" s="1234"/>
      <c r="E48" s="1235"/>
      <c r="F48" s="15">
        <v>3.32</v>
      </c>
      <c r="G48" s="16">
        <v>3.01</v>
      </c>
      <c r="H48" s="16">
        <v>3.27</v>
      </c>
      <c r="I48" s="16">
        <v>3.18</v>
      </c>
      <c r="J48" s="17">
        <v>1.71</v>
      </c>
    </row>
    <row r="49" spans="2:10" ht="57.75" customHeight="1" thickBot="1" x14ac:dyDescent="0.2">
      <c r="B49" s="18"/>
      <c r="C49" s="1236" t="s">
        <v>5</v>
      </c>
      <c r="D49" s="1236"/>
      <c r="E49" s="1237"/>
      <c r="F49" s="19" t="s">
        <v>595</v>
      </c>
      <c r="G49" s="20" t="s">
        <v>596</v>
      </c>
      <c r="H49" s="20" t="s">
        <v>597</v>
      </c>
      <c r="I49" s="20" t="s">
        <v>598</v>
      </c>
      <c r="J49" s="21" t="s">
        <v>599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uzesP3SlSNAo1f6Vjnc+XF2wslGQIB8b2KGubstBotmJocCtzln+YRGbnRIQb9Qv98E/HYyESbRh8pw4eIatA==" saltValue="sstRKStx2td9a6bbO79N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590</v>
      </c>
      <c r="G33" s="29" t="s">
        <v>591</v>
      </c>
      <c r="H33" s="29" t="s">
        <v>592</v>
      </c>
      <c r="I33" s="29" t="s">
        <v>593</v>
      </c>
      <c r="J33" s="30" t="s">
        <v>594</v>
      </c>
      <c r="K33" s="22"/>
      <c r="L33" s="22"/>
      <c r="M33" s="22"/>
      <c r="N33" s="22"/>
      <c r="O33" s="22"/>
      <c r="P33" s="22"/>
    </row>
    <row r="34" spans="1:16" ht="39" customHeight="1" x14ac:dyDescent="0.15">
      <c r="A34" s="22"/>
      <c r="B34" s="31"/>
      <c r="C34" s="1244" t="s">
        <v>600</v>
      </c>
      <c r="D34" s="1244"/>
      <c r="E34" s="1245"/>
      <c r="F34" s="32">
        <v>8.4499999999999993</v>
      </c>
      <c r="G34" s="33">
        <v>10.47</v>
      </c>
      <c r="H34" s="33">
        <v>13.26</v>
      </c>
      <c r="I34" s="33">
        <v>12.42</v>
      </c>
      <c r="J34" s="34">
        <v>15.63</v>
      </c>
      <c r="K34" s="22"/>
      <c r="L34" s="22"/>
      <c r="M34" s="22"/>
      <c r="N34" s="22"/>
      <c r="O34" s="22"/>
      <c r="P34" s="22"/>
    </row>
    <row r="35" spans="1:16" ht="39" customHeight="1" x14ac:dyDescent="0.15">
      <c r="A35" s="22"/>
      <c r="B35" s="35"/>
      <c r="C35" s="1238" t="s">
        <v>601</v>
      </c>
      <c r="D35" s="1239"/>
      <c r="E35" s="1240"/>
      <c r="F35" s="36">
        <v>4.57</v>
      </c>
      <c r="G35" s="37">
        <v>4.38</v>
      </c>
      <c r="H35" s="37">
        <v>4.6900000000000004</v>
      </c>
      <c r="I35" s="37">
        <v>4.3099999999999996</v>
      </c>
      <c r="J35" s="38">
        <v>5.05</v>
      </c>
      <c r="K35" s="22"/>
      <c r="L35" s="22"/>
      <c r="M35" s="22"/>
      <c r="N35" s="22"/>
      <c r="O35" s="22"/>
      <c r="P35" s="22"/>
    </row>
    <row r="36" spans="1:16" ht="39" customHeight="1" x14ac:dyDescent="0.15">
      <c r="A36" s="22"/>
      <c r="B36" s="35"/>
      <c r="C36" s="1238" t="s">
        <v>602</v>
      </c>
      <c r="D36" s="1239"/>
      <c r="E36" s="1240"/>
      <c r="F36" s="36">
        <v>3.17</v>
      </c>
      <c r="G36" s="37">
        <v>2.85</v>
      </c>
      <c r="H36" s="37">
        <v>3.13</v>
      </c>
      <c r="I36" s="37">
        <v>3.07</v>
      </c>
      <c r="J36" s="38">
        <v>1.62</v>
      </c>
      <c r="K36" s="22"/>
      <c r="L36" s="22"/>
      <c r="M36" s="22"/>
      <c r="N36" s="22"/>
      <c r="O36" s="22"/>
      <c r="P36" s="22"/>
    </row>
    <row r="37" spans="1:16" ht="39" customHeight="1" x14ac:dyDescent="0.15">
      <c r="A37" s="22"/>
      <c r="B37" s="35"/>
      <c r="C37" s="1238" t="s">
        <v>603</v>
      </c>
      <c r="D37" s="1239"/>
      <c r="E37" s="1240"/>
      <c r="F37" s="36">
        <v>1.55</v>
      </c>
      <c r="G37" s="37">
        <v>1.45</v>
      </c>
      <c r="H37" s="37">
        <v>1.45</v>
      </c>
      <c r="I37" s="37">
        <v>1.44</v>
      </c>
      <c r="J37" s="38">
        <v>1.59</v>
      </c>
      <c r="K37" s="22"/>
      <c r="L37" s="22"/>
      <c r="M37" s="22"/>
      <c r="N37" s="22"/>
      <c r="O37" s="22"/>
      <c r="P37" s="22"/>
    </row>
    <row r="38" spans="1:16" ht="39" customHeight="1" x14ac:dyDescent="0.15">
      <c r="A38" s="22"/>
      <c r="B38" s="35"/>
      <c r="C38" s="1238" t="s">
        <v>604</v>
      </c>
      <c r="D38" s="1239"/>
      <c r="E38" s="1240"/>
      <c r="F38" s="36">
        <v>0.45</v>
      </c>
      <c r="G38" s="37">
        <v>0.72</v>
      </c>
      <c r="H38" s="37">
        <v>0.35</v>
      </c>
      <c r="I38" s="37">
        <v>0.85</v>
      </c>
      <c r="J38" s="38">
        <v>0.99</v>
      </c>
      <c r="K38" s="22"/>
      <c r="L38" s="22"/>
      <c r="M38" s="22"/>
      <c r="N38" s="22"/>
      <c r="O38" s="22"/>
      <c r="P38" s="22"/>
    </row>
    <row r="39" spans="1:16" ht="39" customHeight="1" x14ac:dyDescent="0.15">
      <c r="A39" s="22"/>
      <c r="B39" s="35"/>
      <c r="C39" s="1238" t="s">
        <v>605</v>
      </c>
      <c r="D39" s="1239"/>
      <c r="E39" s="1240"/>
      <c r="F39" s="36" t="s">
        <v>606</v>
      </c>
      <c r="G39" s="37" t="s">
        <v>607</v>
      </c>
      <c r="H39" s="37" t="s">
        <v>608</v>
      </c>
      <c r="I39" s="37">
        <v>0.56000000000000005</v>
      </c>
      <c r="J39" s="38">
        <v>0.8</v>
      </c>
      <c r="K39" s="22"/>
      <c r="L39" s="22"/>
      <c r="M39" s="22"/>
      <c r="N39" s="22"/>
      <c r="O39" s="22"/>
      <c r="P39" s="22"/>
    </row>
    <row r="40" spans="1:16" ht="39" customHeight="1" x14ac:dyDescent="0.15">
      <c r="A40" s="22"/>
      <c r="B40" s="35"/>
      <c r="C40" s="1238" t="s">
        <v>609</v>
      </c>
      <c r="D40" s="1239"/>
      <c r="E40" s="1240"/>
      <c r="F40" s="36">
        <v>0.1</v>
      </c>
      <c r="G40" s="37">
        <v>0.16</v>
      </c>
      <c r="H40" s="37">
        <v>0.19</v>
      </c>
      <c r="I40" s="37">
        <v>0.23</v>
      </c>
      <c r="J40" s="38">
        <v>0.3</v>
      </c>
      <c r="K40" s="22"/>
      <c r="L40" s="22"/>
      <c r="M40" s="22"/>
      <c r="N40" s="22"/>
      <c r="O40" s="22"/>
      <c r="P40" s="22"/>
    </row>
    <row r="41" spans="1:16" ht="39" customHeight="1" x14ac:dyDescent="0.15">
      <c r="A41" s="22"/>
      <c r="B41" s="35"/>
      <c r="C41" s="1238" t="s">
        <v>610</v>
      </c>
      <c r="D41" s="1239"/>
      <c r="E41" s="1240"/>
      <c r="F41" s="36">
        <v>0.13</v>
      </c>
      <c r="G41" s="37">
        <v>0.13</v>
      </c>
      <c r="H41" s="37">
        <v>0.13</v>
      </c>
      <c r="I41" s="37">
        <v>0.1</v>
      </c>
      <c r="J41" s="38">
        <v>0.08</v>
      </c>
      <c r="K41" s="22"/>
      <c r="L41" s="22"/>
      <c r="M41" s="22"/>
      <c r="N41" s="22"/>
      <c r="O41" s="22"/>
      <c r="P41" s="22"/>
    </row>
    <row r="42" spans="1:16" ht="39" customHeight="1" x14ac:dyDescent="0.15">
      <c r="A42" s="22"/>
      <c r="B42" s="39"/>
      <c r="C42" s="1238" t="s">
        <v>611</v>
      </c>
      <c r="D42" s="1239"/>
      <c r="E42" s="1240"/>
      <c r="F42" s="36" t="s">
        <v>548</v>
      </c>
      <c r="G42" s="37" t="s">
        <v>548</v>
      </c>
      <c r="H42" s="37" t="s">
        <v>548</v>
      </c>
      <c r="I42" s="37" t="s">
        <v>548</v>
      </c>
      <c r="J42" s="38" t="s">
        <v>548</v>
      </c>
      <c r="K42" s="22"/>
      <c r="L42" s="22"/>
      <c r="M42" s="22"/>
      <c r="N42" s="22"/>
      <c r="O42" s="22"/>
      <c r="P42" s="22"/>
    </row>
    <row r="43" spans="1:16" ht="39" customHeight="1" thickBot="1" x14ac:dyDescent="0.2">
      <c r="A43" s="22"/>
      <c r="B43" s="40"/>
      <c r="C43" s="1241" t="s">
        <v>612</v>
      </c>
      <c r="D43" s="1242"/>
      <c r="E43" s="1243"/>
      <c r="F43" s="41">
        <v>1.3</v>
      </c>
      <c r="G43" s="42">
        <v>1.46</v>
      </c>
      <c r="H43" s="42">
        <v>1.49</v>
      </c>
      <c r="I43" s="42">
        <v>0.97</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VPUvEQLIqbXgVFLqFsCq+EqmRJF7yTZTjjJEr7pq4Daema2b33+UeJEshqSTWRHSanTV/BsSCpGQ114RGA/A==" saltValue="q0bKDJv+O+Z5shpb/42J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590</v>
      </c>
      <c r="L44" s="56" t="s">
        <v>591</v>
      </c>
      <c r="M44" s="56" t="s">
        <v>592</v>
      </c>
      <c r="N44" s="56" t="s">
        <v>593</v>
      </c>
      <c r="O44" s="57" t="s">
        <v>594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8922</v>
      </c>
      <c r="L45" s="60">
        <v>8540</v>
      </c>
      <c r="M45" s="60">
        <v>8304</v>
      </c>
      <c r="N45" s="60">
        <v>8306</v>
      </c>
      <c r="O45" s="61">
        <v>8016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548</v>
      </c>
      <c r="L46" s="64" t="s">
        <v>548</v>
      </c>
      <c r="M46" s="64" t="s">
        <v>548</v>
      </c>
      <c r="N46" s="64" t="s">
        <v>548</v>
      </c>
      <c r="O46" s="65" t="s">
        <v>548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548</v>
      </c>
      <c r="L47" s="64" t="s">
        <v>548</v>
      </c>
      <c r="M47" s="64" t="s">
        <v>548</v>
      </c>
      <c r="N47" s="64" t="s">
        <v>548</v>
      </c>
      <c r="O47" s="65" t="s">
        <v>548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2437</v>
      </c>
      <c r="L48" s="64">
        <v>2550</v>
      </c>
      <c r="M48" s="64">
        <v>2707</v>
      </c>
      <c r="N48" s="64">
        <v>2681</v>
      </c>
      <c r="O48" s="65">
        <v>2606</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548</v>
      </c>
      <c r="L49" s="64" t="s">
        <v>548</v>
      </c>
      <c r="M49" s="64" t="s">
        <v>548</v>
      </c>
      <c r="N49" s="64" t="s">
        <v>548</v>
      </c>
      <c r="O49" s="65" t="s">
        <v>548</v>
      </c>
      <c r="P49" s="48"/>
      <c r="Q49" s="48"/>
      <c r="R49" s="48"/>
      <c r="S49" s="48"/>
      <c r="T49" s="48"/>
      <c r="U49" s="48"/>
    </row>
    <row r="50" spans="1:21" ht="30.75" customHeight="1" x14ac:dyDescent="0.15">
      <c r="A50" s="48"/>
      <c r="B50" s="1266"/>
      <c r="C50" s="1267"/>
      <c r="D50" s="62"/>
      <c r="E50" s="1248" t="s">
        <v>17</v>
      </c>
      <c r="F50" s="1248"/>
      <c r="G50" s="1248"/>
      <c r="H50" s="1248"/>
      <c r="I50" s="1248"/>
      <c r="J50" s="1249"/>
      <c r="K50" s="63">
        <v>399</v>
      </c>
      <c r="L50" s="64">
        <v>390</v>
      </c>
      <c r="M50" s="64">
        <v>262</v>
      </c>
      <c r="N50" s="64">
        <v>176</v>
      </c>
      <c r="O50" s="65">
        <v>139</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548</v>
      </c>
      <c r="M51" s="64">
        <v>3</v>
      </c>
      <c r="N51" s="64">
        <v>1</v>
      </c>
      <c r="O51" s="65" t="s">
        <v>548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7397</v>
      </c>
      <c r="L52" s="64">
        <v>7333</v>
      </c>
      <c r="M52" s="64">
        <v>7401</v>
      </c>
      <c r="N52" s="64">
        <v>7522</v>
      </c>
      <c r="O52" s="65">
        <v>7291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4361</v>
      </c>
      <c r="L53" s="69">
        <v>4147</v>
      </c>
      <c r="M53" s="69">
        <v>3875</v>
      </c>
      <c r="N53" s="69">
        <v>3642</v>
      </c>
      <c r="O53" s="70">
        <v>3470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613</v>
      </c>
      <c r="L56" s="80" t="s">
        <v>614</v>
      </c>
      <c r="M56" s="80" t="s">
        <v>615</v>
      </c>
      <c r="N56" s="80" t="s">
        <v>616</v>
      </c>
      <c r="O56" s="81" t="s">
        <v>617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548</v>
      </c>
      <c r="L57" s="83" t="s">
        <v>548</v>
      </c>
      <c r="M57" s="83" t="s">
        <v>548</v>
      </c>
      <c r="N57" s="83" t="s">
        <v>548</v>
      </c>
      <c r="O57" s="84" t="s">
        <v>548</v>
      </c>
    </row>
    <row r="58" spans="1:21" ht="31.5" customHeight="1" thickBot="1" x14ac:dyDescent="0.2">
      <c r="B58" s="1256"/>
      <c r="C58" s="1257"/>
      <c r="D58" s="1261" t="s">
        <v>27</v>
      </c>
      <c r="E58" s="1262"/>
      <c r="F58" s="1262"/>
      <c r="G58" s="1262"/>
      <c r="H58" s="1262"/>
      <c r="I58" s="1262"/>
      <c r="J58" s="1263"/>
      <c r="K58" s="85" t="s">
        <v>548</v>
      </c>
      <c r="L58" s="86" t="s">
        <v>548</v>
      </c>
      <c r="M58" s="86" t="s">
        <v>548</v>
      </c>
      <c r="N58" s="86" t="s">
        <v>548</v>
      </c>
      <c r="O58" s="87" t="s">
        <v>548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a4D0vSMwqFDJOaZKIkzkUOptYTQrjzLVytOXAm8QVU9Xajafn/Ind+MpvVEk/j4H8ZpFM693A61Sux0NRZJA==" saltValue="bOCweMJVezoUQLqqhIfs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590</v>
      </c>
      <c r="J40" s="99" t="s">
        <v>591</v>
      </c>
      <c r="K40" s="99" t="s">
        <v>592</v>
      </c>
      <c r="L40" s="99" t="s">
        <v>593</v>
      </c>
      <c r="M40" s="100" t="s">
        <v>594</v>
      </c>
    </row>
    <row r="41" spans="2:13" ht="27.75" customHeight="1" x14ac:dyDescent="0.15">
      <c r="B41" s="1284" t="s">
        <v>30</v>
      </c>
      <c r="C41" s="1285"/>
      <c r="D41" s="101"/>
      <c r="E41" s="1286" t="s">
        <v>31</v>
      </c>
      <c r="F41" s="1286"/>
      <c r="G41" s="1286"/>
      <c r="H41" s="1287"/>
      <c r="I41" s="102">
        <v>78228</v>
      </c>
      <c r="J41" s="103">
        <v>80619</v>
      </c>
      <c r="K41" s="103">
        <v>85104</v>
      </c>
      <c r="L41" s="103">
        <v>84283</v>
      </c>
      <c r="M41" s="104">
        <v>85090</v>
      </c>
    </row>
    <row r="42" spans="2:13" ht="27.75" customHeight="1" x14ac:dyDescent="0.15">
      <c r="B42" s="1274"/>
      <c r="C42" s="1275"/>
      <c r="D42" s="105"/>
      <c r="E42" s="1278" t="s">
        <v>32</v>
      </c>
      <c r="F42" s="1278"/>
      <c r="G42" s="1278"/>
      <c r="H42" s="1279"/>
      <c r="I42" s="106">
        <v>5582</v>
      </c>
      <c r="J42" s="107">
        <v>5364</v>
      </c>
      <c r="K42" s="107">
        <v>5144</v>
      </c>
      <c r="L42" s="107">
        <v>2585</v>
      </c>
      <c r="M42" s="108">
        <v>2537</v>
      </c>
    </row>
    <row r="43" spans="2:13" ht="27.75" customHeight="1" x14ac:dyDescent="0.15">
      <c r="B43" s="1274"/>
      <c r="C43" s="1275"/>
      <c r="D43" s="105"/>
      <c r="E43" s="1278" t="s">
        <v>33</v>
      </c>
      <c r="F43" s="1278"/>
      <c r="G43" s="1278"/>
      <c r="H43" s="1279"/>
      <c r="I43" s="106">
        <v>30682</v>
      </c>
      <c r="J43" s="107">
        <v>29574</v>
      </c>
      <c r="K43" s="107">
        <v>29561</v>
      </c>
      <c r="L43" s="107">
        <v>29556</v>
      </c>
      <c r="M43" s="108">
        <v>29059</v>
      </c>
    </row>
    <row r="44" spans="2:13" ht="27.75" customHeight="1" x14ac:dyDescent="0.15">
      <c r="B44" s="1274"/>
      <c r="C44" s="1275"/>
      <c r="D44" s="105"/>
      <c r="E44" s="1278" t="s">
        <v>34</v>
      </c>
      <c r="F44" s="1278"/>
      <c r="G44" s="1278"/>
      <c r="H44" s="1279"/>
      <c r="I44" s="106" t="s">
        <v>548</v>
      </c>
      <c r="J44" s="107" t="s">
        <v>548</v>
      </c>
      <c r="K44" s="107" t="s">
        <v>548</v>
      </c>
      <c r="L44" s="107" t="s">
        <v>548</v>
      </c>
      <c r="M44" s="108" t="s">
        <v>548</v>
      </c>
    </row>
    <row r="45" spans="2:13" ht="27.75" customHeight="1" x14ac:dyDescent="0.15">
      <c r="B45" s="1274"/>
      <c r="C45" s="1275"/>
      <c r="D45" s="105"/>
      <c r="E45" s="1278" t="s">
        <v>35</v>
      </c>
      <c r="F45" s="1278"/>
      <c r="G45" s="1278"/>
      <c r="H45" s="1279"/>
      <c r="I45" s="106">
        <v>9986</v>
      </c>
      <c r="J45" s="107">
        <v>9732</v>
      </c>
      <c r="K45" s="107">
        <v>9322</v>
      </c>
      <c r="L45" s="107">
        <v>9197</v>
      </c>
      <c r="M45" s="108">
        <v>8845</v>
      </c>
    </row>
    <row r="46" spans="2:13" ht="27.75" customHeight="1" x14ac:dyDescent="0.15">
      <c r="B46" s="1274"/>
      <c r="C46" s="1275"/>
      <c r="D46" s="109"/>
      <c r="E46" s="1278" t="s">
        <v>36</v>
      </c>
      <c r="F46" s="1278"/>
      <c r="G46" s="1278"/>
      <c r="H46" s="1279"/>
      <c r="I46" s="106">
        <v>3410</v>
      </c>
      <c r="J46" s="107">
        <v>3415</v>
      </c>
      <c r="K46" s="107">
        <v>1502</v>
      </c>
      <c r="L46" s="107">
        <v>1336</v>
      </c>
      <c r="M46" s="108">
        <v>1223</v>
      </c>
    </row>
    <row r="47" spans="2:13" ht="27.75" customHeight="1" x14ac:dyDescent="0.15">
      <c r="B47" s="1274"/>
      <c r="C47" s="1275"/>
      <c r="D47" s="110"/>
      <c r="E47" s="1288" t="s">
        <v>37</v>
      </c>
      <c r="F47" s="1289"/>
      <c r="G47" s="1289"/>
      <c r="H47" s="1290"/>
      <c r="I47" s="106" t="s">
        <v>548</v>
      </c>
      <c r="J47" s="107" t="s">
        <v>548</v>
      </c>
      <c r="K47" s="107" t="s">
        <v>548</v>
      </c>
      <c r="L47" s="107" t="s">
        <v>548</v>
      </c>
      <c r="M47" s="108" t="s">
        <v>548</v>
      </c>
    </row>
    <row r="48" spans="2:13" ht="27.75" customHeight="1" x14ac:dyDescent="0.15">
      <c r="B48" s="1274"/>
      <c r="C48" s="1275"/>
      <c r="D48" s="105"/>
      <c r="E48" s="1278" t="s">
        <v>38</v>
      </c>
      <c r="F48" s="1278"/>
      <c r="G48" s="1278"/>
      <c r="H48" s="1279"/>
      <c r="I48" s="106" t="s">
        <v>548</v>
      </c>
      <c r="J48" s="107" t="s">
        <v>548</v>
      </c>
      <c r="K48" s="107" t="s">
        <v>548</v>
      </c>
      <c r="L48" s="107" t="s">
        <v>548</v>
      </c>
      <c r="M48" s="108" t="s">
        <v>548</v>
      </c>
    </row>
    <row r="49" spans="2:13" ht="27.75" customHeight="1" x14ac:dyDescent="0.15">
      <c r="B49" s="1276"/>
      <c r="C49" s="1277"/>
      <c r="D49" s="105"/>
      <c r="E49" s="1278" t="s">
        <v>39</v>
      </c>
      <c r="F49" s="1278"/>
      <c r="G49" s="1278"/>
      <c r="H49" s="1279"/>
      <c r="I49" s="106" t="s">
        <v>548</v>
      </c>
      <c r="J49" s="107" t="s">
        <v>548</v>
      </c>
      <c r="K49" s="107" t="s">
        <v>548</v>
      </c>
      <c r="L49" s="107" t="s">
        <v>548</v>
      </c>
      <c r="M49" s="108" t="s">
        <v>548</v>
      </c>
    </row>
    <row r="50" spans="2:13" ht="27.75" customHeight="1" x14ac:dyDescent="0.15">
      <c r="B50" s="1272" t="s">
        <v>40</v>
      </c>
      <c r="C50" s="1273"/>
      <c r="D50" s="111"/>
      <c r="E50" s="1278" t="s">
        <v>41</v>
      </c>
      <c r="F50" s="1278"/>
      <c r="G50" s="1278"/>
      <c r="H50" s="1279"/>
      <c r="I50" s="106">
        <v>11630</v>
      </c>
      <c r="J50" s="107">
        <v>11640</v>
      </c>
      <c r="K50" s="107">
        <v>11039</v>
      </c>
      <c r="L50" s="107">
        <v>11075</v>
      </c>
      <c r="M50" s="108">
        <v>11863</v>
      </c>
    </row>
    <row r="51" spans="2:13" ht="27.75" customHeight="1" x14ac:dyDescent="0.15">
      <c r="B51" s="1274"/>
      <c r="C51" s="1275"/>
      <c r="D51" s="105"/>
      <c r="E51" s="1278" t="s">
        <v>42</v>
      </c>
      <c r="F51" s="1278"/>
      <c r="G51" s="1278"/>
      <c r="H51" s="1279"/>
      <c r="I51" s="106">
        <v>2721</v>
      </c>
      <c r="J51" s="107">
        <v>2607</v>
      </c>
      <c r="K51" s="107">
        <v>2689</v>
      </c>
      <c r="L51" s="107">
        <v>2836</v>
      </c>
      <c r="M51" s="108">
        <v>3146</v>
      </c>
    </row>
    <row r="52" spans="2:13" ht="27.75" customHeight="1" x14ac:dyDescent="0.15">
      <c r="B52" s="1276"/>
      <c r="C52" s="1277"/>
      <c r="D52" s="105"/>
      <c r="E52" s="1278" t="s">
        <v>43</v>
      </c>
      <c r="F52" s="1278"/>
      <c r="G52" s="1278"/>
      <c r="H52" s="1279"/>
      <c r="I52" s="106">
        <v>75435</v>
      </c>
      <c r="J52" s="107">
        <v>77012</v>
      </c>
      <c r="K52" s="107">
        <v>79391</v>
      </c>
      <c r="L52" s="107">
        <v>82201</v>
      </c>
      <c r="M52" s="108">
        <v>82173</v>
      </c>
    </row>
    <row r="53" spans="2:13" ht="27.75" customHeight="1" thickBot="1" x14ac:dyDescent="0.2">
      <c r="B53" s="1280" t="s">
        <v>44</v>
      </c>
      <c r="C53" s="1281"/>
      <c r="D53" s="112"/>
      <c r="E53" s="1282" t="s">
        <v>45</v>
      </c>
      <c r="F53" s="1282"/>
      <c r="G53" s="1282"/>
      <c r="H53" s="1283"/>
      <c r="I53" s="113">
        <v>38101</v>
      </c>
      <c r="J53" s="114">
        <v>37444</v>
      </c>
      <c r="K53" s="114">
        <v>37514</v>
      </c>
      <c r="L53" s="114">
        <v>30844</v>
      </c>
      <c r="M53" s="115">
        <v>29572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hGVWxKx33IKYpyTi7rj108jmuq3fIc5F5Z96xfn8/9LodbKaJbbg7eOjBpLEQ+9IZoXnFxxbQ4P13aySvniqQ==" saltValue="CGUi29HuDA0Gd2U91bxY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592</v>
      </c>
      <c r="G54" s="124" t="s">
        <v>593</v>
      </c>
      <c r="H54" s="125" t="s">
        <v>594</v>
      </c>
    </row>
    <row r="55" spans="2:8" ht="52.5" customHeight="1" x14ac:dyDescent="0.15">
      <c r="B55" s="126"/>
      <c r="C55" s="1299" t="s">
        <v>48</v>
      </c>
      <c r="D55" s="1299"/>
      <c r="E55" s="1300"/>
      <c r="F55" s="127">
        <v>3011</v>
      </c>
      <c r="G55" s="127">
        <v>2546</v>
      </c>
      <c r="H55" s="128">
        <v>2055</v>
      </c>
    </row>
    <row r="56" spans="2:8" ht="52.5" customHeight="1" x14ac:dyDescent="0.15">
      <c r="B56" s="129"/>
      <c r="C56" s="1301" t="s">
        <v>49</v>
      </c>
      <c r="D56" s="1301"/>
      <c r="E56" s="1302"/>
      <c r="F56" s="130">
        <v>627</v>
      </c>
      <c r="G56" s="130">
        <v>518</v>
      </c>
      <c r="H56" s="131">
        <v>513</v>
      </c>
    </row>
    <row r="57" spans="2:8" ht="53.25" customHeight="1" x14ac:dyDescent="0.15">
      <c r="B57" s="129"/>
      <c r="C57" s="1303" t="s">
        <v>50</v>
      </c>
      <c r="D57" s="1303"/>
      <c r="E57" s="1304"/>
      <c r="F57" s="132">
        <v>10910</v>
      </c>
      <c r="G57" s="132">
        <v>11010</v>
      </c>
      <c r="H57" s="133">
        <v>11704</v>
      </c>
    </row>
    <row r="58" spans="2:8" ht="45.75" customHeight="1" x14ac:dyDescent="0.15">
      <c r="B58" s="134"/>
      <c r="C58" s="1291" t="s">
        <v>618</v>
      </c>
      <c r="D58" s="1292"/>
      <c r="E58" s="1293"/>
      <c r="F58" s="135">
        <v>4181</v>
      </c>
      <c r="G58" s="135">
        <v>3715</v>
      </c>
      <c r="H58" s="136">
        <v>4860</v>
      </c>
    </row>
    <row r="59" spans="2:8" ht="45.75" customHeight="1" x14ac:dyDescent="0.15">
      <c r="B59" s="134"/>
      <c r="C59" s="1291" t="s">
        <v>619</v>
      </c>
      <c r="D59" s="1292"/>
      <c r="E59" s="1293"/>
      <c r="F59" s="135">
        <v>2306</v>
      </c>
      <c r="G59" s="135">
        <v>2233</v>
      </c>
      <c r="H59" s="136">
        <v>1757</v>
      </c>
    </row>
    <row r="60" spans="2:8" ht="45.75" customHeight="1" x14ac:dyDescent="0.15">
      <c r="B60" s="134"/>
      <c r="C60" s="1291" t="s">
        <v>620</v>
      </c>
      <c r="D60" s="1292"/>
      <c r="E60" s="1293"/>
      <c r="F60" s="135">
        <v>524</v>
      </c>
      <c r="G60" s="135">
        <v>1539</v>
      </c>
      <c r="H60" s="136">
        <v>1615</v>
      </c>
    </row>
    <row r="61" spans="2:8" ht="45.75" customHeight="1" x14ac:dyDescent="0.15">
      <c r="B61" s="134"/>
      <c r="C61" s="1291" t="s">
        <v>621</v>
      </c>
      <c r="D61" s="1292"/>
      <c r="E61" s="1293"/>
      <c r="F61" s="135">
        <v>821</v>
      </c>
      <c r="G61" s="135">
        <v>1037</v>
      </c>
      <c r="H61" s="136">
        <v>1165</v>
      </c>
    </row>
    <row r="62" spans="2:8" ht="45.75" customHeight="1" thickBot="1" x14ac:dyDescent="0.2">
      <c r="B62" s="137"/>
      <c r="C62" s="1294" t="s">
        <v>622</v>
      </c>
      <c r="D62" s="1295"/>
      <c r="E62" s="1296"/>
      <c r="F62" s="138">
        <v>990</v>
      </c>
      <c r="G62" s="138">
        <v>877</v>
      </c>
      <c r="H62" s="139">
        <v>772</v>
      </c>
    </row>
    <row r="63" spans="2:8" ht="52.5" customHeight="1" thickBot="1" x14ac:dyDescent="0.2">
      <c r="B63" s="140"/>
      <c r="C63" s="1297" t="s">
        <v>51</v>
      </c>
      <c r="D63" s="1297"/>
      <c r="E63" s="1298"/>
      <c r="F63" s="141">
        <v>14547</v>
      </c>
      <c r="G63" s="141">
        <v>14074</v>
      </c>
      <c r="H63" s="142">
        <v>14272</v>
      </c>
    </row>
    <row r="64" spans="2:8" ht="15" customHeight="1" x14ac:dyDescent="0.15"/>
    <row r="65" ht="0" hidden="1" customHeight="1" x14ac:dyDescent="0.15"/>
    <row r="66" ht="0" hidden="1" customHeight="1" x14ac:dyDescent="0.15"/>
  </sheetData>
  <sheetProtection algorithmName="SHA-512" hashValue="wWfsrmv+Gv1Y0+QNaLacYVNlsyiCykZVDwDm0wdrejXyuYTcFsz9HJBjHVN41MWeX78xuRgNgRTUEdwd+YbBdw==" saltValue="1JYvN7ehz26oLqU/nMqd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638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639</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590</v>
      </c>
      <c r="BQ50" s="1318"/>
      <c r="BR50" s="1318"/>
      <c r="BS50" s="1318"/>
      <c r="BT50" s="1318"/>
      <c r="BU50" s="1318"/>
      <c r="BV50" s="1318"/>
      <c r="BW50" s="1318"/>
      <c r="BX50" s="1318" t="s">
        <v>591</v>
      </c>
      <c r="BY50" s="1318"/>
      <c r="BZ50" s="1318"/>
      <c r="CA50" s="1318"/>
      <c r="CB50" s="1318"/>
      <c r="CC50" s="1318"/>
      <c r="CD50" s="1318"/>
      <c r="CE50" s="1318"/>
      <c r="CF50" s="1318" t="s">
        <v>592</v>
      </c>
      <c r="CG50" s="1318"/>
      <c r="CH50" s="1318"/>
      <c r="CI50" s="1318"/>
      <c r="CJ50" s="1318"/>
      <c r="CK50" s="1318"/>
      <c r="CL50" s="1318"/>
      <c r="CM50" s="1318"/>
      <c r="CN50" s="1318" t="s">
        <v>593</v>
      </c>
      <c r="CO50" s="1318"/>
      <c r="CP50" s="1318"/>
      <c r="CQ50" s="1318"/>
      <c r="CR50" s="1318"/>
      <c r="CS50" s="1318"/>
      <c r="CT50" s="1318"/>
      <c r="CU50" s="1318"/>
      <c r="CV50" s="1318" t="s">
        <v>594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640</v>
      </c>
      <c r="AO51" s="1321"/>
      <c r="AP51" s="1321"/>
      <c r="AQ51" s="1321"/>
      <c r="AR51" s="1321"/>
      <c r="AS51" s="1321"/>
      <c r="AT51" s="1321"/>
      <c r="AU51" s="1321"/>
      <c r="AV51" s="1321"/>
      <c r="AW51" s="1321"/>
      <c r="AX51" s="1321"/>
      <c r="AY51" s="1321"/>
      <c r="AZ51" s="1321"/>
      <c r="BA51" s="1321"/>
      <c r="BB51" s="1321" t="s">
        <v>641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128.19999999999999</v>
      </c>
      <c r="BY51" s="1319"/>
      <c r="BZ51" s="1319"/>
      <c r="CA51" s="1319"/>
      <c r="CB51" s="1319"/>
      <c r="CC51" s="1319"/>
      <c r="CD51" s="1319"/>
      <c r="CE51" s="1319"/>
      <c r="CF51" s="1319">
        <v>130.80000000000001</v>
      </c>
      <c r="CG51" s="1319"/>
      <c r="CH51" s="1319"/>
      <c r="CI51" s="1319"/>
      <c r="CJ51" s="1319"/>
      <c r="CK51" s="1319"/>
      <c r="CL51" s="1319"/>
      <c r="CM51" s="1319"/>
      <c r="CN51" s="1319">
        <v>109.9</v>
      </c>
      <c r="CO51" s="1319"/>
      <c r="CP51" s="1319"/>
      <c r="CQ51" s="1319"/>
      <c r="CR51" s="1319"/>
      <c r="CS51" s="1319"/>
      <c r="CT51" s="1319"/>
      <c r="CU51" s="1319"/>
      <c r="CV51" s="1319">
        <v>108.1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642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72.099999999999994</v>
      </c>
      <c r="BY53" s="1319"/>
      <c r="BZ53" s="1319"/>
      <c r="CA53" s="1319"/>
      <c r="CB53" s="1319"/>
      <c r="CC53" s="1319"/>
      <c r="CD53" s="1319"/>
      <c r="CE53" s="1319"/>
      <c r="CF53" s="1319">
        <v>72.8</v>
      </c>
      <c r="CG53" s="1319"/>
      <c r="CH53" s="1319"/>
      <c r="CI53" s="1319"/>
      <c r="CJ53" s="1319"/>
      <c r="CK53" s="1319"/>
      <c r="CL53" s="1319"/>
      <c r="CM53" s="1319"/>
      <c r="CN53" s="1319">
        <v>74</v>
      </c>
      <c r="CO53" s="1319"/>
      <c r="CP53" s="1319"/>
      <c r="CQ53" s="1319"/>
      <c r="CR53" s="1319"/>
      <c r="CS53" s="1319"/>
      <c r="CT53" s="1319"/>
      <c r="CU53" s="1319"/>
      <c r="CV53" s="1319">
        <v>74.900000000000006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643</v>
      </c>
      <c r="AO55" s="1318"/>
      <c r="AP55" s="1318"/>
      <c r="AQ55" s="1318"/>
      <c r="AR55" s="1318"/>
      <c r="AS55" s="1318"/>
      <c r="AT55" s="1318"/>
      <c r="AU55" s="1318"/>
      <c r="AV55" s="1318"/>
      <c r="AW55" s="1318"/>
      <c r="AX55" s="1318"/>
      <c r="AY55" s="1318"/>
      <c r="AZ55" s="1318"/>
      <c r="BA55" s="1318"/>
      <c r="BB55" s="1321" t="s">
        <v>641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34.9</v>
      </c>
      <c r="BY55" s="1319"/>
      <c r="BZ55" s="1319"/>
      <c r="CA55" s="1319"/>
      <c r="CB55" s="1319"/>
      <c r="CC55" s="1319"/>
      <c r="CD55" s="1319"/>
      <c r="CE55" s="1319"/>
      <c r="CF55" s="1319">
        <v>53.1</v>
      </c>
      <c r="CG55" s="1319"/>
      <c r="CH55" s="1319"/>
      <c r="CI55" s="1319"/>
      <c r="CJ55" s="1319"/>
      <c r="CK55" s="1319"/>
      <c r="CL55" s="1319"/>
      <c r="CM55" s="1319"/>
      <c r="CN55" s="1319">
        <v>51.2</v>
      </c>
      <c r="CO55" s="1319"/>
      <c r="CP55" s="1319"/>
      <c r="CQ55" s="1319"/>
      <c r="CR55" s="1319"/>
      <c r="CS55" s="1319"/>
      <c r="CT55" s="1319"/>
      <c r="CU55" s="1319"/>
      <c r="CV55" s="1319">
        <v>47.2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644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60.2</v>
      </c>
      <c r="BY57" s="1319"/>
      <c r="BZ57" s="1319"/>
      <c r="CA57" s="1319"/>
      <c r="CB57" s="1319"/>
      <c r="CC57" s="1319"/>
      <c r="CD57" s="1319"/>
      <c r="CE57" s="1319"/>
      <c r="CF57" s="1319">
        <v>57.4</v>
      </c>
      <c r="CG57" s="1319"/>
      <c r="CH57" s="1319"/>
      <c r="CI57" s="1319"/>
      <c r="CJ57" s="1319"/>
      <c r="CK57" s="1319"/>
      <c r="CL57" s="1319"/>
      <c r="CM57" s="1319"/>
      <c r="CN57" s="1319">
        <v>58.7</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645</v>
      </c>
    </row>
    <row r="64" spans="1:109" x14ac:dyDescent="0.15">
      <c r="B64" s="394"/>
      <c r="G64" s="401"/>
      <c r="I64" s="414"/>
      <c r="J64" s="414"/>
      <c r="K64" s="414"/>
      <c r="L64" s="414"/>
      <c r="M64" s="414"/>
      <c r="N64" s="415"/>
      <c r="AM64" s="401"/>
      <c r="AN64" s="401" t="s">
        <v>637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646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639</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590</v>
      </c>
      <c r="BQ72" s="1318"/>
      <c r="BR72" s="1318"/>
      <c r="BS72" s="1318"/>
      <c r="BT72" s="1318"/>
      <c r="BU72" s="1318"/>
      <c r="BV72" s="1318"/>
      <c r="BW72" s="1318"/>
      <c r="BX72" s="1318" t="s">
        <v>591</v>
      </c>
      <c r="BY72" s="1318"/>
      <c r="BZ72" s="1318"/>
      <c r="CA72" s="1318"/>
      <c r="CB72" s="1318"/>
      <c r="CC72" s="1318"/>
      <c r="CD72" s="1318"/>
      <c r="CE72" s="1318"/>
      <c r="CF72" s="1318" t="s">
        <v>592</v>
      </c>
      <c r="CG72" s="1318"/>
      <c r="CH72" s="1318"/>
      <c r="CI72" s="1318"/>
      <c r="CJ72" s="1318"/>
      <c r="CK72" s="1318"/>
      <c r="CL72" s="1318"/>
      <c r="CM72" s="1318"/>
      <c r="CN72" s="1318" t="s">
        <v>593</v>
      </c>
      <c r="CO72" s="1318"/>
      <c r="CP72" s="1318"/>
      <c r="CQ72" s="1318"/>
      <c r="CR72" s="1318"/>
      <c r="CS72" s="1318"/>
      <c r="CT72" s="1318"/>
      <c r="CU72" s="1318"/>
      <c r="CV72" s="1318" t="s">
        <v>594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640</v>
      </c>
      <c r="AO73" s="1321"/>
      <c r="AP73" s="1321"/>
      <c r="AQ73" s="1321"/>
      <c r="AR73" s="1321"/>
      <c r="AS73" s="1321"/>
      <c r="AT73" s="1321"/>
      <c r="AU73" s="1321"/>
      <c r="AV73" s="1321"/>
      <c r="AW73" s="1321"/>
      <c r="AX73" s="1321"/>
      <c r="AY73" s="1321"/>
      <c r="AZ73" s="1321"/>
      <c r="BA73" s="1321"/>
      <c r="BB73" s="1321" t="s">
        <v>641</v>
      </c>
      <c r="BC73" s="1321"/>
      <c r="BD73" s="1321"/>
      <c r="BE73" s="1321"/>
      <c r="BF73" s="1321"/>
      <c r="BG73" s="1321"/>
      <c r="BH73" s="1321"/>
      <c r="BI73" s="1321"/>
      <c r="BJ73" s="1321"/>
      <c r="BK73" s="1321"/>
      <c r="BL73" s="1321"/>
      <c r="BM73" s="1321"/>
      <c r="BN73" s="1321"/>
      <c r="BO73" s="1321"/>
      <c r="BP73" s="1319">
        <v>129.69999999999999</v>
      </c>
      <c r="BQ73" s="1319"/>
      <c r="BR73" s="1319"/>
      <c r="BS73" s="1319"/>
      <c r="BT73" s="1319"/>
      <c r="BU73" s="1319"/>
      <c r="BV73" s="1319"/>
      <c r="BW73" s="1319"/>
      <c r="BX73" s="1319">
        <v>128.19999999999999</v>
      </c>
      <c r="BY73" s="1319"/>
      <c r="BZ73" s="1319"/>
      <c r="CA73" s="1319"/>
      <c r="CB73" s="1319"/>
      <c r="CC73" s="1319"/>
      <c r="CD73" s="1319"/>
      <c r="CE73" s="1319"/>
      <c r="CF73" s="1319">
        <v>130.80000000000001</v>
      </c>
      <c r="CG73" s="1319"/>
      <c r="CH73" s="1319"/>
      <c r="CI73" s="1319"/>
      <c r="CJ73" s="1319"/>
      <c r="CK73" s="1319"/>
      <c r="CL73" s="1319"/>
      <c r="CM73" s="1319"/>
      <c r="CN73" s="1319">
        <v>109.9</v>
      </c>
      <c r="CO73" s="1319"/>
      <c r="CP73" s="1319"/>
      <c r="CQ73" s="1319"/>
      <c r="CR73" s="1319"/>
      <c r="CS73" s="1319"/>
      <c r="CT73" s="1319"/>
      <c r="CU73" s="1319"/>
      <c r="CV73" s="1319">
        <v>108.1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647</v>
      </c>
      <c r="BC75" s="1321"/>
      <c r="BD75" s="1321"/>
      <c r="BE75" s="1321"/>
      <c r="BF75" s="1321"/>
      <c r="BG75" s="1321"/>
      <c r="BH75" s="1321"/>
      <c r="BI75" s="1321"/>
      <c r="BJ75" s="1321"/>
      <c r="BK75" s="1321"/>
      <c r="BL75" s="1321"/>
      <c r="BM75" s="1321"/>
      <c r="BN75" s="1321"/>
      <c r="BO75" s="1321"/>
      <c r="BP75" s="1319">
        <v>16.2</v>
      </c>
      <c r="BQ75" s="1319"/>
      <c r="BR75" s="1319"/>
      <c r="BS75" s="1319"/>
      <c r="BT75" s="1319"/>
      <c r="BU75" s="1319"/>
      <c r="BV75" s="1319"/>
      <c r="BW75" s="1319"/>
      <c r="BX75" s="1319">
        <v>15.2</v>
      </c>
      <c r="BY75" s="1319"/>
      <c r="BZ75" s="1319"/>
      <c r="CA75" s="1319"/>
      <c r="CB75" s="1319"/>
      <c r="CC75" s="1319"/>
      <c r="CD75" s="1319"/>
      <c r="CE75" s="1319"/>
      <c r="CF75" s="1319">
        <v>14.1</v>
      </c>
      <c r="CG75" s="1319"/>
      <c r="CH75" s="1319"/>
      <c r="CI75" s="1319"/>
      <c r="CJ75" s="1319"/>
      <c r="CK75" s="1319"/>
      <c r="CL75" s="1319"/>
      <c r="CM75" s="1319"/>
      <c r="CN75" s="1319">
        <v>13.5</v>
      </c>
      <c r="CO75" s="1319"/>
      <c r="CP75" s="1319"/>
      <c r="CQ75" s="1319"/>
      <c r="CR75" s="1319"/>
      <c r="CS75" s="1319"/>
      <c r="CT75" s="1319"/>
      <c r="CU75" s="1319"/>
      <c r="CV75" s="1319">
        <v>13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643</v>
      </c>
      <c r="AO77" s="1318"/>
      <c r="AP77" s="1318"/>
      <c r="AQ77" s="1318"/>
      <c r="AR77" s="1318"/>
      <c r="AS77" s="1318"/>
      <c r="AT77" s="1318"/>
      <c r="AU77" s="1318"/>
      <c r="AV77" s="1318"/>
      <c r="AW77" s="1318"/>
      <c r="AX77" s="1318"/>
      <c r="AY77" s="1318"/>
      <c r="AZ77" s="1318"/>
      <c r="BA77" s="1318"/>
      <c r="BB77" s="1321" t="s">
        <v>648</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34.9</v>
      </c>
      <c r="BY77" s="1319"/>
      <c r="BZ77" s="1319"/>
      <c r="CA77" s="1319"/>
      <c r="CB77" s="1319"/>
      <c r="CC77" s="1319"/>
      <c r="CD77" s="1319"/>
      <c r="CE77" s="1319"/>
      <c r="CF77" s="1319">
        <v>53.1</v>
      </c>
      <c r="CG77" s="1319"/>
      <c r="CH77" s="1319"/>
      <c r="CI77" s="1319"/>
      <c r="CJ77" s="1319"/>
      <c r="CK77" s="1319"/>
      <c r="CL77" s="1319"/>
      <c r="CM77" s="1319"/>
      <c r="CN77" s="1319">
        <v>51.2</v>
      </c>
      <c r="CO77" s="1319"/>
      <c r="CP77" s="1319"/>
      <c r="CQ77" s="1319"/>
      <c r="CR77" s="1319"/>
      <c r="CS77" s="1319"/>
      <c r="CT77" s="1319"/>
      <c r="CU77" s="1319"/>
      <c r="CV77" s="1319">
        <v>47.2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647</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7.2</v>
      </c>
      <c r="BY79" s="1319"/>
      <c r="BZ79" s="1319"/>
      <c r="CA79" s="1319"/>
      <c r="CB79" s="1319"/>
      <c r="CC79" s="1319"/>
      <c r="CD79" s="1319"/>
      <c r="CE79" s="1319"/>
      <c r="CF79" s="1319">
        <v>8.6</v>
      </c>
      <c r="CG79" s="1319"/>
      <c r="CH79" s="1319"/>
      <c r="CI79" s="1319"/>
      <c r="CJ79" s="1319"/>
      <c r="CK79" s="1319"/>
      <c r="CL79" s="1319"/>
      <c r="CM79" s="1319"/>
      <c r="CN79" s="1319">
        <v>8.1999999999999993</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o8vCU2mUHa+NlgSLYSc9kfMJyXC6Y0JpVYdBgz+jt3V4u+kEd5xEcgaLy693tDfNRjwjRfMnGrxvZtcVAfhwA==" saltValue="Ue37NDGFETgIo9epgkPU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7GZ9ed2hjgO7St4usuR6ynKeWOtSCfCIw9v4BwFd9M+Cf1o3+OpVZFNQikGlxcbR14QOsLR3U2vxjC/22yYHw==" saltValue="GvcTKdNF0G8p/lASD7Yx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650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0IMLxWLA1BePJhtMB9EtuA6JW2dogNSf5p9/E356ar5MNeJVzZTMW5K9ZLciGVj6RVOtVkHtp2do0BsC3sSQ==" saltValue="hLTaTDkrSRkLDud4CbOO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587</v>
      </c>
      <c r="G2" s="156"/>
      <c r="H2" s="157"/>
    </row>
    <row r="3" spans="1:8" x14ac:dyDescent="0.15">
      <c r="A3" s="153" t="s">
        <v>580</v>
      </c>
      <c r="B3" s="158"/>
      <c r="C3" s="159"/>
      <c r="D3" s="160">
        <v>85500</v>
      </c>
      <c r="E3" s="161"/>
      <c r="F3" s="162">
        <v>53605</v>
      </c>
      <c r="G3" s="163"/>
      <c r="H3" s="164"/>
    </row>
    <row r="4" spans="1:8" x14ac:dyDescent="0.15">
      <c r="A4" s="165"/>
      <c r="B4" s="166"/>
      <c r="C4" s="167"/>
      <c r="D4" s="168">
        <v>29483</v>
      </c>
      <c r="E4" s="169"/>
      <c r="F4" s="170">
        <v>28343</v>
      </c>
      <c r="G4" s="171"/>
      <c r="H4" s="172"/>
    </row>
    <row r="5" spans="1:8" x14ac:dyDescent="0.15">
      <c r="A5" s="153" t="s">
        <v>582</v>
      </c>
      <c r="B5" s="158"/>
      <c r="C5" s="159"/>
      <c r="D5" s="160">
        <v>106741</v>
      </c>
      <c r="E5" s="161"/>
      <c r="F5" s="162">
        <v>58051</v>
      </c>
      <c r="G5" s="163"/>
      <c r="H5" s="164"/>
    </row>
    <row r="6" spans="1:8" x14ac:dyDescent="0.15">
      <c r="A6" s="165"/>
      <c r="B6" s="166"/>
      <c r="C6" s="167"/>
      <c r="D6" s="168">
        <v>53681</v>
      </c>
      <c r="E6" s="169"/>
      <c r="F6" s="170">
        <v>32143</v>
      </c>
      <c r="G6" s="171"/>
      <c r="H6" s="172"/>
    </row>
    <row r="7" spans="1:8" x14ac:dyDescent="0.15">
      <c r="A7" s="153" t="s">
        <v>583</v>
      </c>
      <c r="B7" s="158"/>
      <c r="C7" s="159"/>
      <c r="D7" s="160">
        <v>127258</v>
      </c>
      <c r="E7" s="161"/>
      <c r="F7" s="162">
        <v>65942</v>
      </c>
      <c r="G7" s="163"/>
      <c r="H7" s="164"/>
    </row>
    <row r="8" spans="1:8" x14ac:dyDescent="0.15">
      <c r="A8" s="165"/>
      <c r="B8" s="166"/>
      <c r="C8" s="167"/>
      <c r="D8" s="168">
        <v>80778</v>
      </c>
      <c r="E8" s="169"/>
      <c r="F8" s="170">
        <v>32778</v>
      </c>
      <c r="G8" s="171"/>
      <c r="H8" s="172"/>
    </row>
    <row r="9" spans="1:8" x14ac:dyDescent="0.15">
      <c r="A9" s="153" t="s">
        <v>584</v>
      </c>
      <c r="B9" s="158"/>
      <c r="C9" s="159"/>
      <c r="D9" s="160">
        <v>73931</v>
      </c>
      <c r="E9" s="161"/>
      <c r="F9" s="162">
        <v>68655</v>
      </c>
      <c r="G9" s="163"/>
      <c r="H9" s="164"/>
    </row>
    <row r="10" spans="1:8" x14ac:dyDescent="0.15">
      <c r="A10" s="165"/>
      <c r="B10" s="166"/>
      <c r="C10" s="167"/>
      <c r="D10" s="168">
        <v>46576</v>
      </c>
      <c r="E10" s="169"/>
      <c r="F10" s="170">
        <v>32316</v>
      </c>
      <c r="G10" s="171"/>
      <c r="H10" s="172"/>
    </row>
    <row r="11" spans="1:8" x14ac:dyDescent="0.15">
      <c r="A11" s="153" t="s">
        <v>585</v>
      </c>
      <c r="B11" s="158"/>
      <c r="C11" s="159"/>
      <c r="D11" s="160">
        <v>101081</v>
      </c>
      <c r="E11" s="161"/>
      <c r="F11" s="162">
        <v>66863</v>
      </c>
      <c r="G11" s="163"/>
      <c r="H11" s="164"/>
    </row>
    <row r="12" spans="1:8" x14ac:dyDescent="0.15">
      <c r="A12" s="165"/>
      <c r="B12" s="166"/>
      <c r="C12" s="173"/>
      <c r="D12" s="168">
        <v>57161</v>
      </c>
      <c r="E12" s="169"/>
      <c r="F12" s="170">
        <v>32770</v>
      </c>
      <c r="G12" s="171"/>
      <c r="H12" s="172"/>
    </row>
    <row r="13" spans="1:8" x14ac:dyDescent="0.15">
      <c r="A13" s="153"/>
      <c r="B13" s="158"/>
      <c r="C13" s="174"/>
      <c r="D13" s="175">
        <v>98902</v>
      </c>
      <c r="E13" s="176"/>
      <c r="F13" s="177">
        <v>62623</v>
      </c>
      <c r="G13" s="178"/>
      <c r="H13" s="164"/>
    </row>
    <row r="14" spans="1:8" x14ac:dyDescent="0.15">
      <c r="A14" s="165"/>
      <c r="B14" s="166"/>
      <c r="C14" s="167"/>
      <c r="D14" s="168">
        <v>53536</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3.32</v>
      </c>
      <c r="C19" s="179">
        <f>ROUND(VALUE(SUBSTITUTE(実質収支比率等に係る経年分析!G$48,"▲","-")),2)</f>
        <v>3.01</v>
      </c>
      <c r="D19" s="179">
        <f>ROUND(VALUE(SUBSTITUTE(実質収支比率等に係る経年分析!H$48,"▲","-")),2)</f>
        <v>3.27</v>
      </c>
      <c r="E19" s="179">
        <f>ROUND(VALUE(SUBSTITUTE(実質収支比率等に係る経年分析!I$48,"▲","-")),2)</f>
        <v>3.18</v>
      </c>
      <c r="F19" s="179">
        <f>ROUND(VALUE(SUBSTITUTE(実質収支比率等に係る経年分析!J$48,"▲","-")),2)</f>
        <v>1.71</v>
      </c>
    </row>
    <row r="20" spans="1:11" x14ac:dyDescent="0.15">
      <c r="A20" s="179" t="s">
        <v>55</v>
      </c>
      <c r="B20" s="179">
        <f>ROUND(VALUE(SUBSTITUTE(実質収支比率等に係る経年分析!F$47,"▲","-")),2)</f>
        <v>8.81</v>
      </c>
      <c r="C20" s="179">
        <f>ROUND(VALUE(SUBSTITUTE(実質収支比率等に係る経年分析!G$47,"▲","-")),2)</f>
        <v>10.5</v>
      </c>
      <c r="D20" s="179">
        <f>ROUND(VALUE(SUBSTITUTE(実質収支比率等に係る経年分析!H$47,"▲","-")),2)</f>
        <v>8.42</v>
      </c>
      <c r="E20" s="179">
        <f>ROUND(VALUE(SUBSTITUTE(実質収支比率等に係る経年分析!I$47,"▲","-")),2)</f>
        <v>7.22</v>
      </c>
      <c r="F20" s="179">
        <f>ROUND(VALUE(SUBSTITUTE(実質収支比率等に係る経年分析!J$47,"▲","-")),2)</f>
        <v>5.99</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-3.53</v>
      </c>
      <c r="E21" s="179">
        <f>IF(ISNUMBER(VALUE(SUBSTITUTE(実質収支比率等に係る経年分析!I$49,"▲","-"))),ROUND(VALUE(SUBSTITUTE(実質収支比率等に係る経年分析!I$49,"▲","-")),2),NA())</f>
        <v>-3.16</v>
      </c>
      <c r="F21" s="179">
        <f>IF(ISNUMBER(VALUE(SUBSTITUTE(実質収支比率等に係る経年分析!J$49,"▲","-"))),ROUND(VALUE(SUBSTITUTE(実質収支比率等に係る経年分析!J$49,"▲","-")),2),NA())</f>
        <v>-4.74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1.49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有線テレビ事業特別会計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2.5299999999999998</v>
      </c>
      <c r="C31" s="180" t="e">
        <f>IF(ROUND(VALUE(SUBSTITUTE(連結実質赤字比率に係る赤字・黒字の構成分析!F$39,"▲", "-")), 2) &gt;= 0, ABS(ROUND(VALUE(SUBSTITUTE(連結実質赤字比率に係る赤字・黒字の構成分析!F$39,"▲", "-")), 2)), NA())</f>
        <v>#N/A</v>
      </c>
      <c r="D31" s="180">
        <f>IF(ROUND(VALUE(SUBSTITUTE(連結実質赤字比率に係る赤字・黒字の構成分析!G$39,"▲", "-")), 2) &lt; 0, ABS(ROUND(VALUE(SUBSTITUTE(連結実質赤字比率に係る赤字・黒字の構成分析!G$39,"▲", "-")), 2)), NA())</f>
        <v>2.15</v>
      </c>
      <c r="E31" s="180" t="e">
        <f>IF(ROUND(VALUE(SUBSTITUTE(連結実質赤字比率に係る赤字・黒字の構成分析!G$39,"▲", "-")), 2) &gt;= 0, ABS(ROUND(VALUE(SUBSTITUTE(連結実質赤字比率に係る赤字・黒字の構成分析!G$39,"▲", "-")), 2)), NA())</f>
        <v>#N/A</v>
      </c>
      <c r="F31" s="180">
        <f>IF(ROUND(VALUE(SUBSTITUTE(連結実質赤字比率に係る赤字・黒字の構成分析!H$39,"▲", "-")), 2) &lt; 0, ABS(ROUND(VALUE(SUBSTITUTE(連結実質赤字比率に係る赤字・黒字の構成分析!H$39,"▲", "-")), 2)), NA())</f>
        <v>0.36</v>
      </c>
      <c r="G31" s="180" t="e">
        <f>IF(ROUND(VALUE(SUBSTITUTE(連結実質赤字比率に係る赤字・黒字の構成分析!H$39,"▲", "-")), 2) &gt;= 0, ABS(ROUND(VALUE(SUBSTITUTE(連結実質赤字比率に係る赤字・黒字の構成分析!H$39,"▲", "-")), 2)), NA())</f>
        <v>#N/A</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0.56000000000000005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v>
      </c>
    </row>
    <row r="32" spans="1:11" x14ac:dyDescent="0.15">
      <c r="A32" s="180" t="str">
        <f>IF(連結実質赤字比率に係る赤字・黒字の構成分析!C$38="",NA(),連結実質赤字比率に係る赤字・黒字の構成分析!C$38)</f>
        <v>介護保険特別会計（普通会計除く）</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0.99</v>
      </c>
    </row>
    <row r="33" spans="1:16" x14ac:dyDescent="0.15">
      <c r="A33" s="180" t="str">
        <f>IF(連結実質赤字比率に係る赤字・黒字の構成分析!C$37="",NA(),連結実質赤字比率に係る赤字・黒字の構成分析!C$37)</f>
        <v>市民病院きたはた事業会計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4.3099999999999996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15">
      <c r="A36" s="180" t="str">
        <f>IF(連結実質赤字比率に係る赤字・黒字の構成分析!C$34="",NA(),連結実質赤字比率に係る赤字・黒字の構成分析!C$34)</f>
        <v>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7397</v>
      </c>
      <c r="E42" s="181"/>
      <c r="F42" s="181"/>
      <c r="G42" s="181">
        <f>'実質公債費比率（分子）の構造'!L$52</f>
        <v>7333</v>
      </c>
      <c r="H42" s="181"/>
      <c r="I42" s="181"/>
      <c r="J42" s="181">
        <f>'実質公債費比率（分子）の構造'!M$52</f>
        <v>7401</v>
      </c>
      <c r="K42" s="181"/>
      <c r="L42" s="181"/>
      <c r="M42" s="181">
        <f>'実質公債費比率（分子）の構造'!N$52</f>
        <v>7522</v>
      </c>
      <c r="N42" s="181"/>
      <c r="O42" s="181"/>
      <c r="P42" s="181">
        <f>'実質公債費比率（分子）の構造'!O$52</f>
        <v>7291</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3</v>
      </c>
      <c r="I43" s="181"/>
      <c r="J43" s="181"/>
      <c r="K43" s="181">
        <f>'実質公債費比率（分子）の構造'!N$51</f>
        <v>1</v>
      </c>
      <c r="L43" s="181"/>
      <c r="M43" s="181"/>
      <c r="N43" s="181" t="str">
        <f>'実質公債費比率（分子）の構造'!O$51</f>
        <v>-</v>
      </c>
      <c r="O43" s="181"/>
      <c r="P43" s="181"/>
    </row>
    <row r="44" spans="1:16" x14ac:dyDescent="0.15">
      <c r="A44" s="181" t="s">
        <v>65</v>
      </c>
      <c r="B44" s="181">
        <f>'実質公債費比率（分子）の構造'!K$50</f>
        <v>399</v>
      </c>
      <c r="C44" s="181"/>
      <c r="D44" s="181"/>
      <c r="E44" s="181">
        <f>'実質公債費比率（分子）の構造'!L$50</f>
        <v>390</v>
      </c>
      <c r="F44" s="181"/>
      <c r="G44" s="181"/>
      <c r="H44" s="181">
        <f>'実質公債費比率（分子）の構造'!M$50</f>
        <v>262</v>
      </c>
      <c r="I44" s="181"/>
      <c r="J44" s="181"/>
      <c r="K44" s="181">
        <f>'実質公債費比率（分子）の構造'!N$50</f>
        <v>176</v>
      </c>
      <c r="L44" s="181"/>
      <c r="M44" s="181"/>
      <c r="N44" s="181">
        <f>'実質公債費比率（分子）の構造'!O$50</f>
        <v>139</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2437</v>
      </c>
      <c r="C46" s="181"/>
      <c r="D46" s="181"/>
      <c r="E46" s="181">
        <f>'実質公債費比率（分子）の構造'!L$48</f>
        <v>2550</v>
      </c>
      <c r="F46" s="181"/>
      <c r="G46" s="181"/>
      <c r="H46" s="181">
        <f>'実質公債費比率（分子）の構造'!M$48</f>
        <v>2707</v>
      </c>
      <c r="I46" s="181"/>
      <c r="J46" s="181"/>
      <c r="K46" s="181">
        <f>'実質公債費比率（分子）の構造'!N$48</f>
        <v>2681</v>
      </c>
      <c r="L46" s="181"/>
      <c r="M46" s="181"/>
      <c r="N46" s="181">
        <f>'実質公債費比率（分子）の構造'!O$48</f>
        <v>2606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8922</v>
      </c>
      <c r="C49" s="181"/>
      <c r="D49" s="181"/>
      <c r="E49" s="181">
        <f>'実質公債費比率（分子）の構造'!L$45</f>
        <v>8540</v>
      </c>
      <c r="F49" s="181"/>
      <c r="G49" s="181"/>
      <c r="H49" s="181">
        <f>'実質公債費比率（分子）の構造'!M$45</f>
        <v>8304</v>
      </c>
      <c r="I49" s="181"/>
      <c r="J49" s="181"/>
      <c r="K49" s="181">
        <f>'実質公債費比率（分子）の構造'!N$45</f>
        <v>8306</v>
      </c>
      <c r="L49" s="181"/>
      <c r="M49" s="181"/>
      <c r="N49" s="181">
        <f>'実質公債費比率（分子）の構造'!O$45</f>
        <v>8016</v>
      </c>
      <c r="O49" s="181"/>
      <c r="P49" s="181"/>
    </row>
    <row r="50" spans="1:16" x14ac:dyDescent="0.15">
      <c r="A50" s="181" t="s">
        <v>71</v>
      </c>
      <c r="B50" s="181" t="e">
        <f>NA()</f>
        <v>#N/A</v>
      </c>
      <c r="C50" s="181">
        <f>IF(ISNUMBER('実質公債費比率（分子）の構造'!K$53),'実質公債費比率（分子）の構造'!K$53,NA())</f>
        <v>4361</v>
      </c>
      <c r="D50" s="181" t="e">
        <f>NA()</f>
        <v>#N/A</v>
      </c>
      <c r="E50" s="181" t="e">
        <f>NA()</f>
        <v>#N/A</v>
      </c>
      <c r="F50" s="181">
        <f>IF(ISNUMBER('実質公債費比率（分子）の構造'!L$53),'実質公債費比率（分子）の構造'!L$53,NA())</f>
        <v>4147</v>
      </c>
      <c r="G50" s="181" t="e">
        <f>NA()</f>
        <v>#N/A</v>
      </c>
      <c r="H50" s="181" t="e">
        <f>NA()</f>
        <v>#N/A</v>
      </c>
      <c r="I50" s="181">
        <f>IF(ISNUMBER('実質公債費比率（分子）の構造'!M$53),'実質公債費比率（分子）の構造'!M$53,NA())</f>
        <v>3875</v>
      </c>
      <c r="J50" s="181" t="e">
        <f>NA()</f>
        <v>#N/A</v>
      </c>
      <c r="K50" s="181" t="e">
        <f>NA()</f>
        <v>#N/A</v>
      </c>
      <c r="L50" s="181">
        <f>IF(ISNUMBER('実質公債費比率（分子）の構造'!N$53),'実質公債費比率（分子）の構造'!N$53,NA())</f>
        <v>3642</v>
      </c>
      <c r="M50" s="181" t="e">
        <f>NA()</f>
        <v>#N/A</v>
      </c>
      <c r="N50" s="181" t="e">
        <f>NA()</f>
        <v>#N/A</v>
      </c>
      <c r="O50" s="181">
        <f>IF(ISNUMBER('実質公債費比率（分子）の構造'!O$53),'実質公債費比率（分子）の構造'!O$53,NA())</f>
        <v>3470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75435</v>
      </c>
      <c r="E56" s="180"/>
      <c r="F56" s="180"/>
      <c r="G56" s="180">
        <f>'将来負担比率（分子）の構造'!J$52</f>
        <v>77012</v>
      </c>
      <c r="H56" s="180"/>
      <c r="I56" s="180"/>
      <c r="J56" s="180">
        <f>'将来負担比率（分子）の構造'!K$52</f>
        <v>79391</v>
      </c>
      <c r="K56" s="180"/>
      <c r="L56" s="180"/>
      <c r="M56" s="180">
        <f>'将来負担比率（分子）の構造'!L$52</f>
        <v>82201</v>
      </c>
      <c r="N56" s="180"/>
      <c r="O56" s="180"/>
      <c r="P56" s="180">
        <f>'将来負担比率（分子）の構造'!M$52</f>
        <v>82173</v>
      </c>
    </row>
    <row r="57" spans="1:16" x14ac:dyDescent="0.15">
      <c r="A57" s="180" t="s">
        <v>42</v>
      </c>
      <c r="B57" s="180"/>
      <c r="C57" s="180"/>
      <c r="D57" s="180">
        <f>'将来負担比率（分子）の構造'!I$51</f>
        <v>2721</v>
      </c>
      <c r="E57" s="180"/>
      <c r="F57" s="180"/>
      <c r="G57" s="180">
        <f>'将来負担比率（分子）の構造'!J$51</f>
        <v>2607</v>
      </c>
      <c r="H57" s="180"/>
      <c r="I57" s="180"/>
      <c r="J57" s="180">
        <f>'将来負担比率（分子）の構造'!K$51</f>
        <v>2689</v>
      </c>
      <c r="K57" s="180"/>
      <c r="L57" s="180"/>
      <c r="M57" s="180">
        <f>'将来負担比率（分子）の構造'!L$51</f>
        <v>2836</v>
      </c>
      <c r="N57" s="180"/>
      <c r="O57" s="180"/>
      <c r="P57" s="180">
        <f>'将来負担比率（分子）の構造'!M$51</f>
        <v>3146</v>
      </c>
    </row>
    <row r="58" spans="1:16" x14ac:dyDescent="0.15">
      <c r="A58" s="180" t="s">
        <v>41</v>
      </c>
      <c r="B58" s="180"/>
      <c r="C58" s="180"/>
      <c r="D58" s="180">
        <f>'将来負担比率（分子）の構造'!I$50</f>
        <v>11630</v>
      </c>
      <c r="E58" s="180"/>
      <c r="F58" s="180"/>
      <c r="G58" s="180">
        <f>'将来負担比率（分子）の構造'!J$50</f>
        <v>11640</v>
      </c>
      <c r="H58" s="180"/>
      <c r="I58" s="180"/>
      <c r="J58" s="180">
        <f>'将来負担比率（分子）の構造'!K$50</f>
        <v>11039</v>
      </c>
      <c r="K58" s="180"/>
      <c r="L58" s="180"/>
      <c r="M58" s="180">
        <f>'将来負担比率（分子）の構造'!L$50</f>
        <v>11075</v>
      </c>
      <c r="N58" s="180"/>
      <c r="O58" s="180"/>
      <c r="P58" s="180">
        <f>'将来負担比率（分子）の構造'!M$50</f>
        <v>11863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3410</v>
      </c>
      <c r="C61" s="180"/>
      <c r="D61" s="180"/>
      <c r="E61" s="180">
        <f>'将来負担比率（分子）の構造'!J$46</f>
        <v>3415</v>
      </c>
      <c r="F61" s="180"/>
      <c r="G61" s="180"/>
      <c r="H61" s="180">
        <f>'将来負担比率（分子）の構造'!K$46</f>
        <v>1502</v>
      </c>
      <c r="I61" s="180"/>
      <c r="J61" s="180"/>
      <c r="K61" s="180">
        <f>'将来負担比率（分子）の構造'!L$46</f>
        <v>1336</v>
      </c>
      <c r="L61" s="180"/>
      <c r="M61" s="180"/>
      <c r="N61" s="180">
        <f>'将来負担比率（分子）の構造'!M$46</f>
        <v>1223</v>
      </c>
      <c r="O61" s="180"/>
      <c r="P61" s="180"/>
    </row>
    <row r="62" spans="1:16" x14ac:dyDescent="0.15">
      <c r="A62" s="180" t="s">
        <v>35</v>
      </c>
      <c r="B62" s="180">
        <f>'将来負担比率（分子）の構造'!I$45</f>
        <v>9986</v>
      </c>
      <c r="C62" s="180"/>
      <c r="D62" s="180"/>
      <c r="E62" s="180">
        <f>'将来負担比率（分子）の構造'!J$45</f>
        <v>9732</v>
      </c>
      <c r="F62" s="180"/>
      <c r="G62" s="180"/>
      <c r="H62" s="180">
        <f>'将来負担比率（分子）の構造'!K$45</f>
        <v>9322</v>
      </c>
      <c r="I62" s="180"/>
      <c r="J62" s="180"/>
      <c r="K62" s="180">
        <f>'将来負担比率（分子）の構造'!L$45</f>
        <v>9197</v>
      </c>
      <c r="L62" s="180"/>
      <c r="M62" s="180"/>
      <c r="N62" s="180">
        <f>'将来負担比率（分子）の構造'!M$45</f>
        <v>8845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30682</v>
      </c>
      <c r="C64" s="180"/>
      <c r="D64" s="180"/>
      <c r="E64" s="180">
        <f>'将来負担比率（分子）の構造'!J$43</f>
        <v>29574</v>
      </c>
      <c r="F64" s="180"/>
      <c r="G64" s="180"/>
      <c r="H64" s="180">
        <f>'将来負担比率（分子）の構造'!K$43</f>
        <v>29561</v>
      </c>
      <c r="I64" s="180"/>
      <c r="J64" s="180"/>
      <c r="K64" s="180">
        <f>'将来負担比率（分子）の構造'!L$43</f>
        <v>29556</v>
      </c>
      <c r="L64" s="180"/>
      <c r="M64" s="180"/>
      <c r="N64" s="180">
        <f>'将来負担比率（分子）の構造'!M$43</f>
        <v>29059</v>
      </c>
      <c r="O64" s="180"/>
      <c r="P64" s="180"/>
    </row>
    <row r="65" spans="1:16" x14ac:dyDescent="0.15">
      <c r="A65" s="180" t="s">
        <v>32</v>
      </c>
      <c r="B65" s="180">
        <f>'将来負担比率（分子）の構造'!I$42</f>
        <v>5582</v>
      </c>
      <c r="C65" s="180"/>
      <c r="D65" s="180"/>
      <c r="E65" s="180">
        <f>'将来負担比率（分子）の構造'!J$42</f>
        <v>5364</v>
      </c>
      <c r="F65" s="180"/>
      <c r="G65" s="180"/>
      <c r="H65" s="180">
        <f>'将来負担比率（分子）の構造'!K$42</f>
        <v>5144</v>
      </c>
      <c r="I65" s="180"/>
      <c r="J65" s="180"/>
      <c r="K65" s="180">
        <f>'将来負担比率（分子）の構造'!L$42</f>
        <v>2585</v>
      </c>
      <c r="L65" s="180"/>
      <c r="M65" s="180"/>
      <c r="N65" s="180">
        <f>'将来負担比率（分子）の構造'!M$42</f>
        <v>2537</v>
      </c>
      <c r="O65" s="180"/>
      <c r="P65" s="180"/>
    </row>
    <row r="66" spans="1:16" x14ac:dyDescent="0.15">
      <c r="A66" s="180" t="s">
        <v>31</v>
      </c>
      <c r="B66" s="180">
        <f>'将来負担比率（分子）の構造'!I$41</f>
        <v>78228</v>
      </c>
      <c r="C66" s="180"/>
      <c r="D66" s="180"/>
      <c r="E66" s="180">
        <f>'将来負担比率（分子）の構造'!J$41</f>
        <v>80619</v>
      </c>
      <c r="F66" s="180"/>
      <c r="G66" s="180"/>
      <c r="H66" s="180">
        <f>'将来負担比率（分子）の構造'!K$41</f>
        <v>85104</v>
      </c>
      <c r="I66" s="180"/>
      <c r="J66" s="180"/>
      <c r="K66" s="180">
        <f>'将来負担比率（分子）の構造'!L$41</f>
        <v>84283</v>
      </c>
      <c r="L66" s="180"/>
      <c r="M66" s="180"/>
      <c r="N66" s="180">
        <f>'将来負担比率（分子）の構造'!M$41</f>
        <v>85090</v>
      </c>
      <c r="O66" s="180"/>
      <c r="P66" s="180"/>
    </row>
    <row r="67" spans="1:16" x14ac:dyDescent="0.15">
      <c r="A67" s="180" t="s">
        <v>75</v>
      </c>
      <c r="B67" s="180" t="e">
        <f>NA()</f>
        <v>#N/A</v>
      </c>
      <c r="C67" s="180">
        <f>IF(ISNUMBER('将来負担比率（分子）の構造'!I$53), IF('将来負担比率（分子）の構造'!I$53 &lt; 0, 0, '将来負担比率（分子）の構造'!I$53), NA())</f>
        <v>38101</v>
      </c>
      <c r="D67" s="180" t="e">
        <f>NA()</f>
        <v>#N/A</v>
      </c>
      <c r="E67" s="180" t="e">
        <f>NA()</f>
        <v>#N/A</v>
      </c>
      <c r="F67" s="180">
        <f>IF(ISNUMBER('将来負担比率（分子）の構造'!J$53), IF('将来負担比率（分子）の構造'!J$53 &lt; 0, 0, '将来負担比率（分子）の構造'!J$53), NA())</f>
        <v>37444</v>
      </c>
      <c r="G67" s="180" t="e">
        <f>NA()</f>
        <v>#N/A</v>
      </c>
      <c r="H67" s="180" t="e">
        <f>NA()</f>
        <v>#N/A</v>
      </c>
      <c r="I67" s="180">
        <f>IF(ISNUMBER('将来負担比率（分子）の構造'!K$53), IF('将来負担比率（分子）の構造'!K$53 &lt; 0, 0, '将来負担比率（分子）の構造'!K$53), NA())</f>
        <v>37514</v>
      </c>
      <c r="J67" s="180" t="e">
        <f>NA()</f>
        <v>#N/A</v>
      </c>
      <c r="K67" s="180" t="e">
        <f>NA()</f>
        <v>#N/A</v>
      </c>
      <c r="L67" s="180">
        <f>IF(ISNUMBER('将来負担比率（分子）の構造'!L$53), IF('将来負担比率（分子）の構造'!L$53 &lt; 0, 0, '将来負担比率（分子）の構造'!L$53), NA())</f>
        <v>30844</v>
      </c>
      <c r="M67" s="180" t="e">
        <f>NA()</f>
        <v>#N/A</v>
      </c>
      <c r="N67" s="180" t="e">
        <f>NA()</f>
        <v>#N/A</v>
      </c>
      <c r="O67" s="180">
        <f>IF(ISNUMBER('将来負担比率（分子）の構造'!M$53), IF('将来負担比率（分子）の構造'!M$53 &lt; 0, 0, '将来負担比率（分子）の構造'!M$53), NA())</f>
        <v>29572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3011</v>
      </c>
      <c r="C72" s="184">
        <f>基金残高に係る経年分析!G55</f>
        <v>2546</v>
      </c>
      <c r="D72" s="184">
        <f>基金残高に係る経年分析!H55</f>
        <v>2055</v>
      </c>
    </row>
    <row r="73" spans="1:16" x14ac:dyDescent="0.15">
      <c r="A73" s="183" t="s">
        <v>78</v>
      </c>
      <c r="B73" s="184">
        <f>基金残高に係る経年分析!F56</f>
        <v>627</v>
      </c>
      <c r="C73" s="184">
        <f>基金残高に係る経年分析!G56</f>
        <v>518</v>
      </c>
      <c r="D73" s="184">
        <f>基金残高に係る経年分析!H56</f>
        <v>513</v>
      </c>
    </row>
    <row r="74" spans="1:16" x14ac:dyDescent="0.15">
      <c r="A74" s="183" t="s">
        <v>79</v>
      </c>
      <c r="B74" s="184">
        <f>基金残高に係る経年分析!F57</f>
        <v>10910</v>
      </c>
      <c r="C74" s="184">
        <f>基金残高に係る経年分析!G57</f>
        <v>11010</v>
      </c>
      <c r="D74" s="184">
        <f>基金残高に係る経年分析!H57</f>
        <v>11704</v>
      </c>
    </row>
  </sheetData>
  <sheetProtection algorithmName="SHA-512" hashValue="81rTQnpZuw+CoDuq7pSksBxboCyuSraqWTtMeW14/e4ngGlmywH7z8GG6r/RgQ6CfXcWK/0E6V9vfad/dWF6Kw==" saltValue="hkp7o26lGbY+ycD66HVj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2020-03-11T07:37:15Z</cp:lastPrinted>
  <dcterms:created xsi:type="dcterms:W3CDTF">2020-02-10T06:00:29Z</dcterms:created>
  <dcterms:modified xsi:type="dcterms:W3CDTF">2020-09-29T04:28:42Z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