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fs101\Share\200300長寿社会課\☆2介護指導・地域ケア推進担当\9-03　介護テクノロジー定着支援事業費（旧介護ロボット導入支援事業費）\R8\04_募集\01 最終版\"/>
    </mc:Choice>
  </mc:AlternateContent>
  <xr:revisionPtr revIDLastSave="0" documentId="13_ncr:1_{D66861D4-29D2-4E07-BFFA-262116AD6E91}" xr6:coauthVersionLast="47" xr6:coauthVersionMax="47" xr10:uidLastSave="{00000000-0000-0000-0000-000000000000}"/>
  <bookViews>
    <workbookView xWindow="40620" yWindow="-21735" windowWidth="29040" windowHeight="15720" xr2:uid="{7DD5A613-4FAA-49DA-86CF-DF647AD64C61}"/>
  </bookViews>
  <sheets>
    <sheet name="申込書  (様式)" sheetId="15" r:id="rId1"/>
    <sheet name="申込書  (記入例)" sheetId="20" r:id="rId2"/>
    <sheet name="データ" sheetId="12" state="hidden" r:id="rId3"/>
    <sheet name="編集用" sheetId="13" state="hidden" r:id="rId4"/>
  </sheets>
  <definedNames>
    <definedName name="_Key1" localSheetId="1" hidden="1">#REF!</definedName>
    <definedName name="_Key1" localSheetId="0" hidden="1">#REF!</definedName>
    <definedName name="_Key1" hidden="1">#REF!</definedName>
    <definedName name="_Key2" localSheetId="1" hidden="1">#REF!</definedName>
    <definedName name="_Key2" localSheetId="0" hidden="1">#REF!</definedName>
    <definedName name="_Key2" hidden="1">#REF!</definedName>
    <definedName name="_Order1" hidden="1">255</definedName>
    <definedName name="_Order2" hidden="1">255</definedName>
    <definedName name="_Sort" localSheetId="1" hidden="1">#REF!</definedName>
    <definedName name="_Sort" localSheetId="0" hidden="1">#REF!</definedName>
    <definedName name="_Sort" hidden="1">#REF!</definedName>
    <definedName name="Ⅾ" hidden="1">#REF!</definedName>
    <definedName name="ｄ" hidden="1">#REF!</definedName>
    <definedName name="HTML_CodePage" hidden="1">932</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Area" localSheetId="1">'申込書  (記入例)'!$A$1:$R$113</definedName>
    <definedName name="_xlnm.Print_Area" localSheetId="0">'申込書  (様式)'!$A$1:$R$113</definedName>
    <definedName name="TAISに掲載された「介護ソフト」">データ!$A$21:$A$30</definedName>
    <definedName name="TAISに掲載された「介護ソフト」と同水準の機能と判断された機器">データ!$C$21:$C$30</definedName>
    <definedName name="TAIS未掲載">データ!$C$21:$C$30</definedName>
    <definedName name="バックオフィスソフト">データ!$E$21:$E$30</definedName>
    <definedName name="介護ソフトの定着">データ!#REF!</definedName>
    <definedName name="介護ソフトの定着促">データ!#REF!</definedName>
    <definedName name="介護ソフトの定着促進">データ!$G$21:$G$30</definedName>
    <definedName name="介護ソフト定着促進">データ!#REF!</definedName>
    <definedName name="定着促進">データ!#REF!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7" i="20" l="1"/>
  <c r="O104" i="20"/>
  <c r="O103" i="20"/>
  <c r="O102" i="20"/>
  <c r="O101" i="20"/>
  <c r="O100" i="20"/>
  <c r="O99" i="20"/>
  <c r="O98" i="20"/>
  <c r="O105" i="20" s="1"/>
  <c r="B107" i="20" s="1"/>
  <c r="L107" i="20" s="1"/>
  <c r="O89" i="20"/>
  <c r="O88" i="20"/>
  <c r="O87" i="20"/>
  <c r="O86" i="20"/>
  <c r="O90" i="20" s="1"/>
  <c r="B92" i="20" s="1"/>
  <c r="O85" i="20"/>
  <c r="O84" i="20"/>
  <c r="J82" i="20"/>
  <c r="G92" i="20" s="1"/>
  <c r="G78" i="20"/>
  <c r="O75" i="20"/>
  <c r="O74" i="20"/>
  <c r="O73" i="20"/>
  <c r="O72" i="20"/>
  <c r="O71" i="20"/>
  <c r="O70" i="20"/>
  <c r="O60" i="20"/>
  <c r="O59" i="20"/>
  <c r="O58" i="20"/>
  <c r="O57" i="20"/>
  <c r="O56" i="20"/>
  <c r="O55" i="20"/>
  <c r="J53" i="20"/>
  <c r="G63" i="20" s="1"/>
  <c r="F43" i="20"/>
  <c r="N43" i="20" s="1"/>
  <c r="J82" i="15"/>
  <c r="G92" i="15" s="1"/>
  <c r="O89" i="15"/>
  <c r="O88" i="15"/>
  <c r="O87" i="15"/>
  <c r="O86" i="15"/>
  <c r="O85" i="15"/>
  <c r="O84" i="15"/>
  <c r="F43" i="15"/>
  <c r="J53" i="15"/>
  <c r="G78" i="15"/>
  <c r="B40" i="12"/>
  <c r="B39" i="12"/>
  <c r="B38" i="12"/>
  <c r="B37" i="12"/>
  <c r="B36" i="12"/>
  <c r="H27" i="12"/>
  <c r="H28" i="12"/>
  <c r="H29" i="12"/>
  <c r="H30" i="12"/>
  <c r="H26" i="12"/>
  <c r="L92" i="20" l="1"/>
  <c r="O76" i="20"/>
  <c r="B78" i="20" s="1"/>
  <c r="L78" i="20" s="1"/>
  <c r="O61" i="20"/>
  <c r="B63" i="20" s="1"/>
  <c r="L63" i="20" s="1"/>
  <c r="O90" i="15"/>
  <c r="O59" i="15"/>
  <c r="O101" i="15"/>
  <c r="K5" i="13" l="1"/>
  <c r="J5" i="13"/>
  <c r="L5" i="13"/>
  <c r="EI5" i="13"/>
  <c r="EH5" i="13"/>
  <c r="EG5" i="13"/>
  <c r="EF5" i="13"/>
  <c r="ED5" i="13"/>
  <c r="EC5" i="13"/>
  <c r="EB5" i="13"/>
  <c r="EA5" i="13"/>
  <c r="DY5" i="13"/>
  <c r="DX5" i="13"/>
  <c r="DW5" i="13"/>
  <c r="DV5" i="13"/>
  <c r="DT5" i="13"/>
  <c r="DS5" i="13"/>
  <c r="DR5" i="13"/>
  <c r="DQ5" i="13"/>
  <c r="DO5" i="13"/>
  <c r="DN5" i="13"/>
  <c r="DM5" i="13"/>
  <c r="DL5" i="13"/>
  <c r="DJ5" i="13"/>
  <c r="DI5" i="13"/>
  <c r="DH5" i="13"/>
  <c r="DF5" i="13"/>
  <c r="DE5" i="13"/>
  <c r="DD5" i="13"/>
  <c r="DC5" i="13"/>
  <c r="CX5" i="13"/>
  <c r="CW5" i="13"/>
  <c r="CV5" i="13"/>
  <c r="CU5" i="13"/>
  <c r="CT5" i="13"/>
  <c r="CN5" i="13"/>
  <c r="CM5" i="13"/>
  <c r="CL5" i="13"/>
  <c r="CK5" i="13"/>
  <c r="CI5" i="13"/>
  <c r="CH5" i="13"/>
  <c r="CG5" i="13"/>
  <c r="CF5" i="13"/>
  <c r="CD5" i="13"/>
  <c r="CC5" i="13"/>
  <c r="CB5" i="13"/>
  <c r="CA5" i="13"/>
  <c r="BY5" i="13"/>
  <c r="BX5" i="13"/>
  <c r="BW5" i="13"/>
  <c r="BV5" i="13"/>
  <c r="BT5" i="13"/>
  <c r="BS5" i="13"/>
  <c r="BR5" i="13"/>
  <c r="BQ5" i="13"/>
  <c r="BO5" i="13"/>
  <c r="BN5" i="13"/>
  <c r="BM5" i="13"/>
  <c r="BL5" i="13"/>
  <c r="BK5" i="13"/>
  <c r="BE5" i="13"/>
  <c r="BD5" i="13"/>
  <c r="BC5" i="13"/>
  <c r="BB5" i="13"/>
  <c r="AZ5" i="13"/>
  <c r="AY5" i="13"/>
  <c r="AX5" i="13"/>
  <c r="AW5" i="13"/>
  <c r="AU5" i="13"/>
  <c r="AT5" i="13"/>
  <c r="AS5" i="13"/>
  <c r="AR5" i="13"/>
  <c r="AP5" i="13"/>
  <c r="AO5" i="13"/>
  <c r="AN5" i="13"/>
  <c r="AM5" i="13"/>
  <c r="AK5" i="13"/>
  <c r="AJ5" i="13"/>
  <c r="AI5" i="13"/>
  <c r="AH5" i="13"/>
  <c r="AF5" i="13"/>
  <c r="AE5" i="13"/>
  <c r="AD5" i="13"/>
  <c r="AB5" i="13"/>
  <c r="Z5" i="13"/>
  <c r="X5" i="13"/>
  <c r="W5" i="13"/>
  <c r="U5" i="13"/>
  <c r="T5" i="13"/>
  <c r="S5" i="13"/>
  <c r="R5" i="13"/>
  <c r="Q5" i="13"/>
  <c r="P5" i="13"/>
  <c r="O5" i="13"/>
  <c r="N5" i="13"/>
  <c r="M5" i="13"/>
  <c r="I5" i="13"/>
  <c r="H5" i="13"/>
  <c r="G5" i="13"/>
  <c r="F5" i="13"/>
  <c r="E5" i="13"/>
  <c r="D5" i="13"/>
  <c r="C5" i="13"/>
  <c r="B5" i="13"/>
  <c r="A5" i="13"/>
  <c r="G107" i="15" l="1"/>
  <c r="EM5" i="13" s="1"/>
  <c r="DA5" i="13"/>
  <c r="O104" i="15"/>
  <c r="EJ5" i="13" s="1"/>
  <c r="O103" i="15"/>
  <c r="EE5" i="13" s="1"/>
  <c r="O102" i="15"/>
  <c r="DZ5" i="13" s="1"/>
  <c r="DU5" i="13"/>
  <c r="O100" i="15"/>
  <c r="DP5" i="13" s="1"/>
  <c r="O99" i="15"/>
  <c r="DK5" i="13" s="1"/>
  <c r="O98" i="15"/>
  <c r="DG5" i="13" s="1"/>
  <c r="CR5" i="13"/>
  <c r="O75" i="15"/>
  <c r="CO5" i="13" s="1"/>
  <c r="O74" i="15"/>
  <c r="CJ5" i="13" s="1"/>
  <c r="O73" i="15"/>
  <c r="CE5" i="13" s="1"/>
  <c r="O72" i="15"/>
  <c r="BZ5" i="13" s="1"/>
  <c r="O71" i="15"/>
  <c r="BU5" i="13" s="1"/>
  <c r="O70" i="15"/>
  <c r="BP5" i="13" s="1"/>
  <c r="O60" i="15"/>
  <c r="BF5" i="13" s="1"/>
  <c r="BA5" i="13"/>
  <c r="O58" i="15"/>
  <c r="AV5" i="13" s="1"/>
  <c r="O57" i="15"/>
  <c r="AQ5" i="13" s="1"/>
  <c r="O56" i="15"/>
  <c r="AL5" i="13" s="1"/>
  <c r="O55" i="15"/>
  <c r="AG5" i="13" l="1"/>
  <c r="O61" i="15"/>
  <c r="B92" i="15"/>
  <c r="L92" i="15" s="1"/>
  <c r="CY5" i="13"/>
  <c r="G63" i="15"/>
  <c r="BI5" i="13" s="1"/>
  <c r="AC5" i="13"/>
  <c r="N43" i="15"/>
  <c r="AA5" i="13" s="1"/>
  <c r="Y5" i="13"/>
  <c r="B63" i="15"/>
  <c r="O76" i="15"/>
  <c r="B78" i="15" s="1"/>
  <c r="O105" i="15"/>
  <c r="B107" i="15" s="1"/>
  <c r="EK5" i="13" l="1"/>
  <c r="DB5" i="13"/>
  <c r="CZ5" i="13"/>
  <c r="CP5" i="13"/>
  <c r="BG5" i="13"/>
  <c r="L107" i="15" l="1"/>
  <c r="EN5" i="13" s="1"/>
  <c r="EL5" i="13"/>
  <c r="L78" i="15"/>
  <c r="CS5" i="13" s="1"/>
  <c r="CQ5" i="13"/>
  <c r="L63" i="15"/>
  <c r="BJ5" i="13" s="1"/>
  <c r="BH5" i="13"/>
</calcChain>
</file>

<file path=xl/sharedStrings.xml><?xml version="1.0" encoding="utf-8"?>
<sst xmlns="http://schemas.openxmlformats.org/spreadsheetml/2006/main" count="538" uniqueCount="206">
  <si>
    <t>申　込　書</t>
    <rPh sb="0" eb="1">
      <t>サル</t>
    </rPh>
    <rPh sb="2" eb="3">
      <t>コ</t>
    </rPh>
    <rPh sb="4" eb="5">
      <t>ショ</t>
    </rPh>
    <phoneticPr fontId="2"/>
  </si>
  <si>
    <t>　佐賀県健康福祉部長寿社会課長　様</t>
    <rPh sb="1" eb="3">
      <t>サガ</t>
    </rPh>
    <rPh sb="3" eb="4">
      <t>ケン</t>
    </rPh>
    <rPh sb="4" eb="6">
      <t>ケンコウ</t>
    </rPh>
    <rPh sb="6" eb="8">
      <t>フクシ</t>
    </rPh>
    <rPh sb="8" eb="9">
      <t>ブ</t>
    </rPh>
    <rPh sb="9" eb="11">
      <t>チョウジュ</t>
    </rPh>
    <rPh sb="11" eb="13">
      <t>シャカイ</t>
    </rPh>
    <rPh sb="13" eb="14">
      <t>カ</t>
    </rPh>
    <rPh sb="14" eb="15">
      <t>チョウ</t>
    </rPh>
    <rPh sb="16" eb="17">
      <t>サマ</t>
    </rPh>
    <phoneticPr fontId="2"/>
  </si>
  <si>
    <t>申込者</t>
    <rPh sb="0" eb="2">
      <t>モウシコミ</t>
    </rPh>
    <rPh sb="2" eb="3">
      <t>シャ</t>
    </rPh>
    <phoneticPr fontId="2"/>
  </si>
  <si>
    <t>フリガナ</t>
    <phoneticPr fontId="2"/>
  </si>
  <si>
    <t>記</t>
    <rPh sb="0" eb="1">
      <t>キ</t>
    </rPh>
    <phoneticPr fontId="2"/>
  </si>
  <si>
    <t>法人名</t>
    <rPh sb="0" eb="2">
      <t>ホウジン</t>
    </rPh>
    <rPh sb="2" eb="3">
      <t>メイ</t>
    </rPh>
    <phoneticPr fontId="2"/>
  </si>
  <si>
    <t>台数</t>
    <rPh sb="0" eb="2">
      <t>ダイスウ</t>
    </rPh>
    <phoneticPr fontId="2"/>
  </si>
  <si>
    <t>法人所在地</t>
    <rPh sb="0" eb="2">
      <t>ホウジン</t>
    </rPh>
    <rPh sb="2" eb="5">
      <t>ショザイチ</t>
    </rPh>
    <phoneticPr fontId="2"/>
  </si>
  <si>
    <t>基準額（円）</t>
    <rPh sb="0" eb="2">
      <t>キジュン</t>
    </rPh>
    <rPh sb="2" eb="3">
      <t>ガク</t>
    </rPh>
    <phoneticPr fontId="2"/>
  </si>
  <si>
    <t>〇提出書類</t>
    <rPh sb="1" eb="3">
      <t>テイシュツ</t>
    </rPh>
    <rPh sb="3" eb="5">
      <t>ショルイ</t>
    </rPh>
    <phoneticPr fontId="2"/>
  </si>
  <si>
    <t>対象経費（税抜）（円）</t>
    <rPh sb="0" eb="2">
      <t>タイショウ</t>
    </rPh>
    <rPh sb="2" eb="4">
      <t>ケイヒ</t>
    </rPh>
    <rPh sb="9" eb="10">
      <t>エン</t>
    </rPh>
    <phoneticPr fontId="2"/>
  </si>
  <si>
    <t>移動支援（屋外,屋内,装着）</t>
    <phoneticPr fontId="2"/>
  </si>
  <si>
    <t>排泄支援（排泄予測・検知,排泄物処理,動作支援）</t>
    <phoneticPr fontId="2"/>
  </si>
  <si>
    <t>入浴支援</t>
    <phoneticPr fontId="2"/>
  </si>
  <si>
    <t>見守り・コミュニケーション（見守り（施設）,見守り（在宅）,コミュニケーション）</t>
    <phoneticPr fontId="2"/>
  </si>
  <si>
    <t>機能訓練支援</t>
    <phoneticPr fontId="2"/>
  </si>
  <si>
    <t>食事・栄養管理支援</t>
    <phoneticPr fontId="2"/>
  </si>
  <si>
    <t>認知症生活支援・認知症ケア支援</t>
    <phoneticPr fontId="2"/>
  </si>
  <si>
    <t>介護テクノロジーのパッケージ型</t>
    <phoneticPr fontId="2"/>
  </si>
  <si>
    <t>主となる機器</t>
    <rPh sb="0" eb="1">
      <t>シュ</t>
    </rPh>
    <rPh sb="4" eb="6">
      <t>キキ</t>
    </rPh>
    <phoneticPr fontId="2"/>
  </si>
  <si>
    <t>機器名・メーカー名</t>
    <rPh sb="0" eb="3">
      <t>キキメイ</t>
    </rPh>
    <rPh sb="8" eb="9">
      <t>メイ</t>
    </rPh>
    <phoneticPr fontId="2"/>
  </si>
  <si>
    <t>1台当たり金額
（税抜）（円）</t>
    <rPh sb="1" eb="2">
      <t>ダイ</t>
    </rPh>
    <rPh sb="2" eb="3">
      <t>ア</t>
    </rPh>
    <rPh sb="5" eb="7">
      <t>キンガク</t>
    </rPh>
    <rPh sb="9" eb="11">
      <t>ゼイヌキ</t>
    </rPh>
    <rPh sb="13" eb="14">
      <t>エン</t>
    </rPh>
    <phoneticPr fontId="2"/>
  </si>
  <si>
    <t>区分（目的）</t>
    <rPh sb="0" eb="2">
      <t>クブン</t>
    </rPh>
    <rPh sb="3" eb="5">
      <t>モクテキ</t>
    </rPh>
    <phoneticPr fontId="2"/>
  </si>
  <si>
    <t>〇導入予定の介護テクノロジー所要額等</t>
    <rPh sb="1" eb="3">
      <t>ドウニュウ</t>
    </rPh>
    <rPh sb="3" eb="5">
      <t>ヨテイ</t>
    </rPh>
    <rPh sb="6" eb="8">
      <t>カイゴ</t>
    </rPh>
    <rPh sb="14" eb="16">
      <t>ショヨウ</t>
    </rPh>
    <rPh sb="16" eb="17">
      <t>ガク</t>
    </rPh>
    <rPh sb="17" eb="18">
      <t>トウ</t>
    </rPh>
    <phoneticPr fontId="2"/>
  </si>
  <si>
    <t>付帯経費
（情報端末以外）</t>
    <rPh sb="0" eb="4">
      <t>フタイケイヒ</t>
    </rPh>
    <rPh sb="6" eb="10">
      <t>ジョウホウタンマツ</t>
    </rPh>
    <rPh sb="10" eb="12">
      <t>イガイ</t>
    </rPh>
    <phoneticPr fontId="2"/>
  </si>
  <si>
    <t>付帯経費
（情報端末）</t>
    <rPh sb="0" eb="4">
      <t>フタイケイヒ</t>
    </rPh>
    <rPh sb="6" eb="10">
      <t>ジョウホウタンマツ</t>
    </rPh>
    <phoneticPr fontId="2"/>
  </si>
  <si>
    <t>種別</t>
    <rPh sb="0" eb="2">
      <t>シュベツ</t>
    </rPh>
    <phoneticPr fontId="2"/>
  </si>
  <si>
    <t>介護テクノロジーのパッケージ型導入支援</t>
    <phoneticPr fontId="2"/>
  </si>
  <si>
    <t>主となる機器（連動）</t>
    <rPh sb="0" eb="1">
      <t>シュ</t>
    </rPh>
    <rPh sb="4" eb="6">
      <t>キキ</t>
    </rPh>
    <rPh sb="7" eb="9">
      <t>レンドウ</t>
    </rPh>
    <phoneticPr fontId="2"/>
  </si>
  <si>
    <t xml:space="preserve">	介護業務支援（介護ソフト）</t>
    <phoneticPr fontId="2"/>
  </si>
  <si>
    <t>介護ソフト</t>
    <rPh sb="0" eb="2">
      <t>カイゴ</t>
    </rPh>
    <phoneticPr fontId="2"/>
  </si>
  <si>
    <t>合計</t>
    <phoneticPr fontId="2"/>
  </si>
  <si>
    <t>法人名</t>
    <rPh sb="0" eb="2">
      <t>ホウジン</t>
    </rPh>
    <rPh sb="2" eb="3">
      <t>メイ</t>
    </rPh>
    <phoneticPr fontId="4"/>
  </si>
  <si>
    <t>郵便番号</t>
    <rPh sb="0" eb="4">
      <t>ユウビンバンゴウ</t>
    </rPh>
    <phoneticPr fontId="9"/>
  </si>
  <si>
    <t>職員数</t>
    <rPh sb="0" eb="3">
      <t>ショクインスウ</t>
    </rPh>
    <phoneticPr fontId="9"/>
  </si>
  <si>
    <t>利用者定員</t>
    <rPh sb="0" eb="3">
      <t>リヨウシャ</t>
    </rPh>
    <rPh sb="3" eb="5">
      <t>テイイン</t>
    </rPh>
    <phoneticPr fontId="9"/>
  </si>
  <si>
    <t>氏名</t>
    <rPh sb="0" eb="2">
      <t>シメイ</t>
    </rPh>
    <phoneticPr fontId="2"/>
  </si>
  <si>
    <t>代表者職名</t>
    <rPh sb="0" eb="3">
      <t>ダイヒョウシャ</t>
    </rPh>
    <rPh sb="3" eb="4">
      <t>ショク</t>
    </rPh>
    <rPh sb="4" eb="5">
      <t>メイ</t>
    </rPh>
    <phoneticPr fontId="2"/>
  </si>
  <si>
    <t>担当者職名</t>
    <rPh sb="0" eb="3">
      <t>タントウシャ</t>
    </rPh>
    <rPh sb="3" eb="4">
      <t>ショク</t>
    </rPh>
    <rPh sb="4" eb="5">
      <t>メイ</t>
    </rPh>
    <phoneticPr fontId="2"/>
  </si>
  <si>
    <t>郵便番号</t>
    <rPh sb="0" eb="4">
      <t>ユウビンバンゴウ</t>
    </rPh>
    <phoneticPr fontId="2"/>
  </si>
  <si>
    <t>介護サービス等の種別</t>
    <rPh sb="0" eb="2">
      <t>カイゴ</t>
    </rPh>
    <rPh sb="6" eb="7">
      <t>トウ</t>
    </rPh>
    <rPh sb="8" eb="10">
      <t>シュベツ</t>
    </rPh>
    <phoneticPr fontId="2"/>
  </si>
  <si>
    <t>令和</t>
    <rPh sb="0" eb="2">
      <t>レイワ</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</si>
  <si>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</si>
  <si>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</si>
  <si>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</si>
  <si>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</si>
  <si>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事業所番号</t>
    <rPh sb="0" eb="3">
      <t>ジギョウショ</t>
    </rPh>
    <rPh sb="3" eb="5">
      <t>バンゴウ</t>
    </rPh>
    <phoneticPr fontId="2"/>
  </si>
  <si>
    <t>事業所所在地</t>
    <phoneticPr fontId="2"/>
  </si>
  <si>
    <t>法人名（フリガナ）</t>
    <rPh sb="0" eb="2">
      <t>ホウジン</t>
    </rPh>
    <rPh sb="2" eb="3">
      <t>メイ</t>
    </rPh>
    <phoneticPr fontId="4"/>
  </si>
  <si>
    <t>代表者職名</t>
    <phoneticPr fontId="2"/>
  </si>
  <si>
    <t>氏名</t>
    <phoneticPr fontId="2"/>
  </si>
  <si>
    <t>氏名（フリガナ）</t>
    <rPh sb="0" eb="2">
      <t>シメイ</t>
    </rPh>
    <phoneticPr fontId="2"/>
  </si>
  <si>
    <t>法人所在地</t>
    <rPh sb="0" eb="2">
      <t>ホウジン</t>
    </rPh>
    <rPh sb="2" eb="5">
      <t>ショザイチ</t>
    </rPh>
    <phoneticPr fontId="9"/>
  </si>
  <si>
    <t>担当者職名</t>
    <phoneticPr fontId="2"/>
  </si>
  <si>
    <t>TEL</t>
    <phoneticPr fontId="2"/>
  </si>
  <si>
    <t>E-mail</t>
    <phoneticPr fontId="2"/>
  </si>
  <si>
    <t>介護サービス等の
種別</t>
    <rPh sb="0" eb="2">
      <t>カイゴ</t>
    </rPh>
    <rPh sb="6" eb="7">
      <t>トウ</t>
    </rPh>
    <rPh sb="9" eb="11">
      <t>シュベツ</t>
    </rPh>
    <phoneticPr fontId="4"/>
  </si>
  <si>
    <t>郵便番号</t>
    <phoneticPr fontId="2"/>
  </si>
  <si>
    <t>①</t>
    <phoneticPr fontId="2"/>
  </si>
  <si>
    <t>②</t>
    <phoneticPr fontId="2"/>
  </si>
  <si>
    <t>業務改善支援の方法</t>
    <phoneticPr fontId="2"/>
  </si>
  <si>
    <t>〇導入支援と一体的に行う業務改善支援</t>
    <rPh sb="1" eb="3">
      <t>ドウニュウ</t>
    </rPh>
    <rPh sb="3" eb="5">
      <t>シエン</t>
    </rPh>
    <rPh sb="6" eb="9">
      <t>イッタイテキ</t>
    </rPh>
    <rPh sb="10" eb="11">
      <t>オコナ</t>
    </rPh>
    <rPh sb="12" eb="14">
      <t>ギョウム</t>
    </rPh>
    <rPh sb="14" eb="16">
      <t>カイゼン</t>
    </rPh>
    <rPh sb="16" eb="18">
      <t>シエン</t>
    </rPh>
    <phoneticPr fontId="2"/>
  </si>
  <si>
    <t>　本補助金の交付を受ける場合は、導入支援と一体的に行う業務改善支援を受けなければなりません。導入支援と一体的に行う業務改善支援の方法について以下から選択してください。</t>
    <rPh sb="70" eb="72">
      <t>イカ</t>
    </rPh>
    <rPh sb="74" eb="76">
      <t>センタク</t>
    </rPh>
    <phoneticPr fontId="2"/>
  </si>
  <si>
    <t>○○法人　○○</t>
    <rPh sb="2" eb="4">
      <t>ホウジン</t>
    </rPh>
    <phoneticPr fontId="2"/>
  </si>
  <si>
    <t>○○</t>
    <phoneticPr fontId="2"/>
  </si>
  <si>
    <t>代表取締役</t>
    <rPh sb="0" eb="5">
      <t>ダイヒョウトリシマリヤク</t>
    </rPh>
    <phoneticPr fontId="2"/>
  </si>
  <si>
    <t>○○　○○</t>
    <phoneticPr fontId="2"/>
  </si>
  <si>
    <t>○○県　○○市　○○　○番地○○</t>
    <rPh sb="2" eb="3">
      <t>ケン</t>
    </rPh>
    <rPh sb="6" eb="7">
      <t>シ</t>
    </rPh>
    <rPh sb="12" eb="14">
      <t>バンチ</t>
    </rPh>
    <phoneticPr fontId="2"/>
  </si>
  <si>
    <t>○○○○－○○－○○○○</t>
    <phoneticPr fontId="2"/>
  </si>
  <si>
    <t>○○○－○○○○</t>
    <phoneticPr fontId="2"/>
  </si>
  <si>
    <t>○○＠○○.○○</t>
    <phoneticPr fontId="2"/>
  </si>
  <si>
    <t>○○○○○○○○○○</t>
    <phoneticPr fontId="2"/>
  </si>
  <si>
    <t>○○・○○</t>
    <phoneticPr fontId="2"/>
  </si>
  <si>
    <t>基準額（円）</t>
    <rPh sb="0" eb="2">
      <t>キジュン</t>
    </rPh>
    <rPh sb="2" eb="3">
      <t>ガク</t>
    </rPh>
    <rPh sb="4" eb="5">
      <t>エン</t>
    </rPh>
    <phoneticPr fontId="2"/>
  </si>
  <si>
    <r>
      <t xml:space="preserve">補助金申請額（円）
</t>
    </r>
    <r>
      <rPr>
        <sz val="8"/>
        <rFont val="游明朝"/>
        <family val="1"/>
        <charset val="128"/>
      </rPr>
      <t>基礎額と基準額のいずれか低い額</t>
    </r>
    <rPh sb="0" eb="2">
      <t>ホジョ</t>
    </rPh>
    <rPh sb="2" eb="3">
      <t>キン</t>
    </rPh>
    <rPh sb="3" eb="5">
      <t>シンセイ</t>
    </rPh>
    <rPh sb="5" eb="6">
      <t>ガク</t>
    </rPh>
    <phoneticPr fontId="2"/>
  </si>
  <si>
    <t>対象経費（税抜）（円）</t>
    <rPh sb="0" eb="2">
      <t>タイショウ</t>
    </rPh>
    <rPh sb="2" eb="4">
      <t>ケイヒ</t>
    </rPh>
    <rPh sb="5" eb="7">
      <t>ゼイヌキ</t>
    </rPh>
    <rPh sb="9" eb="10">
      <t>エン</t>
    </rPh>
    <phoneticPr fontId="2"/>
  </si>
  <si>
    <t>１台当たり基準額（円）</t>
    <rPh sb="1" eb="2">
      <t>ダイ</t>
    </rPh>
    <rPh sb="2" eb="3">
      <t>ア</t>
    </rPh>
    <rPh sb="5" eb="8">
      <t>キジュンガク</t>
    </rPh>
    <rPh sb="9" eb="10">
      <t>エン</t>
    </rPh>
    <phoneticPr fontId="2"/>
  </si>
  <si>
    <r>
      <t xml:space="preserve">基準額（円）
</t>
    </r>
    <r>
      <rPr>
        <sz val="8"/>
        <rFont val="游明朝"/>
        <family val="1"/>
        <charset val="128"/>
      </rPr>
      <t>1台当たり基準額×主となる機器台数</t>
    </r>
    <rPh sb="0" eb="2">
      <t>キジュン</t>
    </rPh>
    <rPh sb="2" eb="3">
      <t>ガク</t>
    </rPh>
    <rPh sb="4" eb="5">
      <t>エン</t>
    </rPh>
    <rPh sb="8" eb="9">
      <t>ダイ</t>
    </rPh>
    <rPh sb="9" eb="10">
      <t>ア</t>
    </rPh>
    <rPh sb="12" eb="15">
      <t>キジュンガク</t>
    </rPh>
    <rPh sb="16" eb="17">
      <t>シュ</t>
    </rPh>
    <rPh sb="20" eb="22">
      <t>キキ</t>
    </rPh>
    <rPh sb="22" eb="24">
      <t>ダイスウ</t>
    </rPh>
    <phoneticPr fontId="2"/>
  </si>
  <si>
    <r>
      <t xml:space="preserve">基準額（円）
</t>
    </r>
    <r>
      <rPr>
        <sz val="8"/>
        <rFont val="游明朝"/>
        <family val="1"/>
        <charset val="128"/>
      </rPr>
      <t>1台当たり基準額×台数</t>
    </r>
    <rPh sb="0" eb="2">
      <t>キジュン</t>
    </rPh>
    <rPh sb="2" eb="3">
      <t>ガク</t>
    </rPh>
    <rPh sb="4" eb="5">
      <t>エン</t>
    </rPh>
    <rPh sb="8" eb="9">
      <t>ダイ</t>
    </rPh>
    <rPh sb="9" eb="10">
      <t>ア</t>
    </rPh>
    <rPh sb="12" eb="15">
      <t>キジュンガク</t>
    </rPh>
    <rPh sb="16" eb="18">
      <t>ダイスウ</t>
    </rPh>
    <phoneticPr fontId="2"/>
  </si>
  <si>
    <t>１台当たり基準額（円）</t>
    <rPh sb="1" eb="2">
      <t>ダイ</t>
    </rPh>
    <rPh sb="2" eb="3">
      <t>ア</t>
    </rPh>
    <rPh sb="5" eb="7">
      <t>キジュン</t>
    </rPh>
    <rPh sb="7" eb="8">
      <t>ガク</t>
    </rPh>
    <rPh sb="9" eb="10">
      <t>エン</t>
    </rPh>
    <phoneticPr fontId="2"/>
  </si>
  <si>
    <t>対象経費（円）</t>
    <rPh sb="0" eb="4">
      <t>タイショウケイヒ</t>
    </rPh>
    <rPh sb="5" eb="6">
      <t>エン</t>
    </rPh>
    <phoneticPr fontId="2"/>
  </si>
  <si>
    <t>【②を選んだ場合はご記入ください】導入支援と一体的に行う業務改善支援</t>
    <rPh sb="3" eb="4">
      <t>エラ</t>
    </rPh>
    <rPh sb="6" eb="8">
      <t>バアイ</t>
    </rPh>
    <rPh sb="10" eb="12">
      <t>キニュウ</t>
    </rPh>
    <phoneticPr fontId="2"/>
  </si>
  <si>
    <r>
      <t xml:space="preserve">補助金申請額（円）
</t>
    </r>
    <r>
      <rPr>
        <sz val="8"/>
        <rFont val="游明朝"/>
        <family val="1"/>
        <charset val="128"/>
      </rPr>
      <t>基礎額と基準額のいずれか低い額</t>
    </r>
    <rPh sb="0" eb="3">
      <t>ホジョキン</t>
    </rPh>
    <rPh sb="3" eb="5">
      <t>シンセイ</t>
    </rPh>
    <rPh sb="5" eb="6">
      <t>ガク</t>
    </rPh>
    <rPh sb="7" eb="8">
      <t>エン</t>
    </rPh>
    <phoneticPr fontId="2"/>
  </si>
  <si>
    <t>導入支援と一体的に行う業務改善支援</t>
    <phoneticPr fontId="2"/>
  </si>
  <si>
    <t>対象経費（税抜）（円）</t>
    <phoneticPr fontId="2"/>
  </si>
  <si>
    <t>基礎額（円）
対象経費×補助率3/4
（千円未満切り捨て）</t>
    <phoneticPr fontId="2"/>
  </si>
  <si>
    <t>基準額（円）</t>
    <phoneticPr fontId="2"/>
  </si>
  <si>
    <t>補助金申請額（円）
基礎額と基準額のいずれか低い額</t>
    <phoneticPr fontId="2"/>
  </si>
  <si>
    <t>導入予定の介護テクノロジー</t>
    <phoneticPr fontId="2"/>
  </si>
  <si>
    <t>区分（目的）</t>
    <phoneticPr fontId="2"/>
  </si>
  <si>
    <t>１台当たり基準額（円）</t>
    <phoneticPr fontId="2"/>
  </si>
  <si>
    <t>機器名・メーカー名</t>
    <phoneticPr fontId="2"/>
  </si>
  <si>
    <t>重点分野に該当する介護テクノロジー（介護業務支援（介護ソフト）を除く）</t>
    <phoneticPr fontId="2"/>
  </si>
  <si>
    <t>主となる機器</t>
    <rPh sb="0" eb="1">
      <t>シュ</t>
    </rPh>
    <rPh sb="4" eb="6">
      <t>キキ</t>
    </rPh>
    <phoneticPr fontId="2"/>
  </si>
  <si>
    <t>1台当たり金額
（税抜）（円）</t>
    <phoneticPr fontId="2"/>
  </si>
  <si>
    <t>台数</t>
    <phoneticPr fontId="2"/>
  </si>
  <si>
    <t>付帯経費１</t>
    <rPh sb="0" eb="4">
      <t>フタイケイヒ</t>
    </rPh>
    <phoneticPr fontId="2"/>
  </si>
  <si>
    <t>付帯経費の種別</t>
    <rPh sb="0" eb="4">
      <t>フタイケイヒ</t>
    </rPh>
    <rPh sb="5" eb="7">
      <t>シュベツ</t>
    </rPh>
    <phoneticPr fontId="2"/>
  </si>
  <si>
    <t>付帯経費２</t>
    <rPh sb="0" eb="4">
      <t>フタイケイヒ</t>
    </rPh>
    <phoneticPr fontId="2"/>
  </si>
  <si>
    <t>付帯経費３</t>
    <rPh sb="0" eb="4">
      <t>フタイケイヒ</t>
    </rPh>
    <phoneticPr fontId="2"/>
  </si>
  <si>
    <t>付帯経費４</t>
    <rPh sb="0" eb="4">
      <t>フタイケイヒ</t>
    </rPh>
    <phoneticPr fontId="2"/>
  </si>
  <si>
    <t>付帯経費５</t>
    <rPh sb="0" eb="4">
      <t>フタイケイヒ</t>
    </rPh>
    <phoneticPr fontId="2"/>
  </si>
  <si>
    <t>【計】対象経費（税抜）（円）</t>
    <rPh sb="1" eb="2">
      <t>ケイ</t>
    </rPh>
    <phoneticPr fontId="2"/>
  </si>
  <si>
    <t>基準額（円）
1台当たり基準額×主となる機器台数</t>
    <phoneticPr fontId="2"/>
  </si>
  <si>
    <t>重点分野に該当する介護テクノロジー（介護業務支援（介護ソフト））</t>
    <phoneticPr fontId="2"/>
  </si>
  <si>
    <t>介護業務支援（介護ソフト）</t>
    <rPh sb="0" eb="2">
      <t>カイゴ</t>
    </rPh>
    <rPh sb="2" eb="4">
      <t>ギョウム</t>
    </rPh>
    <rPh sb="4" eb="6">
      <t>シエン</t>
    </rPh>
    <rPh sb="7" eb="9">
      <t>カイゴ</t>
    </rPh>
    <phoneticPr fontId="2"/>
  </si>
  <si>
    <t>その他</t>
    <phoneticPr fontId="2"/>
  </si>
  <si>
    <t>種別</t>
    <phoneticPr fontId="2"/>
  </si>
  <si>
    <t>基準額（円）
1台当たり基準額×台数</t>
    <phoneticPr fontId="2"/>
  </si>
  <si>
    <t>介護テクノロジーのパッケージ型導入支援</t>
    <phoneticPr fontId="2"/>
  </si>
  <si>
    <t>主となる機器１</t>
    <rPh sb="0" eb="1">
      <t>シュ</t>
    </rPh>
    <rPh sb="4" eb="6">
      <t>キキ</t>
    </rPh>
    <phoneticPr fontId="2"/>
  </si>
  <si>
    <t>主となる機器２</t>
    <rPh sb="0" eb="1">
      <t>シュ</t>
    </rPh>
    <rPh sb="4" eb="6">
      <t>キキ</t>
    </rPh>
    <phoneticPr fontId="2"/>
  </si>
  <si>
    <t>申込月</t>
    <rPh sb="0" eb="2">
      <t>モウシコミ</t>
    </rPh>
    <rPh sb="2" eb="3">
      <t>ツキ</t>
    </rPh>
    <phoneticPr fontId="2"/>
  </si>
  <si>
    <t>申込日</t>
    <rPh sb="0" eb="3">
      <t>モウシコミビ</t>
    </rPh>
    <phoneticPr fontId="2"/>
  </si>
  <si>
    <t>事業所番号</t>
    <rPh sb="0" eb="3">
      <t>ジギョウショ</t>
    </rPh>
    <rPh sb="3" eb="5">
      <t>バンゴウ</t>
    </rPh>
    <phoneticPr fontId="4"/>
  </si>
  <si>
    <t>事業所名</t>
    <phoneticPr fontId="9"/>
  </si>
  <si>
    <t>訪問介護</t>
  </si>
  <si>
    <t>居宅療養</t>
  </si>
  <si>
    <t>通所介護</t>
  </si>
  <si>
    <t>介護老人保健施設</t>
    <rPh sb="2" eb="4">
      <t>ロウジン</t>
    </rPh>
    <phoneticPr fontId="6"/>
  </si>
  <si>
    <t>介護医療院</t>
    <rPh sb="2" eb="4">
      <t>イリョウ</t>
    </rPh>
    <rPh sb="4" eb="5">
      <t>イン</t>
    </rPh>
    <phoneticPr fontId="6"/>
  </si>
  <si>
    <t>訪問入浴介護</t>
    <rPh sb="4" eb="6">
      <t>カイゴ</t>
    </rPh>
    <phoneticPr fontId="2"/>
  </si>
  <si>
    <t>訪問看護ステーション</t>
    <phoneticPr fontId="2"/>
  </si>
  <si>
    <t>訪問リハビリテーション</t>
    <phoneticPr fontId="2"/>
  </si>
  <si>
    <t>通所リハビリテーション</t>
    <phoneticPr fontId="2"/>
  </si>
  <si>
    <t>短期入所生活介護</t>
    <rPh sb="2" eb="4">
      <t>ニュウショ</t>
    </rPh>
    <rPh sb="6" eb="8">
      <t>カイゴ</t>
    </rPh>
    <phoneticPr fontId="2"/>
  </si>
  <si>
    <t>短期入所療養介護</t>
    <rPh sb="2" eb="4">
      <t>ニュウショ</t>
    </rPh>
    <rPh sb="6" eb="8">
      <t>カイゴ</t>
    </rPh>
    <phoneticPr fontId="2"/>
  </si>
  <si>
    <t>特定施設入居者生活介護</t>
    <rPh sb="4" eb="11">
      <t>ニュウキョシャセイカツカイゴ</t>
    </rPh>
    <phoneticPr fontId="2"/>
  </si>
  <si>
    <t>福祉用具貸与</t>
    <rPh sb="4" eb="6">
      <t>タイヨ</t>
    </rPh>
    <phoneticPr fontId="2"/>
  </si>
  <si>
    <t>特定福祉用具販売</t>
    <rPh sb="0" eb="2">
      <t>トクテイ</t>
    </rPh>
    <rPh sb="2" eb="4">
      <t>フクシ</t>
    </rPh>
    <rPh sb="4" eb="6">
      <t>ヨウグ</t>
    </rPh>
    <rPh sb="6" eb="8">
      <t>ハンバイ</t>
    </rPh>
    <phoneticPr fontId="1"/>
  </si>
  <si>
    <t>居宅療養管理指導</t>
    <rPh sb="0" eb="8">
      <t>キョタクリョウヨウカンリシドウ</t>
    </rPh>
    <phoneticPr fontId="2"/>
  </si>
  <si>
    <t>介護老人福祉施設</t>
    <rPh sb="2" eb="4">
      <t>ロウジン</t>
    </rPh>
    <phoneticPr fontId="6"/>
  </si>
  <si>
    <t>定期巡回随時対応型訪問介護看護</t>
    <phoneticPr fontId="2"/>
  </si>
  <si>
    <t>小規模多機能型居宅介護</t>
    <phoneticPr fontId="2"/>
  </si>
  <si>
    <t>看護小規模多機能型居宅介護(複合型サービス)</t>
    <phoneticPr fontId="2"/>
  </si>
  <si>
    <t>地域密着型通所介護</t>
    <phoneticPr fontId="2"/>
  </si>
  <si>
    <t>認知症対応型通所介護</t>
    <phoneticPr fontId="2"/>
  </si>
  <si>
    <t>認知症対応型共同生活介護</t>
    <phoneticPr fontId="2"/>
  </si>
  <si>
    <t>地域密着型介護老人福祉施設入所者生活介護</t>
    <phoneticPr fontId="2"/>
  </si>
  <si>
    <t>地域密着型特定施設入所者生活介護</t>
    <phoneticPr fontId="2"/>
  </si>
  <si>
    <t>夜間対応型訪問介護</t>
    <phoneticPr fontId="2"/>
  </si>
  <si>
    <t>居宅介護支援</t>
    <phoneticPr fontId="2"/>
  </si>
  <si>
    <t>養護老人ホーム</t>
    <rPh sb="0" eb="4">
      <t>ヨウゴロウジン</t>
    </rPh>
    <phoneticPr fontId="2"/>
  </si>
  <si>
    <t>軽費老人ホーム</t>
    <rPh sb="0" eb="4">
      <t>ケイヒロウジン</t>
    </rPh>
    <phoneticPr fontId="2"/>
  </si>
  <si>
    <t>担当者氏名</t>
    <rPh sb="0" eb="3">
      <t>タントウシャ</t>
    </rPh>
    <rPh sb="3" eb="5">
      <t>シメイ</t>
    </rPh>
    <phoneticPr fontId="2"/>
  </si>
  <si>
    <t>E-mail（担当者）</t>
    <rPh sb="7" eb="10">
      <t>タントウシャ</t>
    </rPh>
    <phoneticPr fontId="2"/>
  </si>
  <si>
    <t>TEL（担当者）</t>
    <rPh sb="4" eb="7">
      <t>タントウシャ</t>
    </rPh>
    <phoneticPr fontId="2"/>
  </si>
  <si>
    <r>
      <t xml:space="preserve">送付先住所
</t>
    </r>
    <r>
      <rPr>
        <sz val="8"/>
        <rFont val="游明朝"/>
        <family val="1"/>
        <charset val="128"/>
      </rPr>
      <t>※法人所在地と異なる場合</t>
    </r>
    <rPh sb="0" eb="3">
      <t>ソウフサキ</t>
    </rPh>
    <rPh sb="3" eb="5">
      <t>ジュウショ</t>
    </rPh>
    <rPh sb="7" eb="9">
      <t>ホウジン</t>
    </rPh>
    <rPh sb="9" eb="12">
      <t>ショザイチ</t>
    </rPh>
    <rPh sb="13" eb="14">
      <t>コト</t>
    </rPh>
    <rPh sb="16" eb="18">
      <t>バアイ</t>
    </rPh>
    <phoneticPr fontId="2"/>
  </si>
  <si>
    <t>〒○○○－○○○○</t>
    <phoneticPr fontId="2"/>
  </si>
  <si>
    <t>〒</t>
    <phoneticPr fontId="2"/>
  </si>
  <si>
    <t>郵便番号（送付先）</t>
    <rPh sb="0" eb="4">
      <t>ユウビンバンゴウ</t>
    </rPh>
    <rPh sb="5" eb="8">
      <t>ソウフサキ</t>
    </rPh>
    <phoneticPr fontId="9"/>
  </si>
  <si>
    <t>住所（送付先）</t>
    <rPh sb="0" eb="2">
      <t>ジュウショ</t>
    </rPh>
    <rPh sb="3" eb="6">
      <t>ソウフサキ</t>
    </rPh>
    <phoneticPr fontId="9"/>
  </si>
  <si>
    <t>移乗支援（装着,非装着）</t>
    <rPh sb="8" eb="9">
      <t>ヒ</t>
    </rPh>
    <phoneticPr fontId="2"/>
  </si>
  <si>
    <t>移動支援（屋外,屋内,装着）</t>
  </si>
  <si>
    <t>※複数記入可</t>
    <rPh sb="1" eb="3">
      <t>フクスウ</t>
    </rPh>
    <rPh sb="3" eb="5">
      <t>キニュウ</t>
    </rPh>
    <rPh sb="5" eb="6">
      <t>カ</t>
    </rPh>
    <phoneticPr fontId="2"/>
  </si>
  <si>
    <t>R7年度中に「ケアプランデータ連携システム」により5事業所以上とデータ連携を実施し、①（ライセンス数が職員数で変動しない契約）の場合　255万円</t>
    <rPh sb="64" eb="66">
      <t>バアイ</t>
    </rPh>
    <rPh sb="70" eb="72">
      <t>マンエン</t>
    </rPh>
    <phoneticPr fontId="2"/>
  </si>
  <si>
    <t>R7年度中に「ケアプランデータ連携システム」により5事業所以上とデータ連携を実施し、②（ライセンス数が職員数で変動する契約）の場合　1～10人：105万円</t>
    <rPh sb="75" eb="77">
      <t>マンエン</t>
    </rPh>
    <phoneticPr fontId="2"/>
  </si>
  <si>
    <t>R7年度中に「ケアプランデータ連携システム」により5事業所以上とデータ連携を実施し、③（ライセンス数が職員数で変動する契約）の場合　11～20人：155万円</t>
    <phoneticPr fontId="2"/>
  </si>
  <si>
    <t>R7年度中に「ケアプランデータ連携システム」により5事業所以上とデータ連携を実施し、④（ライセンス数が職員数で変動する契約）の場合　21～30人：205万円</t>
    <rPh sb="76" eb="78">
      <t>マンエン</t>
    </rPh>
    <phoneticPr fontId="2"/>
  </si>
  <si>
    <t>R7年度中に「ケアプランデータ連携システム」により5事業所以上とデータ連携を実施し、⑤（ライセンス数が職員数で変動する契約）の場合　31人～：255万円</t>
    <rPh sb="68" eb="69">
      <t>ニン</t>
    </rPh>
    <phoneticPr fontId="2"/>
  </si>
  <si>
    <t>①（ライセンス数が職員数で変動しない契約）の場合　250万円</t>
    <rPh sb="22" eb="24">
      <t>バアイ</t>
    </rPh>
    <rPh sb="28" eb="29">
      <t>マン</t>
    </rPh>
    <phoneticPr fontId="2"/>
  </si>
  <si>
    <t>②（ライセンス数が職員数で変動する契約）の場合　1～10人：100万円</t>
    <rPh sb="33" eb="35">
      <t>マンエン</t>
    </rPh>
    <phoneticPr fontId="2"/>
  </si>
  <si>
    <t>③（ライセンス数が職員数で変動する契約）の場合　11～20人：150万円</t>
    <phoneticPr fontId="2"/>
  </si>
  <si>
    <t>④（ライセンス数が職員数で変動する契約）の場合　21～30人：200万円</t>
    <rPh sb="34" eb="36">
      <t>マンエン</t>
    </rPh>
    <phoneticPr fontId="2"/>
  </si>
  <si>
    <t>⑤（ライセンス数が職員数で変動する契約）の場合　31人～：250万円</t>
    <rPh sb="26" eb="27">
      <t>ニン</t>
    </rPh>
    <phoneticPr fontId="2"/>
  </si>
  <si>
    <t>〇導入予定の事業所【申込書は事業所（サービス種別等）ごとに作成すること。】</t>
    <rPh sb="1" eb="3">
      <t>ドウニュウ</t>
    </rPh>
    <rPh sb="3" eb="5">
      <t>ヨテイ</t>
    </rPh>
    <rPh sb="6" eb="9">
      <t>ジギョウショ</t>
    </rPh>
    <phoneticPr fontId="2"/>
  </si>
  <si>
    <r>
      <t>職員数</t>
    </r>
    <r>
      <rPr>
        <b/>
        <sz val="11"/>
        <color rgb="FFFF0000"/>
        <rFont val="游明朝"/>
        <family val="1"/>
        <charset val="128"/>
      </rPr>
      <t>（※）</t>
    </r>
    <rPh sb="0" eb="2">
      <t>ショクイン</t>
    </rPh>
    <rPh sb="2" eb="3">
      <t>スウ</t>
    </rPh>
    <phoneticPr fontId="2"/>
  </si>
  <si>
    <t>　(2) 導入する介護テクノロジーの内容及び金額が分かる資料（カタログ、見積書の写し等）</t>
    <rPh sb="5" eb="7">
      <t>ドウニュウ</t>
    </rPh>
    <rPh sb="9" eb="11">
      <t>カイゴ</t>
    </rPh>
    <rPh sb="18" eb="20">
      <t>ナイヨウ</t>
    </rPh>
    <rPh sb="20" eb="21">
      <t>オヨ</t>
    </rPh>
    <rPh sb="22" eb="24">
      <t>キンガク</t>
    </rPh>
    <rPh sb="25" eb="26">
      <t>ワ</t>
    </rPh>
    <rPh sb="28" eb="30">
      <t>シリョウ</t>
    </rPh>
    <rPh sb="36" eb="39">
      <t>ミツモリショ</t>
    </rPh>
    <rPh sb="40" eb="41">
      <t>ウツ</t>
    </rPh>
    <rPh sb="42" eb="43">
      <t>ナド</t>
    </rPh>
    <phoneticPr fontId="2"/>
  </si>
  <si>
    <t>　(1) 申込書（本様式）</t>
    <rPh sb="9" eb="12">
      <t>ホンヨウシキ</t>
    </rPh>
    <phoneticPr fontId="2"/>
  </si>
  <si>
    <t>　令和８年度佐賀県介護現場における介護テクノロジー定着支援事業費補助金について、下記のとおり交付を受けたいので、募集要領に基づき、関係書類を添えて申し込みます。</t>
    <rPh sb="1" eb="3">
      <t>レイワ</t>
    </rPh>
    <rPh sb="4" eb="6">
      <t>ネンド</t>
    </rPh>
    <rPh sb="9" eb="13">
      <t>カイゴゲンバ</t>
    </rPh>
    <rPh sb="17" eb="19">
      <t>カイゴ</t>
    </rPh>
    <rPh sb="25" eb="27">
      <t>テイチャク</t>
    </rPh>
    <rPh sb="27" eb="29">
      <t>シエン</t>
    </rPh>
    <rPh sb="40" eb="42">
      <t>カキ</t>
    </rPh>
    <rPh sb="46" eb="48">
      <t>コウフ</t>
    </rPh>
    <rPh sb="49" eb="50">
      <t>ウ</t>
    </rPh>
    <rPh sb="61" eb="62">
      <t>モト</t>
    </rPh>
    <rPh sb="65" eb="67">
      <t>カンケイ</t>
    </rPh>
    <rPh sb="67" eb="69">
      <t>ショルイ</t>
    </rPh>
    <rPh sb="70" eb="71">
      <t>ソ</t>
    </rPh>
    <rPh sb="73" eb="74">
      <t>モウ</t>
    </rPh>
    <rPh sb="75" eb="76">
      <t>コ</t>
    </rPh>
    <phoneticPr fontId="2"/>
  </si>
  <si>
    <t>介護業務支援（インカム）</t>
    <phoneticPr fontId="2"/>
  </si>
  <si>
    <t>介護業務支援（インカム,介護ソフト以外）</t>
    <rPh sb="12" eb="14">
      <t>カイゴ</t>
    </rPh>
    <rPh sb="17" eb="19">
      <t>イガイ</t>
    </rPh>
    <phoneticPr fontId="2"/>
  </si>
  <si>
    <t>②（ライセンス数が職員数で変動する契約）の場合　1～10人：115万円</t>
    <rPh sb="33" eb="35">
      <t>マンエン</t>
    </rPh>
    <phoneticPr fontId="2"/>
  </si>
  <si>
    <t>④（ライセンス数が職員数で変動する契約）の場合　21～30人：215万円</t>
    <rPh sb="34" eb="36">
      <t>マンエン</t>
    </rPh>
    <phoneticPr fontId="2"/>
  </si>
  <si>
    <t>⑤（ライセンス数が職員数で変動する契約）の場合　31人～：265万円</t>
    <rPh sb="26" eb="27">
      <t>ニン</t>
    </rPh>
    <phoneticPr fontId="2"/>
  </si>
  <si>
    <t>TAISに掲載された「介護ソフト」</t>
    <rPh sb="5" eb="7">
      <t>ケイサイ</t>
    </rPh>
    <phoneticPr fontId="2"/>
  </si>
  <si>
    <t>バックオフィスソフト</t>
    <phoneticPr fontId="2"/>
  </si>
  <si>
    <t>介護ソフトの定着促進</t>
    <rPh sb="0" eb="2">
      <t>カイゴ</t>
    </rPh>
    <rPh sb="6" eb="8">
      <t>テイチャク</t>
    </rPh>
    <rPh sb="8" eb="10">
      <t>ソクシン</t>
    </rPh>
    <phoneticPr fontId="2"/>
  </si>
  <si>
    <t>TAISに掲載された「介護ソフト」と同水準の機能と判断された機器</t>
    <rPh sb="5" eb="7">
      <t>ケイサイ</t>
    </rPh>
    <rPh sb="18" eb="21">
      <t>ドウスイジュン</t>
    </rPh>
    <rPh sb="22" eb="24">
      <t>キノウ</t>
    </rPh>
    <rPh sb="25" eb="27">
      <t>ハンダン</t>
    </rPh>
    <rPh sb="30" eb="32">
      <t>キキ</t>
    </rPh>
    <phoneticPr fontId="2"/>
  </si>
  <si>
    <t>①（ライセンス数が職員数で変動しない契約）の場合　265万円</t>
  </si>
  <si>
    <t>R7年度中に「ケアプランデータ連携システム」により5事業所以上とデータ連携を実施し、①（ライセンス数が職員数で変動しない契約）の場合　270万円</t>
    <rPh sb="64" eb="66">
      <t>バアイ</t>
    </rPh>
    <rPh sb="70" eb="72">
      <t>マンエン</t>
    </rPh>
    <phoneticPr fontId="2"/>
  </si>
  <si>
    <t>R7年度中に「ケアプランデータ連携システム」により5事業所以上とデータ連携を実施し、②（ライセンス数が職員数で変動する契約）の場合　1～10人：120万円</t>
    <rPh sb="75" eb="77">
      <t>マンエン</t>
    </rPh>
    <phoneticPr fontId="2"/>
  </si>
  <si>
    <t>R7年度中に「ケアプランデータ連携システム」により5事業所以上とデータ連携を実施し、③（ライセンス数が職員数で変動する契約）の場合　11～20人：170万円</t>
  </si>
  <si>
    <t>R7年度中に「ケアプランデータ連携システム」により5事業所以上とデータ連携を実施し、④（ライセンス数が職員数で変動する契約）の場合　21～30人：220万円</t>
    <rPh sb="76" eb="78">
      <t>マンエン</t>
    </rPh>
    <phoneticPr fontId="2"/>
  </si>
  <si>
    <t>R7年度中に「ケアプランデータ連携システム」により5事業所以上とデータ連携を実施し、⑤（ライセンス数が職員数で変動する契約）の場合　31人～：270万円</t>
    <rPh sb="68" eb="69">
      <t>ニン</t>
    </rPh>
    <phoneticPr fontId="2"/>
  </si>
  <si>
    <t>③（ライセンス数が職員数で変動する契約）の場合　11～20人：165万円</t>
  </si>
  <si>
    <t>③（ライセンス数が職員数で変動する契約）の場合　11～20人：150万円</t>
  </si>
  <si>
    <t>R7年度中に「ケアプランデータ連携システム」により5事業所以上とデータ連携を実施し、③（ライセンス数が職員数で変動する契約）の場合　11～20人：155万円</t>
  </si>
  <si>
    <t>・　TAISに掲載された介護テクノロジー（介護業務支援（介護ソフト）を除く）</t>
    <rPh sb="7" eb="9">
      <t>ケイサイ</t>
    </rPh>
    <rPh sb="12" eb="14">
      <t>カイゴ</t>
    </rPh>
    <rPh sb="35" eb="36">
      <t>ノゾ</t>
    </rPh>
    <phoneticPr fontId="2"/>
  </si>
  <si>
    <t>・　介護ソフト及びバックオフィスソフト</t>
    <rPh sb="2" eb="4">
      <t>カイゴ</t>
    </rPh>
    <rPh sb="7" eb="8">
      <t>オヨ</t>
    </rPh>
    <phoneticPr fontId="2"/>
  </si>
  <si>
    <t>（交付要綱第３条第１項（1）ア）</t>
    <rPh sb="1" eb="3">
      <t>コウフ</t>
    </rPh>
    <rPh sb="3" eb="5">
      <t>ヨウコウ</t>
    </rPh>
    <rPh sb="5" eb="6">
      <t>ダイ</t>
    </rPh>
    <rPh sb="7" eb="8">
      <t>ジョウ</t>
    </rPh>
    <rPh sb="8" eb="9">
      <t>ダイ</t>
    </rPh>
    <rPh sb="10" eb="11">
      <t>コウ</t>
    </rPh>
    <phoneticPr fontId="2"/>
  </si>
  <si>
    <t>（交付要綱第３条第１項（1）ア、イ、ウ(ｲ)）</t>
    <phoneticPr fontId="2"/>
  </si>
  <si>
    <t>上記以外</t>
    <rPh sb="0" eb="4">
      <t>ジョウキイガイ</t>
    </rPh>
    <phoneticPr fontId="2"/>
  </si>
  <si>
    <r>
      <t xml:space="preserve">基礎額（円）
</t>
    </r>
    <r>
      <rPr>
        <sz val="8"/>
        <rFont val="游明朝"/>
        <family val="1"/>
        <charset val="128"/>
      </rPr>
      <t>対象経費×補助率4/5
（千円未満切り捨て）</t>
    </r>
    <rPh sb="0" eb="2">
      <t>キソ</t>
    </rPh>
    <rPh sb="2" eb="3">
      <t>ガク</t>
    </rPh>
    <rPh sb="7" eb="11">
      <t>タイショウケイヒ</t>
    </rPh>
    <rPh sb="12" eb="15">
      <t>ホジョリツ</t>
    </rPh>
    <phoneticPr fontId="2"/>
  </si>
  <si>
    <r>
      <t xml:space="preserve">基礎額（円）
</t>
    </r>
    <r>
      <rPr>
        <sz val="8"/>
        <rFont val="游明朝"/>
        <family val="1"/>
        <charset val="128"/>
      </rPr>
      <t>対象経費×補助率4/5
（千円未満切り捨て）</t>
    </r>
    <phoneticPr fontId="2"/>
  </si>
  <si>
    <t>○</t>
    <phoneticPr fontId="2"/>
  </si>
  <si>
    <t>見守り・コミュニケーション（見守り（施設）,見守り（在宅）,コミュニケーション）</t>
  </si>
  <si>
    <t>・　その他（交付要綱第３条第１項（1）ウ(ｱ)）</t>
    <rPh sb="4" eb="5">
      <t>タ</t>
    </rPh>
    <phoneticPr fontId="2"/>
  </si>
  <si>
    <t>佐賀県　○○市　○○　○番地○○</t>
    <rPh sb="0" eb="2">
      <t>サガ</t>
    </rPh>
    <phoneticPr fontId="2"/>
  </si>
  <si>
    <t>　（交付要綱第３条第１項（3））</t>
    <phoneticPr fontId="2"/>
  </si>
  <si>
    <t>・　介護テクノロジーのパッケージ型導入支援（交付要綱第３条第１項（2））</t>
    <phoneticPr fontId="2"/>
  </si>
  <si>
    <t>令和８年度中に、令和7年度に県が設置したさが介護業務効率化サポートセンター又は厚生労働省委託事業「都道府県における生産性向上の取組に関する調査及び普及支援（中央管理事業）並びに2025年日本国際博覧会設営等事業」の相談窓口が実施する研修、県が実施する研修のうち県が介護業務効率化に資すると認めた研修、若しくは厚生労働省委託事業による「生産性向上ビギナーセミナー」、「生産性向上フォローアップセミナー」、「デジタル中核人材養成研修」のいずれかを受講するとともに、県交付要綱の規定に基づく業務改善計画の作成や取組の実施について、さが介護業務効率化サポートセンターに相談します。</t>
    <phoneticPr fontId="2"/>
  </si>
  <si>
    <t>生産性向上ガイドラインに基づき、生産性向上に係る支援について知識・この験を有する第三者から、本事業による介護テクノロジーの導入に際し、個別の契約に基づき、①事前評価（課題抽出）、②業務改善に係る助言・指導等、③事後評価（導入後の定着支援を含む。）等の支援（メーカー や販売店等による機器の操作説明は含まない。）を受けます。</t>
    <phoneticPr fontId="2"/>
  </si>
  <si>
    <t>※職員数については、介護ソフト又はバックオフィスソフトを導入する場合で、かつ、同ソフトのライセンス数が職員数によって変動する契約の場合のみ令和８年５月（実績）の職員数を記入してください。なお、記入いただいた職員数の確認資料として、補助金交付申請（本申請）の際に、厚生労働省が示す「従業者の勤務の体制及び勤務形態一覧表（標準様式）」により作成した勤務表のExcelデータを提出いただきますので、御承知おきください。</t>
    <rPh sb="15" eb="16">
      <t>マタ</t>
    </rPh>
    <rPh sb="107" eb="109">
      <t>カクニン</t>
    </rPh>
    <rPh sb="168" eb="170">
      <t>サクセイ</t>
    </rPh>
    <rPh sb="172" eb="175">
      <t>キンムヒョウ</t>
    </rPh>
    <rPh sb="196" eb="199">
      <t>ゴショウチ</t>
    </rPh>
    <phoneticPr fontId="2"/>
  </si>
  <si>
    <t>生産性向上ガイドラインに基づき、生産性向上に係る支援について知識・経験を有する第三者から、本事業による介護テクノロジーの導入に際し、個別の契約に基づき、①事前評価（課題抽出）、②業務改善に係る助言・指導等、③事後評価（導入後の定着支援を含む。）等の支援（メーカー や販売店等による機器の操作説明は含まない。）を受けます。</t>
    <rPh sb="33" eb="35">
      <t>ケイケン</t>
    </rPh>
    <rPh sb="84" eb="85">
      <t>チュウ</t>
    </rPh>
    <phoneticPr fontId="2"/>
  </si>
  <si>
    <t>※申込書の「導入予定の事業所」欄の職員数については、介護ソフト又はバックオフィスソフトを導入する場合で、かつ、同ソフトのライセンス数が職員数によって変動する契約の場合のみ令和８年５月（実績）の職員数を記入してください。なお、記入いただいた職員数の確認資料として、補助金交付申請（本申請）の際に、厚生労働省が示す「従業者の勤務の体制及び勤務形態一覧表（標準様式）」により作成した勤務表のExcelデータを提出いただきますので、御承知おきください。
（標準様式）https://www.mhlw.go.jp/stf/kaigo-shinsei.html</t>
    <rPh sb="31" eb="32">
      <t>マタ</t>
    </rPh>
    <rPh sb="123" eb="125">
      <t>カクニン</t>
    </rPh>
    <rPh sb="184" eb="186">
      <t>サクセイ</t>
    </rPh>
    <rPh sb="188" eb="191">
      <t>キンムヒョウ</t>
    </rPh>
    <rPh sb="212" eb="215">
      <t>ゴショウチ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</si>
</sst>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明朝"/>
      <family val="1"/>
      <charset val="128"/>
    </font>
    <font>
      <sz val="10"/>
      <name val="游明朝"/>
      <family val="1"/>
      <charset val="128"/>
    </font>
    <font>
      <sz val="8"/>
      <name val="游明朝"/>
      <family val="1"/>
      <charset val="128"/>
    </font>
    <font>
      <b/>
      <sz val="11"/>
      <name val="游ゴシック"/>
      <family val="3"/>
      <charset val="128"/>
    </font>
    <font>
      <sz val="9"/>
      <name val="游明朝"/>
      <family val="1"/>
      <charset val="128"/>
    </font>
    <font>
      <b/>
      <sz val="14"/>
      <name val="游明朝"/>
      <family val="1"/>
      <charset val="128"/>
    </font>
    <font>
      <b/>
      <sz val="11"/>
      <name val="游明朝"/>
      <family val="1"/>
      <charset val="128"/>
    </font>
    <font>
      <b/>
      <sz val="12"/>
      <name val="游ゴシック"/>
      <family val="3"/>
      <charset val="128"/>
    </font>
    <font>
      <sz val="9"/>
      <name val="游ゴシック"/>
      <family val="3"/>
      <charset val="128"/>
    </font>
    <font>
      <sz val="8.5"/>
      <name val="游明朝"/>
      <family val="1"/>
      <charset val="128"/>
    </font>
    <font>
      <b/>
      <u/>
      <sz val="10"/>
      <color rgb="FFFF0000"/>
      <name val="游明朝"/>
      <family val="1"/>
      <charset val="128"/>
    </font>
    <font>
      <b/>
      <u/>
      <sz val="9"/>
      <color rgb="FFFF0000"/>
      <name val="ＭＳ Ｐゴシック"/>
      <family val="3"/>
      <charset val="128"/>
    </font>
    <font>
      <sz val="9"/>
      <name val="ＭＳ Ｐゴシック"/>
      <family val="3"/>
      <charset val="128"/>
    </font>
    <font>
      <sz val="11"/>
      <name val="ＭＳ Ｐゴシック"/>
      <family val="3"/>
      <charset val="128"/>
    </font>
    <font>
      <sz val="11"/>
      <color indexed="8"/>
      <name val="ＭＳ Ｐゴシック"/>
      <family val="3"/>
      <charset val="128"/>
    </font>
    <font>
      <sz val="11"/>
      <color theme="1"/>
      <name val="游ゴシック"/>
      <family val="3"/>
      <charset val="128"/>
      <scheme val="minor"/>
    </font>
    <font>
      <b/>
      <u/>
      <sz val="16"/>
      <name val="游ゴシック"/>
      <family val="3"/>
      <charset val="128"/>
    </font>
    <font>
      <sz val="6"/>
      <name val="游明朝"/>
      <family val="1"/>
      <charset val="128"/>
    </font>
    <font>
      <u/>
      <sz val="11"/>
      <color rgb="FFFF0000"/>
      <name val="游明朝"/>
      <family val="1"/>
      <charset val="128"/>
    </font>
    <font>
      <b/>
      <sz val="11"/>
      <color rgb="FFFF0000"/>
      <name val="游明朝"/>
      <family val="1"/>
      <charset val="128"/>
    </font>
  </fonts>
  <fills count="5">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theme="0" tint="-0.3499862666707357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s>
  <cellStyleXfs count="11">
    <xf numFmtId="0" fontId="0" fillId="0" borderId="0">
      <alignment vertical="center"/>
    </xf>
    <xf numFmtId="38" fontId="1" fillId="0" borderId="0" applyFont="0" applyFill="0" applyBorder="0" applyAlignment="0" applyProtection="0">
      <alignment vertical="center"/>
    </xf>
    <xf numFmtId="0" fontId="16" fillId="0" borderId="0"/>
    <xf numFmtId="0" fontId="16" fillId="0" borderId="0" applyNumberFormat="0">
      <alignment vertical="center"/>
    </xf>
    <xf numFmtId="0" fontId="17" fillId="0" borderId="0">
      <alignment vertical="center"/>
    </xf>
    <xf numFmtId="0" fontId="16" fillId="0" borderId="0">
      <alignment vertical="center"/>
    </xf>
    <xf numFmtId="0" fontId="16" fillId="0" borderId="0"/>
    <xf numFmtId="0" fontId="18" fillId="0" borderId="0">
      <alignment vertical="center"/>
    </xf>
    <xf numFmtId="0" fontId="18" fillId="0" borderId="0">
      <alignment vertical="center"/>
    </xf>
    <xf numFmtId="0" fontId="17" fillId="0" borderId="0">
      <alignment vertical="center"/>
    </xf>
    <xf numFmtId="0" fontId="18" fillId="0" borderId="0">
      <alignment vertical="center"/>
    </xf>
  </cellStyleXfs>
  <cellXfs count="232">
    <xf numFmtId="0" fontId="0" fillId="0" borderId="0" xfId="0">
      <alignment vertical="center"/>
    </xf>
    <xf numFmtId="38" fontId="3" fillId="0" borderId="0" xfId="1" applyFont="1" applyBorder="1" applyAlignment="1">
      <alignment horizontal="right" vertical="center" wrapText="1"/>
    </xf>
    <xf numFmtId="38" fontId="3" fillId="0" borderId="0" xfId="1" applyFont="1" applyBorder="1" applyAlignment="1">
      <alignment horizontal="right" vertical="center"/>
    </xf>
    <xf numFmtId="38" fontId="3" fillId="0" borderId="0" xfId="1" applyFont="1" applyBorder="1" applyAlignment="1">
      <alignment vertical="center"/>
    </xf>
    <xf numFmtId="38" fontId="3" fillId="0" borderId="0" xfId="1" applyFont="1" applyBorder="1" applyAlignment="1">
      <alignment vertical="center" wrapText="1"/>
    </xf>
    <xf numFmtId="38" fontId="6" fillId="0" borderId="0" xfId="1" applyFont="1" applyBorder="1" applyAlignment="1">
      <alignment vertical="center"/>
    </xf>
    <xf numFmtId="38" fontId="6" fillId="0" borderId="0" xfId="1" applyFont="1" applyBorder="1" applyAlignment="1">
      <alignment horizontal="lef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justify" vertical="center"/>
    </xf>
    <xf numFmtId="0" fontId="9" fillId="0" borderId="0" xfId="0" applyFont="1" applyAlignment="1">
      <alignment horizontal="center" vertical="center"/>
    </xf>
    <xf numFmtId="0" fontId="10" fillId="0" borderId="0" xfId="0" applyFont="1" applyAlignment="1">
      <alignment horizontal="left" vertical="center"/>
    </xf>
    <xf numFmtId="0" fontId="6" fillId="0" borderId="0" xfId="0" applyFont="1" applyAlignment="1">
      <alignment horizontal="left" vertical="center"/>
    </xf>
    <xf numFmtId="0" fontId="11" fillId="0" borderId="0" xfId="0" applyFont="1" applyAlignment="1">
      <alignment horizontal="left" vertical="center"/>
    </xf>
    <xf numFmtId="0" fontId="7" fillId="0" borderId="0" xfId="0" applyFont="1">
      <alignment vertical="center"/>
    </xf>
    <xf numFmtId="0" fontId="12" fillId="0" borderId="0" xfId="0" applyFont="1">
      <alignment vertical="center"/>
    </xf>
    <xf numFmtId="0" fontId="13"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9" fillId="0" borderId="0" xfId="0" applyFont="1" applyAlignment="1">
      <alignment horizontal="center" vertical="center" wrapText="1"/>
    </xf>
    <xf numFmtId="38" fontId="3" fillId="0" borderId="0" xfId="1" applyFont="1" applyFill="1" applyBorder="1" applyAlignment="1">
      <alignment horizontal="right" vertical="center"/>
    </xf>
    <xf numFmtId="38" fontId="3" fillId="0" borderId="0" xfId="1" applyFont="1" applyFill="1" applyBorder="1" applyAlignment="1">
      <alignment horizontal="right" vertical="center" wrapText="1"/>
    </xf>
    <xf numFmtId="0" fontId="7" fillId="0" borderId="0" xfId="0" applyFont="1" applyAlignment="1">
      <alignment horizontal="left" vertical="center" wrapText="1"/>
    </xf>
    <xf numFmtId="0" fontId="14" fillId="0" borderId="0" xfId="0" applyFont="1" applyAlignment="1">
      <alignment horizontal="left" vertical="top" wrapText="1"/>
    </xf>
    <xf numFmtId="0" fontId="3" fillId="0" borderId="0" xfId="0" applyFont="1" applyAlignment="1">
      <alignment horizontal="center" vertical="center" wrapText="1"/>
    </xf>
    <xf numFmtId="0" fontId="8" fillId="0" borderId="0" xfId="0" applyFont="1" applyAlignment="1">
      <alignment horizontal="center" vertical="center"/>
    </xf>
    <xf numFmtId="0" fontId="4" fillId="0" borderId="0" xfId="0" applyFont="1">
      <alignment vertical="center"/>
    </xf>
    <xf numFmtId="0" fontId="4" fillId="0" borderId="0" xfId="0" applyFont="1" applyAlignment="1">
      <alignment horizontal="right" vertical="center"/>
    </xf>
    <xf numFmtId="0" fontId="0" fillId="0" borderId="0" xfId="0" applyAlignment="1">
      <alignment vertical="center" wrapText="1"/>
    </xf>
    <xf numFmtId="0" fontId="4" fillId="0" borderId="0" xfId="0" applyFont="1" applyAlignment="1">
      <alignment horizontal="center" vertical="center" shrinkToFit="1"/>
    </xf>
    <xf numFmtId="0" fontId="4" fillId="0" borderId="8" xfId="0" applyFont="1" applyBorder="1">
      <alignment vertical="center"/>
    </xf>
    <xf numFmtId="0" fontId="3" fillId="2" borderId="9" xfId="0" applyFont="1" applyFill="1" applyBorder="1">
      <alignment vertical="center"/>
    </xf>
    <xf numFmtId="0" fontId="0" fillId="2" borderId="9" xfId="0" applyFill="1" applyBorder="1" applyAlignment="1">
      <alignment vertical="center" wrapText="1"/>
    </xf>
    <xf numFmtId="0" fontId="3" fillId="0" borderId="9" xfId="0" applyFont="1" applyBorder="1" applyAlignment="1">
      <alignment horizontal="center" vertical="center" wrapText="1"/>
    </xf>
    <xf numFmtId="0" fontId="0" fillId="3" borderId="9" xfId="0" applyFill="1" applyBorder="1">
      <alignment vertical="center"/>
    </xf>
    <xf numFmtId="38" fontId="0" fillId="3" borderId="9" xfId="0" applyNumberFormat="1" applyFill="1" applyBorder="1">
      <alignment vertical="center"/>
    </xf>
    <xf numFmtId="0" fontId="19" fillId="0" borderId="0" xfId="0" applyFont="1" applyAlignment="1">
      <alignment horizontal="left" vertical="center"/>
    </xf>
    <xf numFmtId="0" fontId="0" fillId="4" borderId="9" xfId="0" applyFill="1" applyBorder="1" applyAlignment="1">
      <alignment vertical="center" wrapText="1"/>
    </xf>
    <xf numFmtId="0" fontId="0" fillId="4" borderId="9" xfId="0" applyFill="1" applyBorder="1">
      <alignment vertical="center"/>
    </xf>
    <xf numFmtId="38" fontId="0" fillId="0" borderId="0" xfId="1" applyFont="1" applyAlignment="1">
      <alignment vertical="center" wrapText="1"/>
    </xf>
    <xf numFmtId="0" fontId="3" fillId="2" borderId="9" xfId="0" applyFont="1" applyFill="1" applyBorder="1" applyProtection="1">
      <alignment vertical="center"/>
      <protection locked="0"/>
    </xf>
    <xf numFmtId="0" fontId="0" fillId="0" borderId="9" xfId="0" applyBorder="1" applyAlignment="1">
      <alignment vertical="center" wrapText="1"/>
    </xf>
    <xf numFmtId="0" fontId="7" fillId="0" borderId="0" xfId="0" applyFont="1" applyAlignment="1">
      <alignment vertical="center" wrapText="1"/>
    </xf>
    <xf numFmtId="38" fontId="6" fillId="0" borderId="0" xfId="1" applyFont="1" applyBorder="1" applyAlignment="1" applyProtection="1">
      <alignment vertical="center"/>
    </xf>
    <xf numFmtId="38" fontId="3" fillId="0" borderId="0" xfId="1" applyFont="1" applyBorder="1" applyAlignment="1" applyProtection="1">
      <alignment vertical="center"/>
    </xf>
    <xf numFmtId="38" fontId="3" fillId="0" borderId="0" xfId="1" applyFont="1" applyBorder="1" applyAlignment="1" applyProtection="1">
      <alignment vertical="center" wrapText="1"/>
    </xf>
    <xf numFmtId="38" fontId="6" fillId="0" borderId="0" xfId="1" applyFont="1" applyBorder="1" applyAlignment="1" applyProtection="1">
      <alignment horizontal="left" vertical="center"/>
    </xf>
    <xf numFmtId="38" fontId="3" fillId="0" borderId="0" xfId="1" applyFont="1" applyBorder="1" applyAlignment="1" applyProtection="1">
      <alignment horizontal="right" vertical="center"/>
    </xf>
    <xf numFmtId="38" fontId="3" fillId="0" borderId="0" xfId="1" applyFont="1" applyBorder="1" applyAlignment="1" applyProtection="1">
      <alignment horizontal="right" vertical="center" wrapText="1"/>
    </xf>
    <xf numFmtId="38" fontId="3" fillId="0" borderId="0" xfId="1" applyFont="1" applyFill="1" applyBorder="1" applyAlignment="1" applyProtection="1">
      <alignment horizontal="right" vertical="center"/>
    </xf>
    <xf numFmtId="38" fontId="3" fillId="0" borderId="0" xfId="1" applyFont="1" applyFill="1" applyBorder="1" applyAlignment="1" applyProtection="1">
      <alignment horizontal="right" vertical="center" wrapText="1"/>
    </xf>
    <xf numFmtId="0" fontId="21" fillId="0" borderId="0" xfId="0" applyFont="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2" borderId="15" xfId="0" applyFont="1" applyFill="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3" fillId="2" borderId="19" xfId="0" applyFont="1" applyFill="1" applyBorder="1" applyAlignment="1" applyProtection="1">
      <alignment horizontal="left" vertical="center" wrapText="1"/>
      <protection locked="0"/>
    </xf>
    <xf numFmtId="0" fontId="3" fillId="2" borderId="13"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wrapText="1"/>
      <protection locked="0"/>
    </xf>
    <xf numFmtId="0" fontId="8" fillId="0" borderId="0" xfId="0" applyFont="1" applyAlignment="1">
      <alignment horizontal="center" vertical="center"/>
    </xf>
    <xf numFmtId="0" fontId="3" fillId="0" borderId="1"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18" xfId="0" applyFont="1" applyBorder="1" applyAlignment="1">
      <alignment horizontal="center" vertical="center" textRotation="255"/>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2" borderId="15" xfId="0" applyFont="1" applyFill="1" applyBorder="1" applyAlignment="1" applyProtection="1">
      <alignment horizontal="left" vertical="center"/>
      <protection locked="0"/>
    </xf>
    <xf numFmtId="0" fontId="5" fillId="2" borderId="16" xfId="0" applyFont="1" applyFill="1" applyBorder="1" applyAlignment="1" applyProtection="1">
      <alignment horizontal="left" vertical="center"/>
      <protection locked="0"/>
    </xf>
    <xf numFmtId="0" fontId="5" fillId="2" borderId="17" xfId="0" applyFont="1" applyFill="1" applyBorder="1" applyAlignment="1" applyProtection="1">
      <alignment horizontal="left" vertical="center"/>
      <protection locked="0"/>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2" borderId="6"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xf>
    <xf numFmtId="0" fontId="3" fillId="2" borderId="6"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0" borderId="20" xfId="0" applyFont="1" applyBorder="1" applyAlignment="1">
      <alignment horizontal="center" vertical="center" wrapText="1"/>
    </xf>
    <xf numFmtId="0" fontId="3" fillId="2"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center" vertical="center"/>
      <protection locked="0"/>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38" fontId="4" fillId="0" borderId="10" xfId="1" applyFont="1" applyBorder="1" applyAlignment="1">
      <alignment horizontal="center" vertical="center" wrapText="1"/>
    </xf>
    <xf numFmtId="38" fontId="4" fillId="0" borderId="11" xfId="1" applyFont="1" applyBorder="1" applyAlignment="1">
      <alignment horizontal="center" vertical="center" wrapText="1"/>
    </xf>
    <xf numFmtId="38" fontId="4" fillId="0" borderId="12" xfId="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0" fillId="0" borderId="0" xfId="0" applyFont="1" applyAlignment="1">
      <alignment horizontal="left" vertical="center" wrapText="1"/>
    </xf>
    <xf numFmtId="38" fontId="6" fillId="0" borderId="0" xfId="1" applyFont="1" applyBorder="1" applyAlignment="1">
      <alignment horizontal="left" vertical="center"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2" borderId="9"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shrinkToFit="1"/>
      <protection locked="0"/>
    </xf>
    <xf numFmtId="38" fontId="3" fillId="0" borderId="9" xfId="1" applyFont="1" applyFill="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38" fontId="3" fillId="2" borderId="6" xfId="1" applyFont="1" applyFill="1" applyBorder="1" applyAlignment="1" applyProtection="1">
      <alignment horizontal="right" vertical="center"/>
      <protection locked="0"/>
    </xf>
    <xf numFmtId="38" fontId="3" fillId="2" borderId="7" xfId="1" applyFont="1" applyFill="1" applyBorder="1" applyAlignment="1" applyProtection="1">
      <alignment horizontal="right" vertical="center"/>
      <protection locked="0"/>
    </xf>
    <xf numFmtId="38" fontId="3" fillId="2" borderId="8" xfId="1" applyFont="1" applyFill="1" applyBorder="1" applyAlignment="1" applyProtection="1">
      <alignment horizontal="right" vertical="center"/>
      <protection locked="0"/>
    </xf>
    <xf numFmtId="38" fontId="3" fillId="0" borderId="6" xfId="1" applyFont="1" applyFill="1" applyBorder="1" applyAlignment="1">
      <alignment horizontal="right" vertical="center"/>
    </xf>
    <xf numFmtId="38" fontId="3" fillId="0" borderId="7" xfId="1" applyFont="1" applyFill="1" applyBorder="1" applyAlignment="1">
      <alignment horizontal="right" vertical="center"/>
    </xf>
    <xf numFmtId="38" fontId="3" fillId="0" borderId="8" xfId="1" applyFont="1" applyFill="1" applyBorder="1" applyAlignment="1">
      <alignment horizontal="right" vertical="center"/>
    </xf>
    <xf numFmtId="38" fontId="3" fillId="0" borderId="6" xfId="1" applyFont="1" applyBorder="1" applyAlignment="1">
      <alignment horizontal="right" vertical="center" wrapText="1"/>
    </xf>
    <xf numFmtId="38" fontId="3" fillId="0" borderId="7" xfId="1" applyFont="1" applyBorder="1" applyAlignment="1">
      <alignment horizontal="right" vertical="center" wrapText="1"/>
    </xf>
    <xf numFmtId="38" fontId="3" fillId="0" borderId="8" xfId="1" applyFont="1" applyBorder="1" applyAlignment="1">
      <alignment horizontal="right" vertical="center" wrapText="1"/>
    </xf>
    <xf numFmtId="0" fontId="14" fillId="0" borderId="0" xfId="0" applyFont="1" applyAlignment="1">
      <alignment horizontal="left" vertical="center" wrapText="1"/>
    </xf>
    <xf numFmtId="0" fontId="4" fillId="0" borderId="9"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38" fontId="3" fillId="2" borderId="9" xfId="1" applyFont="1" applyFill="1" applyBorder="1" applyAlignment="1" applyProtection="1">
      <alignment horizontal="center" vertical="center"/>
      <protection locked="0"/>
    </xf>
    <xf numFmtId="38" fontId="3" fillId="0" borderId="6" xfId="1" applyFont="1" applyFill="1" applyBorder="1" applyAlignment="1">
      <alignment horizontal="center" vertical="center" shrinkToFit="1"/>
    </xf>
    <xf numFmtId="38" fontId="3" fillId="0" borderId="7" xfId="1" applyFont="1" applyFill="1" applyBorder="1" applyAlignment="1">
      <alignment horizontal="center" vertical="center" shrinkToFit="1"/>
    </xf>
    <xf numFmtId="38" fontId="3" fillId="0" borderId="8" xfId="1" applyFont="1" applyFill="1" applyBorder="1" applyAlignment="1">
      <alignment horizontal="center" vertical="center" shrinkToFit="1"/>
    </xf>
    <xf numFmtId="38" fontId="3" fillId="2" borderId="6" xfId="1" applyFont="1" applyFill="1" applyBorder="1" applyAlignment="1" applyProtection="1">
      <alignment horizontal="center" vertical="center"/>
      <protection locked="0"/>
    </xf>
    <xf numFmtId="38" fontId="3" fillId="2" borderId="7" xfId="1" applyFont="1" applyFill="1" applyBorder="1" applyAlignment="1" applyProtection="1">
      <alignment horizontal="center" vertical="center"/>
      <protection locked="0"/>
    </xf>
    <xf numFmtId="38" fontId="3" fillId="2" borderId="8" xfId="1" applyFont="1" applyFill="1" applyBorder="1" applyAlignment="1" applyProtection="1">
      <alignment horizontal="center" vertical="center"/>
      <protection locked="0"/>
    </xf>
    <xf numFmtId="38" fontId="3" fillId="0" borderId="6" xfId="1" applyFont="1" applyFill="1" applyBorder="1" applyAlignment="1">
      <alignment horizontal="center" vertical="center" wrapText="1"/>
    </xf>
    <xf numFmtId="38" fontId="3" fillId="0" borderId="7" xfId="1" applyFont="1" applyFill="1" applyBorder="1" applyAlignment="1">
      <alignment horizontal="center" vertical="center" wrapText="1"/>
    </xf>
    <xf numFmtId="38" fontId="3" fillId="0" borderId="8" xfId="1" applyFont="1" applyFill="1" applyBorder="1" applyAlignment="1">
      <alignment horizontal="center" vertical="center" wrapText="1"/>
    </xf>
    <xf numFmtId="38" fontId="3" fillId="2" borderId="6" xfId="1" applyFont="1" applyFill="1" applyBorder="1" applyAlignment="1" applyProtection="1">
      <alignment horizontal="center" vertical="center" wrapText="1" shrinkToFit="1"/>
      <protection locked="0"/>
    </xf>
    <xf numFmtId="38" fontId="3" fillId="2" borderId="7" xfId="1" applyFont="1" applyFill="1" applyBorder="1" applyAlignment="1" applyProtection="1">
      <alignment horizontal="center" vertical="center" wrapText="1" shrinkToFit="1"/>
      <protection locked="0"/>
    </xf>
    <xf numFmtId="38" fontId="3" fillId="2" borderId="8" xfId="1" applyFont="1" applyFill="1" applyBorder="1" applyAlignment="1" applyProtection="1">
      <alignment horizontal="center" vertical="center" wrapText="1" shrinkToFit="1"/>
      <protection locked="0"/>
    </xf>
    <xf numFmtId="38" fontId="4" fillId="0" borderId="6" xfId="0" applyNumberFormat="1" applyFont="1" applyBorder="1" applyAlignment="1">
      <alignment horizontal="center" vertical="center"/>
    </xf>
    <xf numFmtId="38" fontId="4" fillId="0" borderId="7" xfId="0" applyNumberFormat="1" applyFont="1" applyBorder="1" applyAlignment="1">
      <alignment horizontal="center" vertical="center"/>
    </xf>
    <xf numFmtId="38" fontId="4" fillId="0" borderId="8" xfId="0" applyNumberFormat="1" applyFont="1" applyBorder="1" applyAlignment="1">
      <alignment horizontal="center" vertical="center"/>
    </xf>
    <xf numFmtId="0" fontId="4" fillId="0" borderId="9" xfId="0" applyFont="1" applyBorder="1" applyAlignment="1">
      <alignment horizontal="center" vertical="center" wrapText="1"/>
    </xf>
    <xf numFmtId="0" fontId="4" fillId="0" borderId="18" xfId="0" applyFont="1" applyBorder="1" applyAlignment="1">
      <alignment horizontal="center" vertical="center"/>
    </xf>
    <xf numFmtId="38" fontId="4" fillId="0" borderId="9" xfId="1" applyFont="1" applyFill="1" applyBorder="1" applyAlignment="1">
      <alignment horizontal="center" vertical="center" shrinkToFit="1"/>
    </xf>
    <xf numFmtId="38" fontId="4" fillId="3" borderId="9" xfId="1" applyFont="1" applyFill="1" applyBorder="1" applyAlignment="1">
      <alignment horizontal="center" vertical="center" shrinkToFit="1"/>
    </xf>
    <xf numFmtId="38" fontId="3" fillId="2" borderId="6" xfId="1" applyFont="1" applyFill="1" applyBorder="1" applyAlignment="1" applyProtection="1">
      <alignment horizontal="center" vertical="center" shrinkToFit="1"/>
      <protection locked="0"/>
    </xf>
    <xf numFmtId="38" fontId="3" fillId="2" borderId="7" xfId="1" applyFont="1" applyFill="1" applyBorder="1" applyAlignment="1" applyProtection="1">
      <alignment horizontal="center" vertical="center" shrinkToFit="1"/>
      <protection locked="0"/>
    </xf>
    <xf numFmtId="38" fontId="3" fillId="2" borderId="8" xfId="1" applyFont="1" applyFill="1" applyBorder="1" applyAlignment="1" applyProtection="1">
      <alignment horizontal="center" vertical="center" shrinkToFit="1"/>
      <protection locked="0"/>
    </xf>
    <xf numFmtId="38" fontId="20" fillId="2" borderId="9" xfId="1" applyFont="1" applyFill="1" applyBorder="1" applyAlignment="1" applyProtection="1">
      <alignment horizontal="left" vertical="center" wrapText="1" shrinkToFit="1"/>
      <protection locked="0"/>
    </xf>
    <xf numFmtId="0" fontId="15" fillId="0" borderId="0" xfId="0" applyFont="1" applyAlignment="1">
      <alignment horizontal="left" vertical="center" wrapText="1"/>
    </xf>
    <xf numFmtId="0" fontId="3" fillId="0" borderId="9" xfId="0" applyFont="1" applyBorder="1" applyAlignment="1">
      <alignment horizontal="center" vertical="center" shrinkToFit="1"/>
    </xf>
    <xf numFmtId="0" fontId="3" fillId="0" borderId="1" xfId="0" applyFont="1" applyBorder="1" applyAlignment="1">
      <alignment horizontal="center" vertical="center" shrinkToFit="1"/>
    </xf>
    <xf numFmtId="0" fontId="7" fillId="0" borderId="0" xfId="0" applyFont="1" applyAlignment="1">
      <alignment vertical="center" wrapText="1"/>
    </xf>
    <xf numFmtId="38" fontId="4" fillId="0" borderId="9" xfId="0" applyNumberFormat="1" applyFont="1" applyBorder="1" applyAlignment="1">
      <alignment horizontal="center" vertical="center" shrinkToFit="1"/>
    </xf>
    <xf numFmtId="0" fontId="4" fillId="0" borderId="9" xfId="0" applyFont="1" applyBorder="1" applyAlignment="1">
      <alignment horizontal="center" vertical="center" shrinkToFit="1"/>
    </xf>
    <xf numFmtId="38" fontId="4" fillId="3" borderId="9" xfId="0" applyNumberFormat="1"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5" fillId="2" borderId="15" xfId="0" applyFont="1" applyFill="1" applyBorder="1" applyAlignment="1">
      <alignment horizontal="left" vertical="center"/>
    </xf>
    <xf numFmtId="0" fontId="5" fillId="2" borderId="16" xfId="0" applyFont="1" applyFill="1" applyBorder="1" applyAlignment="1">
      <alignment horizontal="left" vertical="center"/>
    </xf>
    <xf numFmtId="0" fontId="5" fillId="2" borderId="17" xfId="0" applyFont="1" applyFill="1" applyBorder="1" applyAlignment="1">
      <alignment horizontal="lef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2" xfId="0" applyFont="1" applyFill="1" applyBorder="1" applyAlignment="1">
      <alignment horizontal="center" vertical="center"/>
    </xf>
    <xf numFmtId="38" fontId="6" fillId="0" borderId="0" xfId="1" applyFont="1" applyBorder="1" applyAlignment="1" applyProtection="1">
      <alignment horizontal="left" vertical="center" wrapText="1"/>
    </xf>
    <xf numFmtId="38" fontId="4" fillId="0" borderId="10" xfId="1" applyFont="1" applyBorder="1" applyAlignment="1" applyProtection="1">
      <alignment horizontal="center" vertical="center" wrapText="1"/>
    </xf>
    <xf numFmtId="38" fontId="4" fillId="0" borderId="11" xfId="1" applyFont="1" applyBorder="1" applyAlignment="1" applyProtection="1">
      <alignment horizontal="center" vertical="center" wrapText="1"/>
    </xf>
    <xf numFmtId="38" fontId="4" fillId="0" borderId="12" xfId="1" applyFont="1" applyBorder="1" applyAlignment="1" applyProtection="1">
      <alignment horizontal="center" vertical="center" wrapTex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38" fontId="3" fillId="0" borderId="9" xfId="1" applyFont="1" applyFill="1" applyBorder="1" applyAlignment="1" applyProtection="1">
      <alignment horizontal="center" vertical="center"/>
    </xf>
    <xf numFmtId="38" fontId="3" fillId="2" borderId="6" xfId="1" applyFont="1" applyFill="1" applyBorder="1" applyAlignment="1" applyProtection="1">
      <alignment horizontal="right" vertical="center"/>
    </xf>
    <xf numFmtId="38" fontId="3" fillId="2" borderId="7" xfId="1" applyFont="1" applyFill="1" applyBorder="1" applyAlignment="1" applyProtection="1">
      <alignment horizontal="right" vertical="center"/>
    </xf>
    <xf numFmtId="38" fontId="3" fillId="2" borderId="8" xfId="1" applyFont="1" applyFill="1" applyBorder="1" applyAlignment="1" applyProtection="1">
      <alignment horizontal="right" vertical="center"/>
    </xf>
    <xf numFmtId="38" fontId="3" fillId="0" borderId="6" xfId="1" applyFont="1" applyFill="1" applyBorder="1" applyAlignment="1" applyProtection="1">
      <alignment horizontal="right" vertical="center"/>
    </xf>
    <xf numFmtId="38" fontId="3" fillId="0" borderId="7" xfId="1" applyFont="1" applyFill="1" applyBorder="1" applyAlignment="1" applyProtection="1">
      <alignment horizontal="right" vertical="center"/>
    </xf>
    <xf numFmtId="38" fontId="3" fillId="0" borderId="8" xfId="1" applyFont="1" applyFill="1" applyBorder="1" applyAlignment="1" applyProtection="1">
      <alignment horizontal="right" vertical="center"/>
    </xf>
    <xf numFmtId="38" fontId="3" fillId="0" borderId="6" xfId="1" applyFont="1" applyBorder="1" applyAlignment="1" applyProtection="1">
      <alignment horizontal="right" vertical="center" wrapText="1"/>
    </xf>
    <xf numFmtId="38" fontId="3" fillId="0" borderId="7" xfId="1" applyFont="1" applyBorder="1" applyAlignment="1" applyProtection="1">
      <alignment horizontal="right" vertical="center" wrapText="1"/>
    </xf>
    <xf numFmtId="38" fontId="3" fillId="0" borderId="8" xfId="1" applyFont="1" applyBorder="1" applyAlignment="1" applyProtection="1">
      <alignment horizontal="right" vertical="center" wrapText="1"/>
    </xf>
    <xf numFmtId="38" fontId="3" fillId="2" borderId="9" xfId="1" applyFont="1" applyFill="1" applyBorder="1" applyAlignment="1" applyProtection="1">
      <alignment horizontal="center" vertical="center"/>
    </xf>
    <xf numFmtId="38" fontId="3" fillId="0" borderId="6" xfId="1" applyFont="1" applyFill="1" applyBorder="1" applyAlignment="1" applyProtection="1">
      <alignment horizontal="center" vertical="center" shrinkToFit="1"/>
    </xf>
    <xf numFmtId="38" fontId="3" fillId="0" borderId="7" xfId="1" applyFont="1" applyFill="1" applyBorder="1" applyAlignment="1" applyProtection="1">
      <alignment horizontal="center" vertical="center" shrinkToFit="1"/>
    </xf>
    <xf numFmtId="38" fontId="3" fillId="0" borderId="8" xfId="1" applyFont="1" applyFill="1" applyBorder="1" applyAlignment="1" applyProtection="1">
      <alignment horizontal="center" vertical="center" shrinkToFit="1"/>
    </xf>
    <xf numFmtId="38" fontId="3" fillId="2" borderId="6" xfId="1" applyFont="1" applyFill="1" applyBorder="1" applyAlignment="1" applyProtection="1">
      <alignment horizontal="center" vertical="center"/>
    </xf>
    <xf numFmtId="38" fontId="3" fillId="2" borderId="7" xfId="1" applyFont="1" applyFill="1" applyBorder="1" applyAlignment="1" applyProtection="1">
      <alignment horizontal="center" vertical="center"/>
    </xf>
    <xf numFmtId="38" fontId="3" fillId="2" borderId="8" xfId="1" applyFont="1" applyFill="1" applyBorder="1" applyAlignment="1" applyProtection="1">
      <alignment horizontal="center" vertical="center"/>
    </xf>
    <xf numFmtId="38" fontId="3" fillId="0" borderId="6" xfId="1" applyFont="1" applyFill="1" applyBorder="1" applyAlignment="1" applyProtection="1">
      <alignment horizontal="center" vertical="center" wrapText="1"/>
    </xf>
    <xf numFmtId="38" fontId="3" fillId="0" borderId="7" xfId="1" applyFont="1" applyFill="1" applyBorder="1" applyAlignment="1" applyProtection="1">
      <alignment horizontal="center" vertical="center" wrapText="1"/>
    </xf>
    <xf numFmtId="38" fontId="3" fillId="0" borderId="8" xfId="1" applyFont="1" applyFill="1" applyBorder="1" applyAlignment="1" applyProtection="1">
      <alignment horizontal="center" vertical="center" wrapText="1"/>
    </xf>
    <xf numFmtId="38" fontId="3" fillId="2" borderId="6" xfId="1" applyFont="1" applyFill="1" applyBorder="1" applyAlignment="1" applyProtection="1">
      <alignment horizontal="center" vertical="center" wrapText="1" shrinkToFit="1"/>
    </xf>
    <xf numFmtId="38" fontId="3" fillId="2" borderId="7" xfId="1" applyFont="1" applyFill="1" applyBorder="1" applyAlignment="1" applyProtection="1">
      <alignment horizontal="center" vertical="center" wrapText="1" shrinkToFit="1"/>
    </xf>
    <xf numFmtId="38" fontId="3" fillId="2" borderId="8" xfId="1" applyFont="1" applyFill="1" applyBorder="1" applyAlignment="1" applyProtection="1">
      <alignment horizontal="center" vertical="center" wrapText="1" shrinkToFit="1"/>
    </xf>
    <xf numFmtId="38" fontId="4" fillId="0" borderId="9" xfId="1" applyFont="1" applyFill="1" applyBorder="1" applyAlignment="1" applyProtection="1">
      <alignment horizontal="center" vertical="center" shrinkToFit="1"/>
    </xf>
    <xf numFmtId="38" fontId="4" fillId="3" borderId="9" xfId="1" applyFont="1" applyFill="1" applyBorder="1" applyAlignment="1" applyProtection="1">
      <alignment horizontal="center" vertical="center" shrinkToFit="1"/>
    </xf>
    <xf numFmtId="38" fontId="20" fillId="2" borderId="9" xfId="1" applyFont="1" applyFill="1" applyBorder="1" applyAlignment="1" applyProtection="1">
      <alignment horizontal="left" vertical="center" wrapText="1" shrinkToFit="1"/>
    </xf>
    <xf numFmtId="38" fontId="3" fillId="2" borderId="6" xfId="1" applyFont="1" applyFill="1" applyBorder="1" applyAlignment="1" applyProtection="1">
      <alignment horizontal="center" vertical="center" shrinkToFit="1"/>
    </xf>
    <xf numFmtId="38" fontId="3" fillId="2" borderId="7" xfId="1" applyFont="1" applyFill="1" applyBorder="1" applyAlignment="1" applyProtection="1">
      <alignment horizontal="center" vertical="center" shrinkToFit="1"/>
    </xf>
    <xf numFmtId="38" fontId="3" fillId="2" borderId="8" xfId="1" applyFont="1" applyFill="1" applyBorder="1" applyAlignment="1" applyProtection="1">
      <alignment horizontal="center" vertical="center" shrinkToFit="1"/>
    </xf>
    <xf numFmtId="0" fontId="0" fillId="2" borderId="9" xfId="0" applyFill="1" applyBorder="1" applyAlignment="1">
      <alignment horizontal="left" vertical="center"/>
    </xf>
  </cellXfs>
  <cellStyles count="11">
    <cellStyle name="桁区切り" xfId="1" builtinId="6"/>
    <cellStyle name="標準" xfId="0" builtinId="0"/>
    <cellStyle name="標準 14" xfId="7" xr:uid="{A95D9451-D181-434E-924B-B6A0B395E291}"/>
    <cellStyle name="標準 15" xfId="6" xr:uid="{584444A1-3E96-4A89-B108-7F5F447FFE22}"/>
    <cellStyle name="標準 16" xfId="10" xr:uid="{BA5B91EA-4778-4316-8DD2-3AFB4177CCD1}"/>
    <cellStyle name="標準 19" xfId="8" xr:uid="{CB3CA951-4819-4860-8D1B-347EFE49DCB2}"/>
    <cellStyle name="標準 2" xfId="2" xr:uid="{E22884C1-EF69-45E8-BFD1-CA1DD415F1E3}"/>
    <cellStyle name="標準 2 2" xfId="3" xr:uid="{8EC23162-A7FE-45E2-B5C9-10A22FE6B781}"/>
    <cellStyle name="標準 3_指定状況(H25.3.1) " xfId="4" xr:uid="{C3FDDEDA-DF78-4569-AC28-EBBD7BA3CF06}"/>
    <cellStyle name="標準 4" xfId="5" xr:uid="{13FB430B-1C60-4025-B8C4-1EE7E46702FF}"/>
    <cellStyle name="標準 8_指定状況(H25.3.1) " xfId="9" xr:uid="{ED05D60F-FBC4-4191-9624-CC4FCF2260BA}"/>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61427</xdr:colOff>
      <xdr:row>0</xdr:row>
      <xdr:rowOff>51301</xdr:rowOff>
    </xdr:from>
    <xdr:to>
      <xdr:col>6</xdr:col>
      <xdr:colOff>134545</xdr:colOff>
      <xdr:row>2</xdr:row>
      <xdr:rowOff>37762</xdr:rowOff>
    </xdr:to>
    <xdr:sp macro="" textlink="">
      <xdr:nvSpPr>
        <xdr:cNvPr id="2" name="正方形/長方形 1">
          <a:extLst>
            <a:ext uri="{FF2B5EF4-FFF2-40B4-BE49-F238E27FC236}">
              <a16:creationId xmlns:a16="http://schemas.microsoft.com/office/drawing/2014/main" id="{DEEAF155-73BE-487E-96B0-C3F4D1F0CF47}"/>
            </a:ext>
          </a:extLst>
        </xdr:cNvPr>
        <xdr:cNvSpPr/>
      </xdr:nvSpPr>
      <xdr:spPr>
        <a:xfrm>
          <a:off x="61427" y="51301"/>
          <a:ext cx="2503898" cy="458901"/>
        </a:xfrm>
        <a:prstGeom prst="rect">
          <a:avLst/>
        </a:prstGeom>
        <a:solidFill>
          <a:srgbClr val="FFFFCC"/>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700" b="1">
              <a:solidFill>
                <a:sysClr val="windowText" lastClr="000000"/>
              </a:solidFill>
            </a:rPr>
            <a:t>※</a:t>
          </a:r>
          <a:r>
            <a:rPr kumimoji="1" lang="ja-JP" altLang="en-US" sz="700" b="1">
              <a:solidFill>
                <a:sysClr val="windowText" lastClr="000000"/>
              </a:solidFill>
            </a:rPr>
            <a:t>　黄色のセルのみ入力してください。</a:t>
          </a:r>
          <a:endParaRPr kumimoji="1" lang="en-US" altLang="ja-JP" sz="700" b="1">
            <a:solidFill>
              <a:sysClr val="windowText" lastClr="000000"/>
            </a:solidFill>
          </a:endParaRPr>
        </a:p>
        <a:p>
          <a:pPr algn="l"/>
          <a:r>
            <a:rPr kumimoji="1" lang="ja-JP" altLang="en-US" sz="700" b="1">
              <a:solidFill>
                <a:sysClr val="windowText" lastClr="000000"/>
              </a:solidFill>
            </a:rPr>
            <a:t>　　それ以外のセルには計算式が入っています。</a:t>
          </a:r>
        </a:p>
      </xdr:txBody>
    </xdr:sp>
    <xdr:clientData/>
  </xdr:twoCellAnchor>
  <xdr:twoCellAnchor>
    <xdr:from>
      <xdr:col>0</xdr:col>
      <xdr:colOff>288290</xdr:colOff>
      <xdr:row>111</xdr:row>
      <xdr:rowOff>7620</xdr:rowOff>
    </xdr:from>
    <xdr:to>
      <xdr:col>17</xdr:col>
      <xdr:colOff>114300</xdr:colOff>
      <xdr:row>112</xdr:row>
      <xdr:rowOff>58420</xdr:rowOff>
    </xdr:to>
    <xdr:sp macro="" textlink="">
      <xdr:nvSpPr>
        <xdr:cNvPr id="3" name="大かっこ 2">
          <a:extLst>
            <a:ext uri="{FF2B5EF4-FFF2-40B4-BE49-F238E27FC236}">
              <a16:creationId xmlns:a16="http://schemas.microsoft.com/office/drawing/2014/main" id="{C99075B9-347E-63DE-7EDF-58A544D88281}"/>
            </a:ext>
          </a:extLst>
        </xdr:cNvPr>
        <xdr:cNvSpPr/>
      </xdr:nvSpPr>
      <xdr:spPr>
        <a:xfrm>
          <a:off x="288290" y="35052000"/>
          <a:ext cx="6699250" cy="957580"/>
        </a:xfrm>
        <a:prstGeom prst="bracketPair">
          <a:avLst>
            <a:gd name="adj" fmla="val 1052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288290</xdr:colOff>
      <xdr:row>111</xdr:row>
      <xdr:rowOff>7620</xdr:rowOff>
    </xdr:from>
    <xdr:to>
      <xdr:col>17</xdr:col>
      <xdr:colOff>114300</xdr:colOff>
      <xdr:row>112</xdr:row>
      <xdr:rowOff>58420</xdr:rowOff>
    </xdr:to>
    <xdr:sp macro="" textlink="">
      <xdr:nvSpPr>
        <xdr:cNvPr id="4" name="大かっこ 3">
          <a:extLst>
            <a:ext uri="{FF2B5EF4-FFF2-40B4-BE49-F238E27FC236}">
              <a16:creationId xmlns:a16="http://schemas.microsoft.com/office/drawing/2014/main" id="{0E2716AE-A8CF-4569-AE3C-74B8F8A4B203}"/>
            </a:ext>
          </a:extLst>
        </xdr:cNvPr>
        <xdr:cNvSpPr/>
      </xdr:nvSpPr>
      <xdr:spPr>
        <a:xfrm>
          <a:off x="288290" y="35379660"/>
          <a:ext cx="6821170" cy="957580"/>
        </a:xfrm>
        <a:prstGeom prst="bracketPair">
          <a:avLst>
            <a:gd name="adj" fmla="val 1052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61427</xdr:colOff>
      <xdr:row>0</xdr:row>
      <xdr:rowOff>51301</xdr:rowOff>
    </xdr:from>
    <xdr:to>
      <xdr:col>6</xdr:col>
      <xdr:colOff>134545</xdr:colOff>
      <xdr:row>2</xdr:row>
      <xdr:rowOff>37762</xdr:rowOff>
    </xdr:to>
    <xdr:sp macro="" textlink="">
      <xdr:nvSpPr>
        <xdr:cNvPr id="2" name="正方形/長方形 1">
          <a:extLst>
            <a:ext uri="{FF2B5EF4-FFF2-40B4-BE49-F238E27FC236}">
              <a16:creationId xmlns:a16="http://schemas.microsoft.com/office/drawing/2014/main" id="{A1EE8AB6-33D3-4011-A945-A5CD5CC1282C}"/>
            </a:ext>
          </a:extLst>
        </xdr:cNvPr>
        <xdr:cNvSpPr/>
      </xdr:nvSpPr>
      <xdr:spPr>
        <a:xfrm>
          <a:off x="62516" y="48035"/>
          <a:ext cx="2503898" cy="462167"/>
        </a:xfrm>
        <a:prstGeom prst="rect">
          <a:avLst/>
        </a:prstGeom>
        <a:solidFill>
          <a:srgbClr val="FFFFCC"/>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700" b="1">
              <a:solidFill>
                <a:sysClr val="windowText" lastClr="000000"/>
              </a:solidFill>
            </a:rPr>
            <a:t>※</a:t>
          </a:r>
          <a:r>
            <a:rPr kumimoji="1" lang="ja-JP" altLang="en-US" sz="700" b="1">
              <a:solidFill>
                <a:sysClr val="windowText" lastClr="000000"/>
              </a:solidFill>
            </a:rPr>
            <a:t>　黄色のセルのみ入力してください。</a:t>
          </a:r>
          <a:endParaRPr kumimoji="1" lang="en-US" altLang="ja-JP" sz="700" b="1">
            <a:solidFill>
              <a:sysClr val="windowText" lastClr="000000"/>
            </a:solidFill>
          </a:endParaRPr>
        </a:p>
        <a:p>
          <a:pPr algn="l"/>
          <a:r>
            <a:rPr kumimoji="1" lang="ja-JP" altLang="en-US" sz="700" b="1">
              <a:solidFill>
                <a:sysClr val="windowText" lastClr="000000"/>
              </a:solidFill>
            </a:rPr>
            <a:t>　　それ以外のセルには計算式が入っています。</a:t>
          </a:r>
        </a:p>
      </xdr:txBody>
    </xdr:sp>
    <xdr:clientData/>
  </xdr:twoCellAnchor>
  <xdr:twoCellAnchor>
    <xdr:from>
      <xdr:col>0</xdr:col>
      <xdr:colOff>288290</xdr:colOff>
      <xdr:row>111</xdr:row>
      <xdr:rowOff>7620</xdr:rowOff>
    </xdr:from>
    <xdr:to>
      <xdr:col>17</xdr:col>
      <xdr:colOff>114300</xdr:colOff>
      <xdr:row>112</xdr:row>
      <xdr:rowOff>58420</xdr:rowOff>
    </xdr:to>
    <xdr:sp macro="" textlink="">
      <xdr:nvSpPr>
        <xdr:cNvPr id="3" name="大かっこ 2">
          <a:extLst>
            <a:ext uri="{FF2B5EF4-FFF2-40B4-BE49-F238E27FC236}">
              <a16:creationId xmlns:a16="http://schemas.microsoft.com/office/drawing/2014/main" id="{36E3C939-3DD7-485B-9559-B5302818D90D}"/>
            </a:ext>
          </a:extLst>
        </xdr:cNvPr>
        <xdr:cNvSpPr/>
      </xdr:nvSpPr>
      <xdr:spPr>
        <a:xfrm>
          <a:off x="289379" y="37378277"/>
          <a:ext cx="6698161" cy="956492"/>
        </a:xfrm>
        <a:prstGeom prst="bracketPair">
          <a:avLst>
            <a:gd name="adj" fmla="val 1052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288290</xdr:colOff>
      <xdr:row>111</xdr:row>
      <xdr:rowOff>7620</xdr:rowOff>
    </xdr:from>
    <xdr:to>
      <xdr:col>17</xdr:col>
      <xdr:colOff>114300</xdr:colOff>
      <xdr:row>112</xdr:row>
      <xdr:rowOff>58420</xdr:rowOff>
    </xdr:to>
    <xdr:sp macro="" textlink="">
      <xdr:nvSpPr>
        <xdr:cNvPr id="4" name="大かっこ 3">
          <a:extLst>
            <a:ext uri="{FF2B5EF4-FFF2-40B4-BE49-F238E27FC236}">
              <a16:creationId xmlns:a16="http://schemas.microsoft.com/office/drawing/2014/main" id="{B9902675-CE11-415A-B5ED-29754A4E715F}"/>
            </a:ext>
          </a:extLst>
        </xdr:cNvPr>
        <xdr:cNvSpPr/>
      </xdr:nvSpPr>
      <xdr:spPr>
        <a:xfrm>
          <a:off x="289379" y="37378277"/>
          <a:ext cx="6698161" cy="956492"/>
        </a:xfrm>
        <a:prstGeom prst="bracketPair">
          <a:avLst>
            <a:gd name="adj" fmla="val 1052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AC9E1-3BCC-4954-8911-2B2DE00641D2}">
  <sheetPr>
    <tabColor theme="7" tint="0.39997558519241921"/>
  </sheetPr>
  <dimension ref="A1:R118"/>
  <sheetViews>
    <sheetView showGridLines="0" showZeros="0" tabSelected="1" view="pageBreakPreview" zoomScaleNormal="85" zoomScaleSheetLayoutView="100" workbookViewId="0">
      <selection activeCell="O2" sqref="O2"/>
    </sheetView>
  </sheetViews>
  <sheetFormatPr defaultColWidth="8.7109375" defaultRowHeight="18.45" x14ac:dyDescent="0.65"/>
  <cols>
    <col min="1" max="4" width="5.28515625" style="7" customWidth="1"/>
    <col min="5" max="5" width="5.42578125" style="7" customWidth="1"/>
    <col min="6" max="16" width="5.28515625" style="7" customWidth="1"/>
    <col min="17" max="17" width="5.92578125" style="7" customWidth="1"/>
    <col min="18" max="18" width="5.28515625" style="7" customWidth="1"/>
    <col min="19" max="16384" width="8.7109375" style="7"/>
  </cols>
  <sheetData>
    <row r="1" spans="1:18" x14ac:dyDescent="0.65">
      <c r="A1" s="8"/>
      <c r="B1" s="8"/>
      <c r="C1" s="8"/>
      <c r="D1" s="8"/>
    </row>
    <row r="2" spans="1:18" x14ac:dyDescent="0.65">
      <c r="A2" s="9"/>
      <c r="B2" s="9"/>
      <c r="C2" s="9"/>
      <c r="D2" s="9"/>
      <c r="L2" s="7" t="s">
        <v>41</v>
      </c>
      <c r="M2" s="7">
        <v>8</v>
      </c>
      <c r="N2" s="7" t="s">
        <v>42</v>
      </c>
      <c r="O2" s="40"/>
      <c r="P2" s="7" t="s">
        <v>43</v>
      </c>
      <c r="Q2" s="40"/>
      <c r="R2" s="7" t="s">
        <v>44</v>
      </c>
    </row>
    <row r="3" spans="1:18" ht="21" customHeight="1" x14ac:dyDescent="0.65">
      <c r="A3" s="64" t="s">
        <v>0</v>
      </c>
      <c r="B3" s="64"/>
      <c r="C3" s="64"/>
      <c r="D3" s="64"/>
      <c r="E3" s="64"/>
      <c r="F3" s="64"/>
      <c r="G3" s="64"/>
      <c r="H3" s="64"/>
      <c r="I3" s="64"/>
      <c r="J3" s="64"/>
      <c r="K3" s="64"/>
      <c r="L3" s="64"/>
      <c r="M3" s="64"/>
      <c r="N3" s="64"/>
      <c r="O3" s="64"/>
      <c r="P3" s="64"/>
      <c r="Q3" s="64"/>
      <c r="R3" s="64"/>
    </row>
    <row r="4" spans="1:18" ht="12" customHeight="1" x14ac:dyDescent="0.65">
      <c r="A4" s="25"/>
      <c r="B4" s="25"/>
      <c r="C4" s="25"/>
      <c r="D4" s="25"/>
      <c r="E4" s="25"/>
      <c r="F4" s="25"/>
      <c r="G4" s="25"/>
      <c r="H4" s="25"/>
      <c r="I4" s="25"/>
      <c r="J4" s="25"/>
      <c r="K4" s="25"/>
      <c r="L4" s="25"/>
      <c r="M4" s="25"/>
      <c r="N4" s="25"/>
      <c r="O4" s="25"/>
      <c r="P4" s="25"/>
      <c r="Q4" s="25"/>
      <c r="R4" s="25"/>
    </row>
    <row r="5" spans="1:18" ht="19.5" customHeight="1" x14ac:dyDescent="0.65">
      <c r="A5" s="8" t="s">
        <v>1</v>
      </c>
      <c r="B5" s="9"/>
      <c r="C5" s="9"/>
      <c r="D5" s="9"/>
    </row>
    <row r="6" spans="1:18" ht="10.85" customHeight="1" x14ac:dyDescent="0.65">
      <c r="A6" s="8"/>
      <c r="B6" s="9"/>
      <c r="C6" s="9"/>
      <c r="D6" s="9"/>
    </row>
    <row r="7" spans="1:18" ht="10.85" customHeight="1" x14ac:dyDescent="0.65">
      <c r="A7" s="9"/>
      <c r="B7" s="9"/>
      <c r="C7" s="9"/>
      <c r="D7" s="9"/>
      <c r="G7" s="65" t="s">
        <v>2</v>
      </c>
      <c r="H7" s="68" t="s">
        <v>3</v>
      </c>
      <c r="I7" s="69"/>
      <c r="J7" s="69"/>
      <c r="K7" s="70"/>
      <c r="L7" s="71"/>
      <c r="M7" s="72"/>
      <c r="N7" s="72"/>
      <c r="O7" s="72"/>
      <c r="P7" s="72"/>
      <c r="Q7" s="72"/>
      <c r="R7" s="73"/>
    </row>
    <row r="8" spans="1:18" ht="19.2" customHeight="1" x14ac:dyDescent="0.65">
      <c r="A8" s="9"/>
      <c r="B8" s="9"/>
      <c r="C8" s="9"/>
      <c r="D8" s="9"/>
      <c r="G8" s="66"/>
      <c r="H8" s="52" t="s">
        <v>5</v>
      </c>
      <c r="I8" s="53"/>
      <c r="J8" s="53"/>
      <c r="K8" s="54"/>
      <c r="L8" s="55"/>
      <c r="M8" s="56"/>
      <c r="N8" s="56"/>
      <c r="O8" s="56"/>
      <c r="P8" s="56"/>
      <c r="Q8" s="56"/>
      <c r="R8" s="57"/>
    </row>
    <row r="9" spans="1:18" ht="15" customHeight="1" x14ac:dyDescent="0.65">
      <c r="A9" s="9"/>
      <c r="B9" s="9"/>
      <c r="C9" s="9"/>
      <c r="D9" s="9"/>
      <c r="G9" s="66"/>
      <c r="H9" s="52" t="s">
        <v>37</v>
      </c>
      <c r="I9" s="53"/>
      <c r="J9" s="53"/>
      <c r="K9" s="54"/>
      <c r="L9" s="55"/>
      <c r="M9" s="56"/>
      <c r="N9" s="56"/>
      <c r="O9" s="56"/>
      <c r="P9" s="56"/>
      <c r="Q9" s="56"/>
      <c r="R9" s="57"/>
    </row>
    <row r="10" spans="1:18" ht="10.85" customHeight="1" x14ac:dyDescent="0.65">
      <c r="A10" s="9"/>
      <c r="B10" s="9"/>
      <c r="C10" s="9"/>
      <c r="D10" s="9"/>
      <c r="G10" s="66"/>
      <c r="H10" s="68" t="s">
        <v>3</v>
      </c>
      <c r="I10" s="69"/>
      <c r="J10" s="69"/>
      <c r="K10" s="70"/>
      <c r="L10" s="71"/>
      <c r="M10" s="72"/>
      <c r="N10" s="72"/>
      <c r="O10" s="72"/>
      <c r="P10" s="72"/>
      <c r="Q10" s="72"/>
      <c r="R10" s="73"/>
    </row>
    <row r="11" spans="1:18" ht="19.2" customHeight="1" x14ac:dyDescent="0.65">
      <c r="A11" s="9"/>
      <c r="B11" s="9"/>
      <c r="C11" s="9"/>
      <c r="D11" s="9"/>
      <c r="G11" s="66"/>
      <c r="H11" s="52" t="s">
        <v>36</v>
      </c>
      <c r="I11" s="53"/>
      <c r="J11" s="53"/>
      <c r="K11" s="54"/>
      <c r="L11" s="55"/>
      <c r="M11" s="56"/>
      <c r="N11" s="56"/>
      <c r="O11" s="56"/>
      <c r="P11" s="56"/>
      <c r="Q11" s="56"/>
      <c r="R11" s="57"/>
    </row>
    <row r="12" spans="1:18" ht="16.2" customHeight="1" x14ac:dyDescent="0.65">
      <c r="A12" s="9"/>
      <c r="B12" s="9"/>
      <c r="C12" s="9"/>
      <c r="D12" s="9"/>
      <c r="G12" s="66"/>
      <c r="H12" s="80" t="s">
        <v>7</v>
      </c>
      <c r="I12" s="81"/>
      <c r="J12" s="81"/>
      <c r="K12" s="82"/>
      <c r="L12" s="58" t="s">
        <v>149</v>
      </c>
      <c r="M12" s="59"/>
      <c r="N12" s="59"/>
      <c r="O12" s="59"/>
      <c r="P12" s="59"/>
      <c r="Q12" s="59"/>
      <c r="R12" s="60"/>
    </row>
    <row r="13" spans="1:18" ht="28.85" customHeight="1" x14ac:dyDescent="0.65">
      <c r="A13" s="9"/>
      <c r="B13" s="9"/>
      <c r="C13" s="9"/>
      <c r="D13" s="9"/>
      <c r="G13" s="66"/>
      <c r="H13" s="83"/>
      <c r="I13" s="84"/>
      <c r="J13" s="84"/>
      <c r="K13" s="85"/>
      <c r="L13" s="61"/>
      <c r="M13" s="62"/>
      <c r="N13" s="62"/>
      <c r="O13" s="62"/>
      <c r="P13" s="62"/>
      <c r="Q13" s="62"/>
      <c r="R13" s="63"/>
    </row>
    <row r="14" spans="1:18" ht="16.2" customHeight="1" x14ac:dyDescent="0.65">
      <c r="A14" s="9"/>
      <c r="B14" s="9"/>
      <c r="C14" s="9"/>
      <c r="D14" s="9"/>
      <c r="G14" s="66"/>
      <c r="H14" s="80" t="s">
        <v>147</v>
      </c>
      <c r="I14" s="81"/>
      <c r="J14" s="81"/>
      <c r="K14" s="82"/>
      <c r="L14" s="58" t="s">
        <v>149</v>
      </c>
      <c r="M14" s="59"/>
      <c r="N14" s="59"/>
      <c r="O14" s="59"/>
      <c r="P14" s="59"/>
      <c r="Q14" s="59"/>
      <c r="R14" s="60"/>
    </row>
    <row r="15" spans="1:18" ht="28.85" customHeight="1" x14ac:dyDescent="0.65">
      <c r="A15" s="9"/>
      <c r="B15" s="9"/>
      <c r="C15" s="9"/>
      <c r="D15" s="9"/>
      <c r="G15" s="66"/>
      <c r="H15" s="83"/>
      <c r="I15" s="84"/>
      <c r="J15" s="84"/>
      <c r="K15" s="85"/>
      <c r="L15" s="61"/>
      <c r="M15" s="62"/>
      <c r="N15" s="62"/>
      <c r="O15" s="62"/>
      <c r="P15" s="62"/>
      <c r="Q15" s="62"/>
      <c r="R15" s="63"/>
    </row>
    <row r="16" spans="1:18" x14ac:dyDescent="0.65">
      <c r="A16" s="9"/>
      <c r="B16" s="9"/>
      <c r="C16" s="9"/>
      <c r="D16" s="9"/>
      <c r="G16" s="66"/>
      <c r="H16" s="74" t="s">
        <v>38</v>
      </c>
      <c r="I16" s="75"/>
      <c r="J16" s="75"/>
      <c r="K16" s="76"/>
      <c r="L16" s="77"/>
      <c r="M16" s="78"/>
      <c r="N16" s="78"/>
      <c r="O16" s="78"/>
      <c r="P16" s="78"/>
      <c r="Q16" s="78"/>
      <c r="R16" s="79"/>
    </row>
    <row r="17" spans="1:18" x14ac:dyDescent="0.65">
      <c r="A17" s="9"/>
      <c r="B17" s="9"/>
      <c r="C17" s="9"/>
      <c r="D17" s="9"/>
      <c r="G17" s="66"/>
      <c r="H17" s="74" t="s">
        <v>144</v>
      </c>
      <c r="I17" s="75"/>
      <c r="J17" s="75"/>
      <c r="K17" s="76"/>
      <c r="L17" s="77"/>
      <c r="M17" s="78"/>
      <c r="N17" s="78"/>
      <c r="O17" s="78"/>
      <c r="P17" s="78"/>
      <c r="Q17" s="78"/>
      <c r="R17" s="79"/>
    </row>
    <row r="18" spans="1:18" x14ac:dyDescent="0.65">
      <c r="A18" s="9"/>
      <c r="B18" s="9"/>
      <c r="C18" s="9"/>
      <c r="D18" s="9"/>
      <c r="G18" s="66"/>
      <c r="H18" s="74" t="s">
        <v>146</v>
      </c>
      <c r="I18" s="75"/>
      <c r="J18" s="75"/>
      <c r="K18" s="76"/>
      <c r="L18" s="77"/>
      <c r="M18" s="78"/>
      <c r="N18" s="78"/>
      <c r="O18" s="78"/>
      <c r="P18" s="78"/>
      <c r="Q18" s="78"/>
      <c r="R18" s="79"/>
    </row>
    <row r="19" spans="1:18" x14ac:dyDescent="0.65">
      <c r="A19" s="9"/>
      <c r="B19" s="9"/>
      <c r="C19" s="9"/>
      <c r="D19" s="9"/>
      <c r="G19" s="67"/>
      <c r="H19" s="74" t="s">
        <v>145</v>
      </c>
      <c r="I19" s="75"/>
      <c r="J19" s="75"/>
      <c r="K19" s="76"/>
      <c r="L19" s="77"/>
      <c r="M19" s="78"/>
      <c r="N19" s="78"/>
      <c r="O19" s="78"/>
      <c r="P19" s="78"/>
      <c r="Q19" s="78"/>
      <c r="R19" s="79"/>
    </row>
    <row r="20" spans="1:18" ht="8.4" customHeight="1" x14ac:dyDescent="0.65">
      <c r="A20" s="10"/>
      <c r="B20" s="10"/>
      <c r="C20" s="10"/>
      <c r="D20" s="10"/>
      <c r="E20" s="10"/>
      <c r="F20" s="10"/>
      <c r="G20" s="10"/>
      <c r="H20" s="10"/>
      <c r="I20" s="10"/>
      <c r="J20" s="10"/>
      <c r="K20" s="10"/>
      <c r="L20" s="10"/>
      <c r="M20" s="10"/>
      <c r="N20" s="10"/>
      <c r="O20" s="10"/>
      <c r="P20" s="10"/>
      <c r="Q20" s="10"/>
      <c r="R20" s="10"/>
    </row>
    <row r="21" spans="1:18" ht="37.85" customHeight="1" x14ac:dyDescent="0.65">
      <c r="A21" s="86" t="s">
        <v>169</v>
      </c>
      <c r="B21" s="86"/>
      <c r="C21" s="86"/>
      <c r="D21" s="86"/>
      <c r="E21" s="86"/>
      <c r="F21" s="86"/>
      <c r="G21" s="86"/>
      <c r="H21" s="86"/>
      <c r="I21" s="86"/>
      <c r="J21" s="86"/>
      <c r="K21" s="86"/>
      <c r="L21" s="86"/>
      <c r="M21" s="86"/>
      <c r="N21" s="86"/>
      <c r="O21" s="86"/>
      <c r="P21" s="86"/>
      <c r="Q21" s="86"/>
      <c r="R21" s="86"/>
    </row>
    <row r="22" spans="1:18" ht="8.4" customHeight="1" x14ac:dyDescent="0.65">
      <c r="A22" s="24"/>
      <c r="B22" s="24"/>
      <c r="C22" s="24"/>
      <c r="D22" s="24"/>
      <c r="E22" s="24"/>
      <c r="F22" s="24"/>
      <c r="G22" s="24"/>
      <c r="H22" s="24"/>
      <c r="I22" s="24"/>
      <c r="J22" s="24"/>
      <c r="K22" s="24"/>
      <c r="L22" s="24"/>
      <c r="M22" s="24"/>
      <c r="N22" s="24"/>
      <c r="O22" s="24"/>
      <c r="P22" s="24"/>
      <c r="Q22" s="24"/>
      <c r="R22" s="24"/>
    </row>
    <row r="23" spans="1:18" x14ac:dyDescent="0.65">
      <c r="A23" s="87" t="s">
        <v>4</v>
      </c>
      <c r="B23" s="87"/>
      <c r="C23" s="87"/>
      <c r="D23" s="87"/>
      <c r="E23" s="87"/>
      <c r="F23" s="87"/>
      <c r="G23" s="87"/>
      <c r="H23" s="87"/>
      <c r="I23" s="87"/>
      <c r="J23" s="87"/>
      <c r="K23" s="87"/>
      <c r="L23" s="87"/>
      <c r="M23" s="87"/>
      <c r="N23" s="87"/>
      <c r="O23" s="87"/>
      <c r="P23" s="87"/>
      <c r="Q23" s="87"/>
      <c r="R23" s="87"/>
    </row>
    <row r="24" spans="1:18" ht="8.4" customHeight="1" x14ac:dyDescent="0.65">
      <c r="A24" s="24"/>
      <c r="B24" s="24"/>
      <c r="C24" s="24"/>
      <c r="D24" s="24"/>
      <c r="E24" s="24"/>
      <c r="F24" s="24"/>
      <c r="G24" s="24"/>
      <c r="H24" s="24"/>
      <c r="I24" s="24"/>
      <c r="J24" s="24"/>
      <c r="K24" s="24"/>
      <c r="L24" s="24"/>
      <c r="M24" s="24"/>
      <c r="N24" s="24"/>
      <c r="O24" s="24"/>
      <c r="P24" s="24"/>
      <c r="Q24" s="24"/>
      <c r="R24" s="24"/>
    </row>
    <row r="25" spans="1:18" ht="19.3" x14ac:dyDescent="0.65">
      <c r="A25" s="11" t="s">
        <v>165</v>
      </c>
      <c r="B25" s="24"/>
      <c r="C25" s="24"/>
      <c r="D25" s="24"/>
      <c r="E25" s="24"/>
      <c r="F25" s="24"/>
      <c r="G25" s="24"/>
      <c r="H25" s="24"/>
      <c r="I25" s="24"/>
      <c r="J25" s="24"/>
      <c r="K25" s="24"/>
      <c r="L25" s="24"/>
      <c r="M25" s="24"/>
      <c r="N25" s="24"/>
      <c r="O25" s="24"/>
      <c r="P25" s="24"/>
      <c r="Q25" s="24"/>
      <c r="R25" s="24"/>
    </row>
    <row r="26" spans="1:18" ht="24" customHeight="1" x14ac:dyDescent="0.65">
      <c r="A26" s="88" t="s">
        <v>45</v>
      </c>
      <c r="B26" s="89"/>
      <c r="C26" s="89"/>
      <c r="D26" s="89"/>
      <c r="E26" s="89"/>
      <c r="F26" s="90"/>
      <c r="G26" s="88" t="s">
        <v>46</v>
      </c>
      <c r="H26" s="89"/>
      <c r="I26" s="89"/>
      <c r="J26" s="89"/>
      <c r="K26" s="89"/>
      <c r="L26" s="90"/>
      <c r="M26" s="91" t="s">
        <v>40</v>
      </c>
      <c r="N26" s="91"/>
      <c r="O26" s="91"/>
      <c r="P26" s="91"/>
      <c r="Q26" s="91"/>
      <c r="R26" s="91"/>
    </row>
    <row r="27" spans="1:18" ht="33" customHeight="1" x14ac:dyDescent="0.65">
      <c r="A27" s="99"/>
      <c r="B27" s="100"/>
      <c r="C27" s="100"/>
      <c r="D27" s="100"/>
      <c r="E27" s="100"/>
      <c r="F27" s="100"/>
      <c r="G27" s="101"/>
      <c r="H27" s="102"/>
      <c r="I27" s="102"/>
      <c r="J27" s="102"/>
      <c r="K27" s="102"/>
      <c r="L27" s="103"/>
      <c r="M27" s="100"/>
      <c r="N27" s="100"/>
      <c r="O27" s="100"/>
      <c r="P27" s="100"/>
      <c r="Q27" s="100"/>
      <c r="R27" s="104"/>
    </row>
    <row r="28" spans="1:18" ht="21" customHeight="1" x14ac:dyDescent="0.65">
      <c r="A28" s="74" t="s">
        <v>39</v>
      </c>
      <c r="B28" s="75"/>
      <c r="C28" s="76"/>
      <c r="D28" s="75" t="s">
        <v>47</v>
      </c>
      <c r="E28" s="75"/>
      <c r="F28" s="75"/>
      <c r="G28" s="75"/>
      <c r="H28" s="75"/>
      <c r="I28" s="75"/>
      <c r="J28" s="76"/>
      <c r="K28" s="74" t="s">
        <v>166</v>
      </c>
      <c r="L28" s="75"/>
      <c r="M28" s="75"/>
      <c r="N28" s="76"/>
      <c r="O28" s="80"/>
      <c r="P28" s="81"/>
      <c r="Q28" s="81"/>
      <c r="R28" s="81"/>
    </row>
    <row r="29" spans="1:18" ht="33" customHeight="1" x14ac:dyDescent="0.65">
      <c r="A29" s="92"/>
      <c r="B29" s="93"/>
      <c r="C29" s="94"/>
      <c r="D29" s="95"/>
      <c r="E29" s="96"/>
      <c r="F29" s="96"/>
      <c r="G29" s="96"/>
      <c r="H29" s="96"/>
      <c r="I29" s="96"/>
      <c r="J29" s="97"/>
      <c r="K29" s="95"/>
      <c r="L29" s="96"/>
      <c r="M29" s="96"/>
      <c r="N29" s="96"/>
      <c r="O29" s="98"/>
      <c r="P29" s="87"/>
      <c r="Q29" s="87"/>
      <c r="R29" s="87"/>
    </row>
    <row r="30" spans="1:18" ht="17.600000000000001" customHeight="1" x14ac:dyDescent="0.65">
      <c r="A30" s="51" t="s">
        <v>203</v>
      </c>
      <c r="B30" s="51"/>
      <c r="C30" s="51"/>
      <c r="D30" s="51"/>
      <c r="E30" s="51"/>
      <c r="F30" s="51"/>
      <c r="G30" s="51"/>
      <c r="H30" s="51"/>
      <c r="I30" s="51"/>
      <c r="J30" s="51"/>
      <c r="K30" s="51"/>
      <c r="L30" s="51"/>
      <c r="M30" s="51"/>
      <c r="N30" s="51"/>
      <c r="O30" s="51"/>
      <c r="P30" s="51"/>
      <c r="Q30" s="51"/>
      <c r="R30" s="51"/>
    </row>
    <row r="31" spans="1:18" x14ac:dyDescent="0.65">
      <c r="A31" s="51"/>
      <c r="B31" s="51"/>
      <c r="C31" s="51"/>
      <c r="D31" s="51"/>
      <c r="E31" s="51"/>
      <c r="F31" s="51"/>
      <c r="G31" s="51"/>
      <c r="H31" s="51"/>
      <c r="I31" s="51"/>
      <c r="J31" s="51"/>
      <c r="K31" s="51"/>
      <c r="L31" s="51"/>
      <c r="M31" s="51"/>
      <c r="N31" s="51"/>
      <c r="O31" s="51"/>
      <c r="P31" s="51"/>
      <c r="Q31" s="51"/>
      <c r="R31" s="51"/>
    </row>
    <row r="32" spans="1:18" x14ac:dyDescent="0.65">
      <c r="A32" s="51"/>
      <c r="B32" s="51"/>
      <c r="C32" s="51"/>
      <c r="D32" s="51"/>
      <c r="E32" s="51"/>
      <c r="F32" s="51"/>
      <c r="G32" s="51"/>
      <c r="H32" s="51"/>
      <c r="I32" s="51"/>
      <c r="J32" s="51"/>
      <c r="K32" s="51"/>
      <c r="L32" s="51"/>
      <c r="M32" s="51"/>
      <c r="N32" s="51"/>
      <c r="O32" s="51"/>
      <c r="P32" s="51"/>
      <c r="Q32" s="51"/>
      <c r="R32" s="51"/>
    </row>
    <row r="33" spans="1:18" x14ac:dyDescent="0.65">
      <c r="A33" s="51"/>
      <c r="B33" s="51"/>
      <c r="C33" s="51"/>
      <c r="D33" s="51"/>
      <c r="E33" s="51"/>
      <c r="F33" s="51"/>
      <c r="G33" s="51"/>
      <c r="H33" s="51"/>
      <c r="I33" s="51"/>
      <c r="J33" s="51"/>
      <c r="K33" s="51"/>
      <c r="L33" s="51"/>
      <c r="M33" s="51"/>
      <c r="N33" s="51"/>
      <c r="O33" s="51"/>
      <c r="P33" s="51"/>
      <c r="Q33" s="51"/>
      <c r="R33" s="51"/>
    </row>
    <row r="34" spans="1:18" x14ac:dyDescent="0.65">
      <c r="A34" s="51"/>
      <c r="B34" s="51"/>
      <c r="C34" s="51"/>
      <c r="D34" s="51"/>
      <c r="E34" s="51"/>
      <c r="F34" s="51"/>
      <c r="G34" s="51"/>
      <c r="H34" s="51"/>
      <c r="I34" s="51"/>
      <c r="J34" s="51"/>
      <c r="K34" s="51"/>
      <c r="L34" s="51"/>
      <c r="M34" s="51"/>
      <c r="N34" s="51"/>
      <c r="O34" s="51"/>
      <c r="P34" s="51"/>
      <c r="Q34" s="51"/>
      <c r="R34" s="51"/>
    </row>
    <row r="35" spans="1:18" ht="19.3" x14ac:dyDescent="0.65">
      <c r="A35" s="113" t="s">
        <v>61</v>
      </c>
      <c r="B35" s="113"/>
      <c r="C35" s="113"/>
      <c r="D35" s="113"/>
      <c r="E35" s="113"/>
      <c r="F35" s="113"/>
      <c r="G35" s="113"/>
      <c r="H35" s="113"/>
      <c r="I35" s="113"/>
      <c r="J35" s="113"/>
      <c r="K35" s="113"/>
      <c r="L35" s="113"/>
      <c r="M35" s="113"/>
      <c r="N35" s="113"/>
      <c r="O35" s="113"/>
      <c r="P35" s="113"/>
      <c r="Q35" s="113"/>
      <c r="R35" s="113"/>
    </row>
    <row r="36" spans="1:18" ht="41.4" customHeight="1" x14ac:dyDescent="0.65">
      <c r="A36" s="114" t="s">
        <v>62</v>
      </c>
      <c r="B36" s="114"/>
      <c r="C36" s="114"/>
      <c r="D36" s="114"/>
      <c r="E36" s="114"/>
      <c r="F36" s="114"/>
      <c r="G36" s="114"/>
      <c r="H36" s="114"/>
      <c r="I36" s="114"/>
      <c r="J36" s="114"/>
      <c r="K36" s="114"/>
      <c r="L36" s="114"/>
      <c r="M36" s="114"/>
      <c r="N36" s="114"/>
      <c r="O36" s="114"/>
      <c r="P36" s="114"/>
      <c r="Q36" s="114"/>
      <c r="R36" s="114"/>
    </row>
    <row r="37" spans="1:18" x14ac:dyDescent="0.65">
      <c r="A37" s="5"/>
      <c r="B37" s="23"/>
      <c r="C37" s="23"/>
      <c r="D37" s="23"/>
      <c r="E37" s="23"/>
      <c r="F37" s="23"/>
      <c r="G37" s="23"/>
      <c r="H37" s="23"/>
      <c r="I37" s="23"/>
      <c r="J37" s="23"/>
      <c r="K37" s="23"/>
      <c r="L37" s="23"/>
      <c r="M37" s="23"/>
      <c r="N37" s="23"/>
      <c r="O37" s="101"/>
      <c r="P37" s="102"/>
      <c r="Q37" s="102"/>
      <c r="R37" s="103"/>
    </row>
    <row r="38" spans="1:18" ht="135" customHeight="1" x14ac:dyDescent="0.65">
      <c r="A38" s="11"/>
      <c r="B38" s="33" t="s">
        <v>58</v>
      </c>
      <c r="C38" s="105" t="s">
        <v>201</v>
      </c>
      <c r="D38" s="106"/>
      <c r="E38" s="106"/>
      <c r="F38" s="106"/>
      <c r="G38" s="106"/>
      <c r="H38" s="106"/>
      <c r="I38" s="106"/>
      <c r="J38" s="106"/>
      <c r="K38" s="106"/>
      <c r="L38" s="106"/>
      <c r="M38" s="106"/>
      <c r="N38" s="106"/>
      <c r="O38" s="115"/>
      <c r="P38" s="115"/>
      <c r="Q38" s="115"/>
      <c r="R38" s="116"/>
    </row>
    <row r="39" spans="1:18" ht="79.849999999999994" customHeight="1" x14ac:dyDescent="0.65">
      <c r="B39" s="33" t="s">
        <v>59</v>
      </c>
      <c r="C39" s="105" t="s">
        <v>204</v>
      </c>
      <c r="D39" s="106"/>
      <c r="E39" s="106"/>
      <c r="F39" s="106"/>
      <c r="G39" s="106"/>
      <c r="H39" s="106"/>
      <c r="I39" s="106"/>
      <c r="J39" s="106"/>
      <c r="K39" s="106"/>
      <c r="L39" s="106"/>
      <c r="M39" s="106"/>
      <c r="N39" s="106"/>
      <c r="O39" s="106"/>
      <c r="P39" s="106"/>
      <c r="Q39" s="106"/>
      <c r="R39" s="107"/>
    </row>
    <row r="40" spans="1:18" ht="18.649999999999999" customHeight="1" x14ac:dyDescent="0.65">
      <c r="A40" s="5" t="s">
        <v>81</v>
      </c>
      <c r="B40" s="3"/>
      <c r="C40" s="3"/>
      <c r="D40" s="3"/>
      <c r="E40" s="3"/>
      <c r="F40" s="3"/>
      <c r="G40" s="3"/>
      <c r="H40" s="3"/>
      <c r="I40" s="3"/>
      <c r="J40" s="3"/>
      <c r="K40" s="3"/>
      <c r="L40" s="3"/>
      <c r="M40" s="4"/>
      <c r="N40" s="4"/>
      <c r="O40" s="4"/>
      <c r="P40" s="4"/>
      <c r="Q40" s="4"/>
      <c r="R40" s="4"/>
    </row>
    <row r="41" spans="1:18" ht="18.649999999999999" customHeight="1" x14ac:dyDescent="0.65">
      <c r="A41" s="5" t="s">
        <v>199</v>
      </c>
      <c r="B41" s="3"/>
      <c r="C41" s="3"/>
      <c r="D41" s="3"/>
      <c r="E41" s="3"/>
      <c r="F41" s="3"/>
      <c r="G41" s="3"/>
      <c r="H41" s="3"/>
      <c r="I41" s="3"/>
      <c r="J41" s="3"/>
      <c r="K41" s="3"/>
      <c r="L41" s="3"/>
      <c r="M41" s="4"/>
      <c r="N41" s="4"/>
      <c r="O41" s="4"/>
      <c r="P41" s="4"/>
      <c r="Q41" s="4"/>
      <c r="R41" s="4"/>
    </row>
    <row r="42" spans="1:18" ht="45" customHeight="1" x14ac:dyDescent="0.65">
      <c r="A42" s="108" t="s">
        <v>10</v>
      </c>
      <c r="B42" s="109"/>
      <c r="C42" s="109"/>
      <c r="D42" s="109"/>
      <c r="E42" s="110"/>
      <c r="F42" s="111" t="s">
        <v>193</v>
      </c>
      <c r="G42" s="112"/>
      <c r="H42" s="112"/>
      <c r="I42" s="112"/>
      <c r="J42" s="111" t="s">
        <v>8</v>
      </c>
      <c r="K42" s="112"/>
      <c r="L42" s="112"/>
      <c r="M42" s="112"/>
      <c r="N42" s="108" t="s">
        <v>74</v>
      </c>
      <c r="O42" s="109"/>
      <c r="P42" s="109"/>
      <c r="Q42" s="109"/>
      <c r="R42" s="110"/>
    </row>
    <row r="43" spans="1:18" ht="26.25" customHeight="1" x14ac:dyDescent="0.65">
      <c r="A43" s="123"/>
      <c r="B43" s="124"/>
      <c r="C43" s="124"/>
      <c r="D43" s="124"/>
      <c r="E43" s="125"/>
      <c r="F43" s="126">
        <f>ROUNDDOWN(A43*4/5,-3)</f>
        <v>0</v>
      </c>
      <c r="G43" s="127"/>
      <c r="H43" s="127"/>
      <c r="I43" s="128"/>
      <c r="J43" s="126">
        <v>480000</v>
      </c>
      <c r="K43" s="127"/>
      <c r="L43" s="127"/>
      <c r="M43" s="128"/>
      <c r="N43" s="129">
        <f>MIN(F43,J43)</f>
        <v>0</v>
      </c>
      <c r="O43" s="130"/>
      <c r="P43" s="130"/>
      <c r="Q43" s="130"/>
      <c r="R43" s="131"/>
    </row>
    <row r="44" spans="1:18" ht="8.4" customHeight="1" x14ac:dyDescent="0.65">
      <c r="B44" s="18"/>
      <c r="C44" s="19"/>
      <c r="D44" s="8"/>
      <c r="E44" s="17"/>
      <c r="F44" s="17"/>
      <c r="G44" s="17"/>
      <c r="H44" s="17"/>
      <c r="I44" s="17"/>
      <c r="J44" s="17"/>
      <c r="K44" s="17"/>
      <c r="L44" s="17"/>
      <c r="M44" s="17"/>
      <c r="N44" s="17"/>
      <c r="O44" s="17"/>
      <c r="P44" s="17"/>
      <c r="Q44" s="17"/>
      <c r="R44" s="17"/>
    </row>
    <row r="45" spans="1:18" ht="8.4" customHeight="1" x14ac:dyDescent="0.65">
      <c r="B45" s="16"/>
      <c r="C45" s="16"/>
      <c r="D45" s="16"/>
      <c r="E45" s="16"/>
      <c r="F45" s="16"/>
      <c r="G45" s="16"/>
      <c r="H45" s="16"/>
      <c r="I45" s="16"/>
      <c r="J45" s="16"/>
      <c r="K45" s="16"/>
      <c r="L45" s="16"/>
      <c r="M45" s="16"/>
      <c r="N45" s="16"/>
      <c r="O45" s="16"/>
      <c r="P45" s="16"/>
      <c r="Q45" s="16"/>
      <c r="R45" s="16"/>
    </row>
    <row r="46" spans="1:18" ht="19.3" x14ac:dyDescent="0.65">
      <c r="A46" s="11" t="s">
        <v>23</v>
      </c>
      <c r="B46" s="24"/>
      <c r="C46" s="24"/>
      <c r="D46" s="24"/>
      <c r="E46" s="24"/>
      <c r="F46" s="24"/>
      <c r="G46" s="24"/>
      <c r="H46" s="24"/>
      <c r="I46" s="24"/>
      <c r="J46" s="24"/>
      <c r="K46" s="24"/>
      <c r="L46" s="24"/>
      <c r="M46" s="24"/>
      <c r="N46" s="24"/>
      <c r="O46" s="24"/>
      <c r="P46" s="24"/>
      <c r="Q46" s="24"/>
      <c r="R46" s="24"/>
    </row>
    <row r="47" spans="1:18" ht="19.2" customHeight="1" x14ac:dyDescent="0.65">
      <c r="A47" s="36" t="s">
        <v>154</v>
      </c>
      <c r="B47" s="24"/>
      <c r="C47" s="24"/>
      <c r="D47" s="24"/>
      <c r="E47" s="24"/>
      <c r="F47" s="24"/>
      <c r="G47" s="24"/>
      <c r="H47" s="24"/>
      <c r="I47" s="24"/>
      <c r="J47" s="24"/>
      <c r="K47" s="24"/>
      <c r="L47" s="24"/>
      <c r="M47" s="24"/>
      <c r="N47" s="24"/>
      <c r="O47" s="24"/>
      <c r="P47" s="24"/>
      <c r="Q47" s="24"/>
      <c r="R47" s="24"/>
    </row>
    <row r="48" spans="1:18" ht="16.2" customHeight="1" x14ac:dyDescent="0.65">
      <c r="A48" s="13"/>
      <c r="B48" s="24"/>
      <c r="C48" s="24"/>
      <c r="D48" s="24"/>
      <c r="E48" s="24"/>
      <c r="F48" s="24"/>
      <c r="G48" s="24"/>
      <c r="H48" s="24"/>
      <c r="I48" s="24"/>
      <c r="J48" s="24"/>
      <c r="K48" s="24"/>
      <c r="L48" s="24"/>
      <c r="M48" s="24"/>
      <c r="N48" s="24"/>
      <c r="O48" s="24"/>
      <c r="P48" s="24"/>
      <c r="Q48" s="24"/>
      <c r="R48" s="24"/>
    </row>
    <row r="49" spans="1:18" ht="12.65" customHeight="1" x14ac:dyDescent="0.65">
      <c r="A49" s="132"/>
      <c r="B49" s="132"/>
      <c r="C49" s="132"/>
      <c r="D49" s="132"/>
      <c r="E49" s="132"/>
      <c r="F49" s="132"/>
      <c r="G49" s="132"/>
      <c r="H49" s="132"/>
      <c r="I49" s="132"/>
      <c r="J49" s="132"/>
      <c r="K49" s="132"/>
      <c r="L49" s="132"/>
      <c r="M49" s="132"/>
      <c r="N49" s="132"/>
      <c r="O49" s="132"/>
      <c r="P49" s="132"/>
      <c r="Q49" s="132"/>
      <c r="R49" s="132"/>
    </row>
    <row r="50" spans="1:18" ht="18.649999999999999" customHeight="1" x14ac:dyDescent="0.65">
      <c r="A50" s="12" t="s">
        <v>188</v>
      </c>
      <c r="B50" s="24"/>
      <c r="C50" s="24"/>
      <c r="D50" s="24"/>
      <c r="E50" s="24"/>
      <c r="F50" s="24"/>
      <c r="G50" s="24"/>
      <c r="H50" s="24"/>
      <c r="I50" s="24"/>
      <c r="J50" s="24"/>
      <c r="K50" s="24"/>
      <c r="L50" s="24"/>
      <c r="M50" s="24"/>
      <c r="N50" s="24"/>
      <c r="O50" s="24"/>
      <c r="P50" s="24"/>
      <c r="Q50" s="24"/>
      <c r="R50" s="24"/>
    </row>
    <row r="51" spans="1:18" ht="18.649999999999999" customHeight="1" x14ac:dyDescent="0.65">
      <c r="A51" s="12" t="s">
        <v>190</v>
      </c>
      <c r="B51" s="24"/>
      <c r="C51" s="24"/>
      <c r="D51" s="24"/>
      <c r="E51" s="24"/>
      <c r="F51" s="24"/>
      <c r="G51" s="24"/>
      <c r="H51" s="24"/>
      <c r="I51" s="24"/>
      <c r="J51" s="24"/>
      <c r="K51" s="24"/>
      <c r="L51" s="24"/>
      <c r="M51" s="24"/>
      <c r="N51" s="24"/>
      <c r="O51" s="24"/>
      <c r="P51" s="24"/>
      <c r="Q51" s="24"/>
      <c r="R51" s="24"/>
    </row>
    <row r="52" spans="1:18" ht="21" customHeight="1" x14ac:dyDescent="0.65">
      <c r="A52" s="133" t="s">
        <v>22</v>
      </c>
      <c r="B52" s="133"/>
      <c r="C52" s="133"/>
      <c r="D52" s="133"/>
      <c r="E52" s="133"/>
      <c r="F52" s="133"/>
      <c r="G52" s="133"/>
      <c r="H52" s="133"/>
      <c r="I52" s="133"/>
      <c r="J52" s="133" t="s">
        <v>76</v>
      </c>
      <c r="K52" s="133"/>
      <c r="L52" s="133"/>
      <c r="M52" s="133"/>
      <c r="N52" s="133"/>
      <c r="O52" s="133"/>
      <c r="P52" s="133"/>
      <c r="Q52" s="133"/>
      <c r="R52" s="133"/>
    </row>
    <row r="53" spans="1:18" ht="34" customHeight="1" x14ac:dyDescent="0.65">
      <c r="A53" s="117"/>
      <c r="B53" s="117"/>
      <c r="C53" s="117"/>
      <c r="D53" s="117"/>
      <c r="E53" s="118"/>
      <c r="F53" s="118"/>
      <c r="G53" s="118"/>
      <c r="H53" s="118"/>
      <c r="I53" s="118"/>
      <c r="J53" s="119" t="e">
        <f>VLOOKUP(A53,データ!$A$2:$B$14,2,FALSE)</f>
        <v>#N/A</v>
      </c>
      <c r="K53" s="119"/>
      <c r="L53" s="119"/>
      <c r="M53" s="119"/>
      <c r="N53" s="119"/>
      <c r="O53" s="119"/>
      <c r="P53" s="119"/>
      <c r="Q53" s="119"/>
      <c r="R53" s="119"/>
    </row>
    <row r="54" spans="1:18" ht="43.2" customHeight="1" x14ac:dyDescent="0.65">
      <c r="A54" s="108" t="s">
        <v>20</v>
      </c>
      <c r="B54" s="109"/>
      <c r="C54" s="109"/>
      <c r="D54" s="110"/>
      <c r="E54" s="108" t="s">
        <v>26</v>
      </c>
      <c r="F54" s="109"/>
      <c r="G54" s="109"/>
      <c r="H54" s="110"/>
      <c r="I54" s="120" t="s">
        <v>21</v>
      </c>
      <c r="J54" s="121"/>
      <c r="K54" s="121"/>
      <c r="L54" s="122"/>
      <c r="M54" s="134" t="s">
        <v>6</v>
      </c>
      <c r="N54" s="135"/>
      <c r="O54" s="134" t="s">
        <v>75</v>
      </c>
      <c r="P54" s="136"/>
      <c r="Q54" s="136"/>
      <c r="R54" s="135"/>
    </row>
    <row r="55" spans="1:18" ht="31.5" customHeight="1" x14ac:dyDescent="0.65">
      <c r="A55" s="137"/>
      <c r="B55" s="137"/>
      <c r="C55" s="137"/>
      <c r="D55" s="137"/>
      <c r="E55" s="138" t="s">
        <v>19</v>
      </c>
      <c r="F55" s="139"/>
      <c r="G55" s="139"/>
      <c r="H55" s="140"/>
      <c r="I55" s="141"/>
      <c r="J55" s="142"/>
      <c r="K55" s="142"/>
      <c r="L55" s="143"/>
      <c r="M55" s="141"/>
      <c r="N55" s="143"/>
      <c r="O55" s="144">
        <f>I55*M55</f>
        <v>0</v>
      </c>
      <c r="P55" s="145"/>
      <c r="Q55" s="145"/>
      <c r="R55" s="146"/>
    </row>
    <row r="56" spans="1:18" ht="31.5" customHeight="1" x14ac:dyDescent="0.65">
      <c r="A56" s="137"/>
      <c r="B56" s="137"/>
      <c r="C56" s="137"/>
      <c r="D56" s="137"/>
      <c r="E56" s="147"/>
      <c r="F56" s="148"/>
      <c r="G56" s="148"/>
      <c r="H56" s="149"/>
      <c r="I56" s="141"/>
      <c r="J56" s="142"/>
      <c r="K56" s="142"/>
      <c r="L56" s="143"/>
      <c r="M56" s="141"/>
      <c r="N56" s="143"/>
      <c r="O56" s="144">
        <f>(IF(E56=データ!$A$18, MIN(999999999, '申込書  (様式)'!I56:L56), IF(E56=データ!$A$19, MIN(133333, '申込書  (様式)'!I56:L56))))*M56</f>
        <v>0</v>
      </c>
      <c r="P56" s="145"/>
      <c r="Q56" s="145"/>
      <c r="R56" s="146"/>
    </row>
    <row r="57" spans="1:18" ht="31.5" customHeight="1" x14ac:dyDescent="0.65">
      <c r="A57" s="137"/>
      <c r="B57" s="137"/>
      <c r="C57" s="137"/>
      <c r="D57" s="137"/>
      <c r="E57" s="147"/>
      <c r="F57" s="148"/>
      <c r="G57" s="148"/>
      <c r="H57" s="149"/>
      <c r="I57" s="141"/>
      <c r="J57" s="142"/>
      <c r="K57" s="142"/>
      <c r="L57" s="143"/>
      <c r="M57" s="141"/>
      <c r="N57" s="143"/>
      <c r="O57" s="144">
        <f>(IF(E57=データ!$A$18, MIN(999999999, '申込書  (様式)'!I57:L57), IF(E57=データ!$A$19, MIN(133333, '申込書  (様式)'!I57:L57))))*M57</f>
        <v>0</v>
      </c>
      <c r="P57" s="145"/>
      <c r="Q57" s="145"/>
      <c r="R57" s="146"/>
    </row>
    <row r="58" spans="1:18" ht="31.5" customHeight="1" x14ac:dyDescent="0.65">
      <c r="A58" s="137"/>
      <c r="B58" s="137"/>
      <c r="C58" s="137"/>
      <c r="D58" s="137"/>
      <c r="E58" s="147"/>
      <c r="F58" s="148"/>
      <c r="G58" s="148"/>
      <c r="H58" s="149"/>
      <c r="I58" s="141"/>
      <c r="J58" s="142"/>
      <c r="K58" s="142"/>
      <c r="L58" s="143"/>
      <c r="M58" s="141"/>
      <c r="N58" s="143"/>
      <c r="O58" s="144">
        <f>(IF(E58=データ!$A$18, MIN(999999999, '申込書  (様式)'!I58:L58), IF(E58=データ!$A$19, MIN(133333, '申込書  (様式)'!I58:L58))))*M58</f>
        <v>0</v>
      </c>
      <c r="P58" s="145"/>
      <c r="Q58" s="145"/>
      <c r="R58" s="146"/>
    </row>
    <row r="59" spans="1:18" ht="31.5" customHeight="1" x14ac:dyDescent="0.65">
      <c r="A59" s="137"/>
      <c r="B59" s="137"/>
      <c r="C59" s="137"/>
      <c r="D59" s="137"/>
      <c r="E59" s="147"/>
      <c r="F59" s="148"/>
      <c r="G59" s="148"/>
      <c r="H59" s="149"/>
      <c r="I59" s="141"/>
      <c r="J59" s="142"/>
      <c r="K59" s="142"/>
      <c r="L59" s="143"/>
      <c r="M59" s="141"/>
      <c r="N59" s="143"/>
      <c r="O59" s="144">
        <f>(IF(E59=データ!$A$18, MIN(999999999, '申込書  (様式)'!I59:L59), IF(E59=データ!$A$19, MIN(133333, '申込書  (様式)'!I59:L59))))*M59</f>
        <v>0</v>
      </c>
      <c r="P59" s="145"/>
      <c r="Q59" s="145"/>
      <c r="R59" s="146"/>
    </row>
    <row r="60" spans="1:18" ht="31.5" customHeight="1" x14ac:dyDescent="0.65">
      <c r="A60" s="137"/>
      <c r="B60" s="137"/>
      <c r="C60" s="137"/>
      <c r="D60" s="137"/>
      <c r="E60" s="147"/>
      <c r="F60" s="148"/>
      <c r="G60" s="148"/>
      <c r="H60" s="149"/>
      <c r="I60" s="141"/>
      <c r="J60" s="142"/>
      <c r="K60" s="142"/>
      <c r="L60" s="143"/>
      <c r="M60" s="141"/>
      <c r="N60" s="143"/>
      <c r="O60" s="144">
        <f>(IF(E60=データ!$A$18, MIN(999999999, '申込書  (様式)'!I60:L60), IF(E60=データ!$A$19, MIN(133333, '申込書  (様式)'!I60:L60))))*M60</f>
        <v>0</v>
      </c>
      <c r="P60" s="145"/>
      <c r="Q60" s="145"/>
      <c r="R60" s="146"/>
    </row>
    <row r="61" spans="1:18" ht="37.85" customHeight="1" x14ac:dyDescent="0.65">
      <c r="A61" s="26"/>
      <c r="B61" s="26"/>
      <c r="C61" s="26"/>
      <c r="D61" s="26"/>
      <c r="E61" s="26"/>
      <c r="F61" s="26"/>
      <c r="G61" s="26"/>
      <c r="H61" s="26"/>
      <c r="I61" s="26"/>
      <c r="J61" s="26"/>
      <c r="K61" s="26"/>
      <c r="L61" s="27"/>
      <c r="N61" s="30" t="s">
        <v>31</v>
      </c>
      <c r="O61" s="150">
        <f>SUM(O55:R60)</f>
        <v>0</v>
      </c>
      <c r="P61" s="151"/>
      <c r="Q61" s="151"/>
      <c r="R61" s="152"/>
    </row>
    <row r="62" spans="1:18" ht="45.65" customHeight="1" x14ac:dyDescent="0.65">
      <c r="A62" s="26"/>
      <c r="B62" s="153" t="s">
        <v>194</v>
      </c>
      <c r="C62" s="153"/>
      <c r="D62" s="153"/>
      <c r="E62" s="153"/>
      <c r="F62" s="153"/>
      <c r="G62" s="153" t="s">
        <v>77</v>
      </c>
      <c r="H62" s="133"/>
      <c r="I62" s="133"/>
      <c r="J62" s="133"/>
      <c r="K62" s="133"/>
      <c r="L62" s="153" t="s">
        <v>82</v>
      </c>
      <c r="M62" s="133"/>
      <c r="N62" s="133"/>
      <c r="O62" s="154"/>
      <c r="P62" s="154"/>
      <c r="Q62" s="26"/>
      <c r="R62" s="26"/>
    </row>
    <row r="63" spans="1:18" ht="37.85" customHeight="1" x14ac:dyDescent="0.65">
      <c r="A63" s="26"/>
      <c r="B63" s="155">
        <f>ROUNDDOWN(O61*4/5,-3)</f>
        <v>0</v>
      </c>
      <c r="C63" s="155"/>
      <c r="D63" s="155"/>
      <c r="E63" s="155"/>
      <c r="F63" s="155"/>
      <c r="G63" s="155" t="e">
        <f>J53*M55</f>
        <v>#N/A</v>
      </c>
      <c r="H63" s="155"/>
      <c r="I63" s="155"/>
      <c r="J63" s="155"/>
      <c r="K63" s="155"/>
      <c r="L63" s="156" t="e">
        <f>MIN(B63,G63)</f>
        <v>#N/A</v>
      </c>
      <c r="M63" s="156"/>
      <c r="N63" s="156"/>
      <c r="O63" s="156"/>
      <c r="P63" s="156"/>
      <c r="Q63" s="26"/>
      <c r="R63" s="26"/>
    </row>
    <row r="64" spans="1:18" ht="16.850000000000001" customHeight="1" x14ac:dyDescent="0.65">
      <c r="A64" s="26"/>
      <c r="B64" s="29"/>
      <c r="C64" s="29"/>
      <c r="D64" s="29"/>
      <c r="E64" s="29"/>
      <c r="F64" s="29"/>
      <c r="G64" s="29"/>
      <c r="H64" s="29"/>
      <c r="I64" s="29"/>
      <c r="J64" s="29"/>
      <c r="K64" s="29"/>
      <c r="L64" s="29"/>
      <c r="M64" s="29"/>
      <c r="N64" s="29"/>
      <c r="O64" s="29"/>
      <c r="P64" s="29"/>
      <c r="Q64" s="26"/>
      <c r="R64" s="26"/>
    </row>
    <row r="65" spans="1:18" ht="18.649999999999999" customHeight="1" x14ac:dyDescent="0.65">
      <c r="A65" s="6" t="s">
        <v>189</v>
      </c>
      <c r="B65" s="2"/>
      <c r="C65" s="2"/>
      <c r="D65" s="2"/>
      <c r="E65" s="2"/>
      <c r="F65" s="2"/>
      <c r="G65" s="2"/>
      <c r="H65" s="2"/>
      <c r="I65" s="2"/>
      <c r="J65" s="2"/>
      <c r="K65" s="2"/>
      <c r="L65" s="2"/>
      <c r="M65" s="2"/>
      <c r="N65" s="1"/>
      <c r="O65" s="1"/>
      <c r="P65" s="1"/>
      <c r="Q65" s="1"/>
      <c r="R65" s="1"/>
    </row>
    <row r="66" spans="1:18" ht="18.649999999999999" customHeight="1" x14ac:dyDescent="0.65">
      <c r="A66" s="6" t="s">
        <v>191</v>
      </c>
      <c r="B66" s="2"/>
      <c r="C66" s="2"/>
      <c r="D66" s="2"/>
      <c r="E66" s="2"/>
      <c r="F66" s="2"/>
      <c r="G66" s="2"/>
      <c r="H66" s="2"/>
      <c r="I66" s="2"/>
      <c r="J66" s="2"/>
      <c r="K66" s="2"/>
      <c r="L66" s="2"/>
      <c r="M66" s="2"/>
      <c r="N66" s="1"/>
      <c r="O66" s="1"/>
      <c r="P66" s="1"/>
      <c r="Q66" s="1"/>
      <c r="R66" s="1"/>
    </row>
    <row r="67" spans="1:18" ht="21" customHeight="1" x14ac:dyDescent="0.65">
      <c r="A67" s="133" t="s">
        <v>22</v>
      </c>
      <c r="B67" s="133"/>
      <c r="C67" s="133"/>
      <c r="D67" s="133"/>
      <c r="E67" s="133"/>
      <c r="F67" s="133"/>
      <c r="G67" s="133"/>
      <c r="H67" s="133"/>
      <c r="I67" s="133"/>
      <c r="J67" s="133" t="s">
        <v>73</v>
      </c>
      <c r="K67" s="133"/>
      <c r="L67" s="133"/>
      <c r="M67" s="133"/>
      <c r="N67" s="133"/>
      <c r="O67" s="133"/>
      <c r="P67" s="133"/>
      <c r="Q67" s="133"/>
      <c r="R67" s="133"/>
    </row>
    <row r="68" spans="1:18" ht="34" customHeight="1" x14ac:dyDescent="0.65">
      <c r="A68" s="117"/>
      <c r="B68" s="117"/>
      <c r="C68" s="117"/>
      <c r="D68" s="117"/>
      <c r="E68" s="118"/>
      <c r="F68" s="118"/>
      <c r="G68" s="118"/>
      <c r="H68" s="118"/>
      <c r="I68" s="118"/>
      <c r="J68" s="160"/>
      <c r="K68" s="160"/>
      <c r="L68" s="160"/>
      <c r="M68" s="160"/>
      <c r="N68" s="160"/>
      <c r="O68" s="160"/>
      <c r="P68" s="160"/>
      <c r="Q68" s="160"/>
      <c r="R68" s="160"/>
    </row>
    <row r="69" spans="1:18" ht="43.2" customHeight="1" x14ac:dyDescent="0.65">
      <c r="A69" s="108" t="s">
        <v>20</v>
      </c>
      <c r="B69" s="109"/>
      <c r="C69" s="109"/>
      <c r="D69" s="110"/>
      <c r="E69" s="108" t="s">
        <v>26</v>
      </c>
      <c r="F69" s="109"/>
      <c r="G69" s="109"/>
      <c r="H69" s="110"/>
      <c r="I69" s="120" t="s">
        <v>21</v>
      </c>
      <c r="J69" s="121"/>
      <c r="K69" s="121"/>
      <c r="L69" s="122"/>
      <c r="M69" s="134" t="s">
        <v>6</v>
      </c>
      <c r="N69" s="135"/>
      <c r="O69" s="134" t="s">
        <v>80</v>
      </c>
      <c r="P69" s="136"/>
      <c r="Q69" s="136"/>
      <c r="R69" s="135"/>
    </row>
    <row r="70" spans="1:18" ht="31.5" customHeight="1" x14ac:dyDescent="0.65">
      <c r="A70" s="137"/>
      <c r="B70" s="137"/>
      <c r="C70" s="137"/>
      <c r="D70" s="137"/>
      <c r="E70" s="157"/>
      <c r="F70" s="158"/>
      <c r="G70" s="158"/>
      <c r="H70" s="159"/>
      <c r="I70" s="141"/>
      <c r="J70" s="142"/>
      <c r="K70" s="142"/>
      <c r="L70" s="143"/>
      <c r="M70" s="141"/>
      <c r="N70" s="143"/>
      <c r="O70" s="144">
        <f>I70*M70</f>
        <v>0</v>
      </c>
      <c r="P70" s="145"/>
      <c r="Q70" s="145"/>
      <c r="R70" s="146"/>
    </row>
    <row r="71" spans="1:18" ht="31.5" customHeight="1" x14ac:dyDescent="0.65">
      <c r="A71" s="137"/>
      <c r="B71" s="137"/>
      <c r="C71" s="137"/>
      <c r="D71" s="137"/>
      <c r="E71" s="147"/>
      <c r="F71" s="148"/>
      <c r="G71" s="148"/>
      <c r="H71" s="149"/>
      <c r="I71" s="141"/>
      <c r="J71" s="142"/>
      <c r="K71" s="142"/>
      <c r="L71" s="143"/>
      <c r="M71" s="141"/>
      <c r="N71" s="143"/>
      <c r="O71" s="144">
        <f>(IF(E71=データ!$A$18, MIN(999999999, '申込書  (様式)'!I71:L71), IF(E71=データ!$A$19, MIN(133333, '申込書  (様式)'!I71:L71))))*M71</f>
        <v>0</v>
      </c>
      <c r="P71" s="145"/>
      <c r="Q71" s="145"/>
      <c r="R71" s="146"/>
    </row>
    <row r="72" spans="1:18" ht="31.5" customHeight="1" x14ac:dyDescent="0.65">
      <c r="A72" s="137"/>
      <c r="B72" s="137"/>
      <c r="C72" s="137"/>
      <c r="D72" s="137"/>
      <c r="E72" s="147"/>
      <c r="F72" s="148"/>
      <c r="G72" s="148"/>
      <c r="H72" s="149"/>
      <c r="I72" s="141"/>
      <c r="J72" s="142"/>
      <c r="K72" s="142"/>
      <c r="L72" s="143"/>
      <c r="M72" s="141"/>
      <c r="N72" s="143"/>
      <c r="O72" s="144">
        <f>(IF(E72=データ!$A$18, MIN(999999999, '申込書  (様式)'!I72:L72), IF(E72=データ!$A$19, MIN(133333, '申込書  (様式)'!I72:L72))))*M72</f>
        <v>0</v>
      </c>
      <c r="P72" s="145"/>
      <c r="Q72" s="145"/>
      <c r="R72" s="146"/>
    </row>
    <row r="73" spans="1:18" ht="31.5" customHeight="1" x14ac:dyDescent="0.65">
      <c r="A73" s="137"/>
      <c r="B73" s="137"/>
      <c r="C73" s="137"/>
      <c r="D73" s="137"/>
      <c r="E73" s="147"/>
      <c r="F73" s="148"/>
      <c r="G73" s="148"/>
      <c r="H73" s="149"/>
      <c r="I73" s="141"/>
      <c r="J73" s="142"/>
      <c r="K73" s="142"/>
      <c r="L73" s="143"/>
      <c r="M73" s="141"/>
      <c r="N73" s="143"/>
      <c r="O73" s="144">
        <f>(IF(E73=データ!$A$18, MIN(999999999, '申込書  (様式)'!I73:L73), IF(E73=データ!$A$19, MIN(133333, '申込書  (様式)'!I73:L73))))*M73</f>
        <v>0</v>
      </c>
      <c r="P73" s="145"/>
      <c r="Q73" s="145"/>
      <c r="R73" s="146"/>
    </row>
    <row r="74" spans="1:18" ht="31.5" customHeight="1" x14ac:dyDescent="0.65">
      <c r="A74" s="137"/>
      <c r="B74" s="137"/>
      <c r="C74" s="137"/>
      <c r="D74" s="137"/>
      <c r="E74" s="147"/>
      <c r="F74" s="148"/>
      <c r="G74" s="148"/>
      <c r="H74" s="149"/>
      <c r="I74" s="141"/>
      <c r="J74" s="142"/>
      <c r="K74" s="142"/>
      <c r="L74" s="143"/>
      <c r="M74" s="141"/>
      <c r="N74" s="143"/>
      <c r="O74" s="144">
        <f>(IF(E74=データ!$A$18, MIN(999999999, '申込書  (様式)'!I74:L74), IF(E74=データ!$A$19, MIN(133333, '申込書  (様式)'!I74:L74))))*M74</f>
        <v>0</v>
      </c>
      <c r="P74" s="145"/>
      <c r="Q74" s="145"/>
      <c r="R74" s="146"/>
    </row>
    <row r="75" spans="1:18" ht="31.5" customHeight="1" x14ac:dyDescent="0.65">
      <c r="A75" s="137"/>
      <c r="B75" s="137"/>
      <c r="C75" s="137"/>
      <c r="D75" s="137"/>
      <c r="E75" s="147"/>
      <c r="F75" s="148"/>
      <c r="G75" s="148"/>
      <c r="H75" s="149"/>
      <c r="I75" s="141"/>
      <c r="J75" s="142"/>
      <c r="K75" s="142"/>
      <c r="L75" s="143"/>
      <c r="M75" s="141"/>
      <c r="N75" s="143"/>
      <c r="O75" s="144">
        <f>(IF(E75=データ!$A$18, MIN(999999999, '申込書  (様式)'!I75:L75), IF(E75=データ!$A$19, MIN(133333, '申込書  (様式)'!I75:L75))))*M75</f>
        <v>0</v>
      </c>
      <c r="P75" s="145"/>
      <c r="Q75" s="145"/>
      <c r="R75" s="146"/>
    </row>
    <row r="76" spans="1:18" ht="37.85" customHeight="1" x14ac:dyDescent="0.65">
      <c r="A76" s="26"/>
      <c r="B76" s="26"/>
      <c r="C76" s="26"/>
      <c r="D76" s="26"/>
      <c r="E76" s="26"/>
      <c r="F76" s="26"/>
      <c r="G76" s="26"/>
      <c r="H76" s="26"/>
      <c r="I76" s="26"/>
      <c r="J76" s="26"/>
      <c r="K76" s="26"/>
      <c r="L76" s="27"/>
      <c r="N76" s="7" t="s">
        <v>31</v>
      </c>
      <c r="O76" s="150">
        <f>SUM(O70:R75)</f>
        <v>0</v>
      </c>
      <c r="P76" s="151"/>
      <c r="Q76" s="151"/>
      <c r="R76" s="152"/>
    </row>
    <row r="77" spans="1:18" ht="45.65" customHeight="1" x14ac:dyDescent="0.65">
      <c r="A77" s="26"/>
      <c r="B77" s="153" t="s">
        <v>194</v>
      </c>
      <c r="C77" s="153"/>
      <c r="D77" s="153"/>
      <c r="E77" s="153"/>
      <c r="F77" s="153"/>
      <c r="G77" s="133" t="s">
        <v>73</v>
      </c>
      <c r="H77" s="133"/>
      <c r="I77" s="133"/>
      <c r="J77" s="133"/>
      <c r="K77" s="133"/>
      <c r="L77" s="153" t="s">
        <v>82</v>
      </c>
      <c r="M77" s="133"/>
      <c r="N77" s="133"/>
      <c r="O77" s="154"/>
      <c r="P77" s="154"/>
      <c r="Q77" s="26"/>
      <c r="R77" s="26"/>
    </row>
    <row r="78" spans="1:18" ht="37.85" customHeight="1" x14ac:dyDescent="0.65">
      <c r="A78" s="26"/>
      <c r="B78" s="155">
        <f>ROUNDDOWN(O76*4/5,-3)</f>
        <v>0</v>
      </c>
      <c r="C78" s="155"/>
      <c r="D78" s="155"/>
      <c r="E78" s="155"/>
      <c r="F78" s="155"/>
      <c r="G78" s="155" t="e">
        <f>(VLOOKUP(J68,データ!A21:B40,2,FALSE))</f>
        <v>#N/A</v>
      </c>
      <c r="H78" s="155"/>
      <c r="I78" s="155"/>
      <c r="J78" s="155"/>
      <c r="K78" s="155"/>
      <c r="L78" s="156" t="e">
        <f>MIN(B78,G78)</f>
        <v>#N/A</v>
      </c>
      <c r="M78" s="156"/>
      <c r="N78" s="156"/>
      <c r="O78" s="156"/>
      <c r="P78" s="156"/>
      <c r="Q78" s="26"/>
      <c r="R78" s="26"/>
    </row>
    <row r="79" spans="1:18" x14ac:dyDescent="0.65">
      <c r="A79" s="161"/>
      <c r="B79" s="161"/>
      <c r="C79" s="161"/>
      <c r="D79" s="161"/>
      <c r="E79" s="161"/>
      <c r="F79" s="161"/>
      <c r="G79" s="161"/>
      <c r="H79" s="161"/>
      <c r="I79" s="161"/>
      <c r="J79" s="161"/>
      <c r="K79" s="161"/>
      <c r="L79" s="161"/>
      <c r="M79" s="161"/>
      <c r="N79" s="161"/>
      <c r="O79" s="161"/>
      <c r="P79" s="161"/>
      <c r="Q79" s="161"/>
      <c r="R79" s="161"/>
    </row>
    <row r="80" spans="1:18" ht="18.649999999999999" customHeight="1" x14ac:dyDescent="0.65">
      <c r="A80" s="6" t="s">
        <v>197</v>
      </c>
      <c r="B80" s="2"/>
      <c r="C80" s="2"/>
      <c r="D80" s="2"/>
      <c r="E80" s="2"/>
      <c r="F80" s="2"/>
      <c r="G80" s="2"/>
      <c r="H80" s="2"/>
      <c r="I80" s="2"/>
      <c r="J80" s="2"/>
      <c r="K80" s="2"/>
      <c r="L80" s="2"/>
      <c r="M80" s="2"/>
      <c r="N80" s="1"/>
      <c r="O80" s="1"/>
      <c r="P80" s="1"/>
      <c r="Q80" s="1"/>
      <c r="R80" s="1"/>
    </row>
    <row r="81" spans="1:18" ht="21" customHeight="1" x14ac:dyDescent="0.65">
      <c r="A81" s="133" t="s">
        <v>22</v>
      </c>
      <c r="B81" s="133"/>
      <c r="C81" s="133"/>
      <c r="D81" s="133"/>
      <c r="E81" s="133"/>
      <c r="F81" s="133"/>
      <c r="G81" s="133"/>
      <c r="H81" s="133"/>
      <c r="I81" s="133"/>
      <c r="J81" s="133" t="s">
        <v>79</v>
      </c>
      <c r="K81" s="133"/>
      <c r="L81" s="133"/>
      <c r="M81" s="133"/>
      <c r="N81" s="133"/>
      <c r="O81" s="133"/>
      <c r="P81" s="133"/>
      <c r="Q81" s="133"/>
      <c r="R81" s="133"/>
    </row>
    <row r="82" spans="1:18" ht="34" customHeight="1" x14ac:dyDescent="0.65">
      <c r="A82" s="117"/>
      <c r="B82" s="117"/>
      <c r="C82" s="117"/>
      <c r="D82" s="117"/>
      <c r="E82" s="118"/>
      <c r="F82" s="118"/>
      <c r="G82" s="118"/>
      <c r="H82" s="118"/>
      <c r="I82" s="118"/>
      <c r="J82" s="119" t="e">
        <f>VLOOKUP(A82,データ!$A$2:$B$14,2,FALSE)</f>
        <v>#N/A</v>
      </c>
      <c r="K82" s="119"/>
      <c r="L82" s="119"/>
      <c r="M82" s="119"/>
      <c r="N82" s="119"/>
      <c r="O82" s="119"/>
      <c r="P82" s="119"/>
      <c r="Q82" s="119"/>
      <c r="R82" s="119"/>
    </row>
    <row r="83" spans="1:18" ht="43.2" customHeight="1" x14ac:dyDescent="0.65">
      <c r="A83" s="108" t="s">
        <v>20</v>
      </c>
      <c r="B83" s="109"/>
      <c r="C83" s="109"/>
      <c r="D83" s="110"/>
      <c r="E83" s="108" t="s">
        <v>26</v>
      </c>
      <c r="F83" s="109"/>
      <c r="G83" s="109"/>
      <c r="H83" s="110"/>
      <c r="I83" s="120" t="s">
        <v>21</v>
      </c>
      <c r="J83" s="121"/>
      <c r="K83" s="121"/>
      <c r="L83" s="122"/>
      <c r="M83" s="134" t="s">
        <v>6</v>
      </c>
      <c r="N83" s="135"/>
      <c r="O83" s="134" t="s">
        <v>80</v>
      </c>
      <c r="P83" s="136"/>
      <c r="Q83" s="136"/>
      <c r="R83" s="135"/>
    </row>
    <row r="84" spans="1:18" ht="31.5" customHeight="1" x14ac:dyDescent="0.65">
      <c r="A84" s="137"/>
      <c r="B84" s="137"/>
      <c r="C84" s="137"/>
      <c r="D84" s="137"/>
      <c r="E84" s="138" t="s">
        <v>19</v>
      </c>
      <c r="F84" s="139"/>
      <c r="G84" s="139"/>
      <c r="H84" s="140"/>
      <c r="I84" s="141"/>
      <c r="J84" s="142"/>
      <c r="K84" s="142"/>
      <c r="L84" s="143"/>
      <c r="M84" s="141"/>
      <c r="N84" s="143"/>
      <c r="O84" s="144">
        <f>I84*M84</f>
        <v>0</v>
      </c>
      <c r="P84" s="145"/>
      <c r="Q84" s="145"/>
      <c r="R84" s="146"/>
    </row>
    <row r="85" spans="1:18" ht="31.5" customHeight="1" x14ac:dyDescent="0.65">
      <c r="A85" s="137"/>
      <c r="B85" s="137"/>
      <c r="C85" s="137"/>
      <c r="D85" s="137"/>
      <c r="E85" s="147"/>
      <c r="F85" s="148"/>
      <c r="G85" s="148"/>
      <c r="H85" s="149"/>
      <c r="I85" s="141"/>
      <c r="J85" s="142"/>
      <c r="K85" s="142"/>
      <c r="L85" s="143"/>
      <c r="M85" s="141"/>
      <c r="N85" s="143"/>
      <c r="O85" s="144">
        <f>(IF(E85=データ!$A$18, MIN(999999999, '申込書  (様式)'!I85:L85), IF(E85=データ!$A$19, MIN(133333, '申込書  (様式)'!I85:L85))))*M85</f>
        <v>0</v>
      </c>
      <c r="P85" s="145"/>
      <c r="Q85" s="145"/>
      <c r="R85" s="146"/>
    </row>
    <row r="86" spans="1:18" ht="31.5" customHeight="1" x14ac:dyDescent="0.65">
      <c r="A86" s="137"/>
      <c r="B86" s="137"/>
      <c r="C86" s="137"/>
      <c r="D86" s="137"/>
      <c r="E86" s="147"/>
      <c r="F86" s="148"/>
      <c r="G86" s="148"/>
      <c r="H86" s="149"/>
      <c r="I86" s="141"/>
      <c r="J86" s="142"/>
      <c r="K86" s="142"/>
      <c r="L86" s="143"/>
      <c r="M86" s="141"/>
      <c r="N86" s="143"/>
      <c r="O86" s="144">
        <f>(IF(E86=データ!$A$18, MIN(999999999, '申込書  (様式)'!I86:L86), IF(E86=データ!$A$19, MIN(133333, '申込書  (様式)'!I86:L86))))*M86</f>
        <v>0</v>
      </c>
      <c r="P86" s="145"/>
      <c r="Q86" s="145"/>
      <c r="R86" s="146"/>
    </row>
    <row r="87" spans="1:18" ht="31.5" customHeight="1" x14ac:dyDescent="0.65">
      <c r="A87" s="137"/>
      <c r="B87" s="137"/>
      <c r="C87" s="137"/>
      <c r="D87" s="137"/>
      <c r="E87" s="147"/>
      <c r="F87" s="148"/>
      <c r="G87" s="148"/>
      <c r="H87" s="149"/>
      <c r="I87" s="141"/>
      <c r="J87" s="142"/>
      <c r="K87" s="142"/>
      <c r="L87" s="143"/>
      <c r="M87" s="141"/>
      <c r="N87" s="143"/>
      <c r="O87" s="144">
        <f>(IF(E87=データ!$A$18, MIN(999999999, '申込書  (様式)'!I87:L87), IF(E87=データ!$A$19, MIN(133333, '申込書  (様式)'!I87:L87))))*M87</f>
        <v>0</v>
      </c>
      <c r="P87" s="145"/>
      <c r="Q87" s="145"/>
      <c r="R87" s="146"/>
    </row>
    <row r="88" spans="1:18" ht="31.5" customHeight="1" x14ac:dyDescent="0.65">
      <c r="A88" s="137"/>
      <c r="B88" s="137"/>
      <c r="C88" s="137"/>
      <c r="D88" s="137"/>
      <c r="E88" s="147"/>
      <c r="F88" s="148"/>
      <c r="G88" s="148"/>
      <c r="H88" s="149"/>
      <c r="I88" s="141"/>
      <c r="J88" s="142"/>
      <c r="K88" s="142"/>
      <c r="L88" s="143"/>
      <c r="M88" s="141"/>
      <c r="N88" s="143"/>
      <c r="O88" s="144">
        <f>(IF(E88=データ!$A$18, MIN(999999999, '申込書  (様式)'!I88:L88), IF(E88=データ!$A$19, MIN(133333, '申込書  (様式)'!I88:L88))))*M88</f>
        <v>0</v>
      </c>
      <c r="P88" s="145"/>
      <c r="Q88" s="145"/>
      <c r="R88" s="146"/>
    </row>
    <row r="89" spans="1:18" ht="31.5" customHeight="1" x14ac:dyDescent="0.65">
      <c r="A89" s="137"/>
      <c r="B89" s="137"/>
      <c r="C89" s="137"/>
      <c r="D89" s="137"/>
      <c r="E89" s="147"/>
      <c r="F89" s="148"/>
      <c r="G89" s="148"/>
      <c r="H89" s="149"/>
      <c r="I89" s="141"/>
      <c r="J89" s="142"/>
      <c r="K89" s="142"/>
      <c r="L89" s="143"/>
      <c r="M89" s="141"/>
      <c r="N89" s="143"/>
      <c r="O89" s="144">
        <f>(IF(E89=データ!$A$18, MIN(999999999, '申込書  (様式)'!I89:L89), IF(E89=データ!$A$19, MIN(133333, '申込書  (様式)'!I89:L89))))*M89</f>
        <v>0</v>
      </c>
      <c r="P89" s="145"/>
      <c r="Q89" s="145"/>
      <c r="R89" s="146"/>
    </row>
    <row r="90" spans="1:18" ht="37.85" customHeight="1" x14ac:dyDescent="0.65">
      <c r="A90" s="26"/>
      <c r="B90" s="26"/>
      <c r="C90" s="26"/>
      <c r="D90" s="26"/>
      <c r="E90" s="26"/>
      <c r="F90" s="26"/>
      <c r="G90" s="26"/>
      <c r="H90" s="26"/>
      <c r="I90" s="26"/>
      <c r="J90" s="26"/>
      <c r="K90" s="26"/>
      <c r="L90" s="27"/>
      <c r="N90" s="7" t="s">
        <v>31</v>
      </c>
      <c r="O90" s="150">
        <f>SUM(O84:R89)</f>
        <v>0</v>
      </c>
      <c r="P90" s="151"/>
      <c r="Q90" s="151"/>
      <c r="R90" s="152"/>
    </row>
    <row r="91" spans="1:18" ht="49.2" customHeight="1" x14ac:dyDescent="0.65">
      <c r="A91" s="26"/>
      <c r="B91" s="153" t="s">
        <v>194</v>
      </c>
      <c r="C91" s="153"/>
      <c r="D91" s="153"/>
      <c r="E91" s="153"/>
      <c r="F91" s="153"/>
      <c r="G91" s="153" t="s">
        <v>78</v>
      </c>
      <c r="H91" s="133"/>
      <c r="I91" s="133"/>
      <c r="J91" s="133"/>
      <c r="K91" s="133"/>
      <c r="L91" s="153" t="s">
        <v>82</v>
      </c>
      <c r="M91" s="133"/>
      <c r="N91" s="133"/>
      <c r="O91" s="154"/>
      <c r="P91" s="154"/>
      <c r="Q91" s="26"/>
      <c r="R91" s="26"/>
    </row>
    <row r="92" spans="1:18" ht="37.85" customHeight="1" x14ac:dyDescent="0.65">
      <c r="A92" s="26"/>
      <c r="B92" s="155">
        <f>ROUNDDOWN(O90*4/5,-3)</f>
        <v>0</v>
      </c>
      <c r="C92" s="155"/>
      <c r="D92" s="155"/>
      <c r="E92" s="155"/>
      <c r="F92" s="155"/>
      <c r="G92" s="155" t="e">
        <f>J82*M84</f>
        <v>#N/A</v>
      </c>
      <c r="H92" s="155"/>
      <c r="I92" s="155"/>
      <c r="J92" s="155"/>
      <c r="K92" s="155"/>
      <c r="L92" s="156" t="e">
        <f>MIN(B92,G92)</f>
        <v>#N/A</v>
      </c>
      <c r="M92" s="156"/>
      <c r="N92" s="156"/>
      <c r="O92" s="156"/>
      <c r="P92" s="156"/>
      <c r="Q92" s="26"/>
      <c r="R92" s="26"/>
    </row>
    <row r="93" spans="1:18" ht="9" customHeight="1" x14ac:dyDescent="0.65">
      <c r="A93" s="22"/>
      <c r="B93" s="22"/>
      <c r="C93" s="22"/>
      <c r="D93" s="22"/>
      <c r="E93" s="22"/>
      <c r="F93" s="22"/>
      <c r="G93" s="22"/>
      <c r="H93" s="22"/>
      <c r="I93" s="22"/>
      <c r="J93" s="22"/>
      <c r="K93" s="22"/>
      <c r="L93" s="22"/>
      <c r="M93" s="22"/>
      <c r="N93" s="22"/>
      <c r="O93" s="22"/>
      <c r="P93" s="22"/>
      <c r="Q93" s="22"/>
      <c r="R93" s="22"/>
    </row>
    <row r="94" spans="1:18" ht="18.649999999999999" customHeight="1" x14ac:dyDescent="0.65">
      <c r="A94" s="5" t="s">
        <v>200</v>
      </c>
      <c r="B94" s="3"/>
      <c r="C94" s="3"/>
      <c r="D94" s="3"/>
      <c r="E94" s="3"/>
      <c r="F94" s="3"/>
      <c r="G94" s="3"/>
      <c r="H94" s="3"/>
      <c r="I94" s="3"/>
      <c r="J94" s="3"/>
      <c r="K94" s="3"/>
      <c r="L94" s="3"/>
      <c r="M94" s="4"/>
      <c r="N94" s="4"/>
      <c r="O94" s="4"/>
      <c r="P94" s="4"/>
      <c r="Q94" s="4"/>
      <c r="R94" s="4"/>
    </row>
    <row r="95" spans="1:18" ht="21" customHeight="1" x14ac:dyDescent="0.65">
      <c r="A95" s="133" t="s">
        <v>22</v>
      </c>
      <c r="B95" s="133"/>
      <c r="C95" s="133"/>
      <c r="D95" s="133"/>
      <c r="E95" s="133"/>
      <c r="F95" s="133"/>
      <c r="G95" s="133"/>
      <c r="H95" s="133"/>
      <c r="I95" s="133"/>
      <c r="J95" s="133" t="s">
        <v>73</v>
      </c>
      <c r="K95" s="133"/>
      <c r="L95" s="133"/>
      <c r="M95" s="133"/>
      <c r="N95" s="133"/>
      <c r="O95" s="133"/>
      <c r="P95" s="133"/>
      <c r="Q95" s="133"/>
      <c r="R95" s="133"/>
    </row>
    <row r="96" spans="1:18" ht="34" customHeight="1" x14ac:dyDescent="0.65">
      <c r="A96" s="162" t="s">
        <v>27</v>
      </c>
      <c r="B96" s="162"/>
      <c r="C96" s="162"/>
      <c r="D96" s="162"/>
      <c r="E96" s="163"/>
      <c r="F96" s="163"/>
      <c r="G96" s="163"/>
      <c r="H96" s="163"/>
      <c r="I96" s="163"/>
      <c r="J96" s="119">
        <v>10000000</v>
      </c>
      <c r="K96" s="119"/>
      <c r="L96" s="119"/>
      <c r="M96" s="119"/>
      <c r="N96" s="119"/>
      <c r="O96" s="119"/>
      <c r="P96" s="119"/>
      <c r="Q96" s="119"/>
      <c r="R96" s="119"/>
    </row>
    <row r="97" spans="1:18" ht="43.2" customHeight="1" x14ac:dyDescent="0.65">
      <c r="A97" s="108" t="s">
        <v>20</v>
      </c>
      <c r="B97" s="109"/>
      <c r="C97" s="109"/>
      <c r="D97" s="110"/>
      <c r="E97" s="108" t="s">
        <v>26</v>
      </c>
      <c r="F97" s="109"/>
      <c r="G97" s="109"/>
      <c r="H97" s="110"/>
      <c r="I97" s="120" t="s">
        <v>21</v>
      </c>
      <c r="J97" s="121"/>
      <c r="K97" s="121"/>
      <c r="L97" s="122"/>
      <c r="M97" s="134" t="s">
        <v>6</v>
      </c>
      <c r="N97" s="135"/>
      <c r="O97" s="134" t="s">
        <v>80</v>
      </c>
      <c r="P97" s="136"/>
      <c r="Q97" s="136"/>
      <c r="R97" s="135"/>
    </row>
    <row r="98" spans="1:18" ht="31.5" customHeight="1" x14ac:dyDescent="0.65">
      <c r="A98" s="137"/>
      <c r="B98" s="137"/>
      <c r="C98" s="137"/>
      <c r="D98" s="137"/>
      <c r="E98" s="138" t="s">
        <v>28</v>
      </c>
      <c r="F98" s="139"/>
      <c r="G98" s="139"/>
      <c r="H98" s="140"/>
      <c r="I98" s="141"/>
      <c r="J98" s="142"/>
      <c r="K98" s="142"/>
      <c r="L98" s="143"/>
      <c r="M98" s="141"/>
      <c r="N98" s="143"/>
      <c r="O98" s="144">
        <f>I98*M98</f>
        <v>0</v>
      </c>
      <c r="P98" s="145"/>
      <c r="Q98" s="145"/>
      <c r="R98" s="146"/>
    </row>
    <row r="99" spans="1:18" ht="31.5" customHeight="1" x14ac:dyDescent="0.65">
      <c r="A99" s="137"/>
      <c r="B99" s="137"/>
      <c r="C99" s="137"/>
      <c r="D99" s="137"/>
      <c r="E99" s="138" t="s">
        <v>28</v>
      </c>
      <c r="F99" s="139"/>
      <c r="G99" s="139"/>
      <c r="H99" s="140"/>
      <c r="I99" s="141"/>
      <c r="J99" s="142"/>
      <c r="K99" s="142"/>
      <c r="L99" s="143"/>
      <c r="M99" s="141"/>
      <c r="N99" s="143"/>
      <c r="O99" s="144">
        <f>I99*M99</f>
        <v>0</v>
      </c>
      <c r="P99" s="145"/>
      <c r="Q99" s="145"/>
      <c r="R99" s="146"/>
    </row>
    <row r="100" spans="1:18" ht="31.5" customHeight="1" x14ac:dyDescent="0.65">
      <c r="A100" s="137"/>
      <c r="B100" s="137"/>
      <c r="C100" s="137"/>
      <c r="D100" s="137"/>
      <c r="E100" s="147"/>
      <c r="F100" s="148"/>
      <c r="G100" s="148"/>
      <c r="H100" s="149"/>
      <c r="I100" s="141"/>
      <c r="J100" s="142"/>
      <c r="K100" s="142"/>
      <c r="L100" s="143"/>
      <c r="M100" s="141"/>
      <c r="N100" s="143"/>
      <c r="O100" s="144">
        <f>(IF(E100=データ!$A$18, MIN(999999999, '申込書  (様式)'!I100:L100), IF(E100=データ!$A$19, MIN(133333, '申込書  (様式)'!I100:L100))))*M100</f>
        <v>0</v>
      </c>
      <c r="P100" s="145"/>
      <c r="Q100" s="145"/>
      <c r="R100" s="146"/>
    </row>
    <row r="101" spans="1:18" ht="31.5" customHeight="1" x14ac:dyDescent="0.65">
      <c r="A101" s="137"/>
      <c r="B101" s="137"/>
      <c r="C101" s="137"/>
      <c r="D101" s="137"/>
      <c r="E101" s="147"/>
      <c r="F101" s="148"/>
      <c r="G101" s="148"/>
      <c r="H101" s="149"/>
      <c r="I101" s="141"/>
      <c r="J101" s="142"/>
      <c r="K101" s="142"/>
      <c r="L101" s="143"/>
      <c r="M101" s="141"/>
      <c r="N101" s="143"/>
      <c r="O101" s="144">
        <f>(IF(E101=データ!$A$18, MIN(999999999, '申込書  (様式)'!I101:L101), IF(E101=データ!$A$19, MIN(133333, '申込書  (様式)'!I101:L101))))*M101</f>
        <v>0</v>
      </c>
      <c r="P101" s="145"/>
      <c r="Q101" s="145"/>
      <c r="R101" s="146"/>
    </row>
    <row r="102" spans="1:18" ht="31.5" customHeight="1" x14ac:dyDescent="0.65">
      <c r="A102" s="137"/>
      <c r="B102" s="137"/>
      <c r="C102" s="137"/>
      <c r="D102" s="137"/>
      <c r="E102" s="147"/>
      <c r="F102" s="148"/>
      <c r="G102" s="148"/>
      <c r="H102" s="149"/>
      <c r="I102" s="141"/>
      <c r="J102" s="142"/>
      <c r="K102" s="142"/>
      <c r="L102" s="143"/>
      <c r="M102" s="141"/>
      <c r="N102" s="143"/>
      <c r="O102" s="144">
        <f>(IF(E102=データ!$A$18, MIN(999999999, '申込書  (様式)'!I102:L102), IF(E102=データ!$A$19, MIN(133333, '申込書  (様式)'!I102:L102))))*M102</f>
        <v>0</v>
      </c>
      <c r="P102" s="145"/>
      <c r="Q102" s="145"/>
      <c r="R102" s="146"/>
    </row>
    <row r="103" spans="1:18" ht="31.5" customHeight="1" x14ac:dyDescent="0.65">
      <c r="A103" s="137"/>
      <c r="B103" s="137"/>
      <c r="C103" s="137"/>
      <c r="D103" s="137"/>
      <c r="E103" s="147"/>
      <c r="F103" s="148"/>
      <c r="G103" s="148"/>
      <c r="H103" s="149"/>
      <c r="I103" s="141"/>
      <c r="J103" s="142"/>
      <c r="K103" s="142"/>
      <c r="L103" s="143"/>
      <c r="M103" s="141"/>
      <c r="N103" s="143"/>
      <c r="O103" s="144">
        <f>(IF(E103=データ!$A$18, MIN(999999999, '申込書  (様式)'!I103:L103), IF(E103=データ!$A$19, MIN(133333, '申込書  (様式)'!I103:L103))))*M103</f>
        <v>0</v>
      </c>
      <c r="P103" s="145"/>
      <c r="Q103" s="145"/>
      <c r="R103" s="146"/>
    </row>
    <row r="104" spans="1:18" ht="31.5" customHeight="1" x14ac:dyDescent="0.65">
      <c r="A104" s="137"/>
      <c r="B104" s="137"/>
      <c r="C104" s="137"/>
      <c r="D104" s="137"/>
      <c r="E104" s="147"/>
      <c r="F104" s="148"/>
      <c r="G104" s="148"/>
      <c r="H104" s="149"/>
      <c r="I104" s="141"/>
      <c r="J104" s="142"/>
      <c r="K104" s="142"/>
      <c r="L104" s="143"/>
      <c r="M104" s="141"/>
      <c r="N104" s="143"/>
      <c r="O104" s="144">
        <f>(IF(E104=データ!$A$18, MIN(999999999, '申込書  (様式)'!I104:L104), IF(E104=データ!$A$19, MIN(133333, '申込書  (様式)'!I104:L104))))*M104</f>
        <v>0</v>
      </c>
      <c r="P104" s="145"/>
      <c r="Q104" s="145"/>
      <c r="R104" s="146"/>
    </row>
    <row r="105" spans="1:18" ht="37.85" customHeight="1" x14ac:dyDescent="0.65">
      <c r="A105" s="26"/>
      <c r="B105" s="26"/>
      <c r="C105" s="26"/>
      <c r="D105" s="26"/>
      <c r="E105" s="26"/>
      <c r="F105" s="26"/>
      <c r="G105" s="26"/>
      <c r="H105" s="26"/>
      <c r="I105" s="26"/>
      <c r="J105" s="26"/>
      <c r="K105" s="26"/>
      <c r="L105" s="27"/>
      <c r="N105" s="7" t="s">
        <v>31</v>
      </c>
      <c r="O105" s="150">
        <f>SUM(O98:R104)</f>
        <v>0</v>
      </c>
      <c r="P105" s="151"/>
      <c r="Q105" s="151"/>
      <c r="R105" s="152"/>
    </row>
    <row r="106" spans="1:18" ht="44.4" customHeight="1" x14ac:dyDescent="0.65">
      <c r="A106" s="26"/>
      <c r="B106" s="153" t="s">
        <v>194</v>
      </c>
      <c r="C106" s="153"/>
      <c r="D106" s="153"/>
      <c r="E106" s="153"/>
      <c r="F106" s="153"/>
      <c r="G106" s="133" t="s">
        <v>73</v>
      </c>
      <c r="H106" s="133"/>
      <c r="I106" s="133"/>
      <c r="J106" s="133"/>
      <c r="K106" s="133"/>
      <c r="L106" s="153" t="s">
        <v>82</v>
      </c>
      <c r="M106" s="133"/>
      <c r="N106" s="133"/>
      <c r="O106" s="154"/>
      <c r="P106" s="154"/>
      <c r="Q106" s="26"/>
      <c r="R106" s="26"/>
    </row>
    <row r="107" spans="1:18" ht="37.85" customHeight="1" x14ac:dyDescent="0.65">
      <c r="A107" s="26"/>
      <c r="B107" s="155">
        <f>ROUNDDOWN(O105*4/5,-3)</f>
        <v>0</v>
      </c>
      <c r="C107" s="155"/>
      <c r="D107" s="155"/>
      <c r="E107" s="155"/>
      <c r="F107" s="155"/>
      <c r="G107" s="165">
        <f>J96</f>
        <v>10000000</v>
      </c>
      <c r="H107" s="166"/>
      <c r="I107" s="166"/>
      <c r="J107" s="166"/>
      <c r="K107" s="166"/>
      <c r="L107" s="167">
        <f>MIN(B107,G107)</f>
        <v>0</v>
      </c>
      <c r="M107" s="168"/>
      <c r="N107" s="168"/>
      <c r="O107" s="168"/>
      <c r="P107" s="168"/>
      <c r="Q107" s="26"/>
      <c r="R107" s="26"/>
    </row>
    <row r="108" spans="1:18" ht="11.4" customHeight="1" x14ac:dyDescent="0.65">
      <c r="A108" s="20"/>
      <c r="B108" s="20"/>
      <c r="C108" s="20"/>
      <c r="D108" s="20"/>
      <c r="E108" s="20"/>
      <c r="F108" s="20"/>
      <c r="G108" s="20"/>
      <c r="H108" s="20"/>
      <c r="I108" s="20"/>
      <c r="J108" s="20"/>
      <c r="K108" s="20"/>
      <c r="L108" s="20"/>
      <c r="M108" s="20"/>
      <c r="N108" s="21"/>
      <c r="O108" s="21"/>
      <c r="P108" s="21"/>
      <c r="Q108" s="21"/>
      <c r="R108" s="21"/>
    </row>
    <row r="109" spans="1:18" ht="19.3" x14ac:dyDescent="0.65">
      <c r="A109" s="11" t="s">
        <v>9</v>
      </c>
    </row>
    <row r="110" spans="1:18" ht="13.2" customHeight="1" x14ac:dyDescent="0.65">
      <c r="A110" s="13" t="s">
        <v>168</v>
      </c>
    </row>
    <row r="111" spans="1:18" ht="13.2" customHeight="1" x14ac:dyDescent="0.65">
      <c r="A111" s="14" t="s">
        <v>167</v>
      </c>
    </row>
    <row r="112" spans="1:18" ht="71.599999999999994" customHeight="1" x14ac:dyDescent="0.65">
      <c r="A112" s="42"/>
      <c r="B112" s="164" t="s">
        <v>205</v>
      </c>
      <c r="C112" s="164"/>
      <c r="D112" s="164"/>
      <c r="E112" s="164"/>
      <c r="F112" s="164"/>
      <c r="G112" s="164"/>
      <c r="H112" s="164"/>
      <c r="I112" s="164"/>
      <c r="J112" s="164"/>
      <c r="K112" s="164"/>
      <c r="L112" s="164"/>
      <c r="M112" s="164"/>
      <c r="N112" s="164"/>
      <c r="O112" s="164"/>
      <c r="P112" s="164"/>
      <c r="Q112" s="164"/>
      <c r="R112"/>
    </row>
    <row r="113" spans="1:1" ht="13.2" customHeight="1" x14ac:dyDescent="0.65">
      <c r="A113" s="15"/>
    </row>
    <row r="114" spans="1:1" ht="13.2" customHeight="1" x14ac:dyDescent="0.65">
      <c r="A114" s="14"/>
    </row>
    <row r="115" spans="1:1" ht="13.2" customHeight="1" x14ac:dyDescent="0.65">
      <c r="A115" s="14"/>
    </row>
    <row r="116" spans="1:1" ht="13.2" customHeight="1" x14ac:dyDescent="0.65">
      <c r="A116" s="14"/>
    </row>
    <row r="117" spans="1:1" ht="13.2" customHeight="1" x14ac:dyDescent="0.65">
      <c r="A117" s="14"/>
    </row>
    <row r="118" spans="1:1" ht="13.2" customHeight="1" x14ac:dyDescent="0.65">
      <c r="A118" s="14"/>
    </row>
  </sheetData>
  <sheetProtection algorithmName="SHA-512" hashValue="SKZDM6Zi8BflC0uDiXMYvsmDh74sh+ZI/dvUOcASpj+Zk42VNDEbEw5OyriMtmnstO142BDFFxE1NApUTbcKBQ==" saltValue="Ki+HWqv2xQc1DrUOi5Tirw==" spinCount="100000" sheet="1" selectLockedCells="1"/>
  <mergeCells count="248">
    <mergeCell ref="A88:D88"/>
    <mergeCell ref="E88:H88"/>
    <mergeCell ref="I88:L88"/>
    <mergeCell ref="M88:N88"/>
    <mergeCell ref="O88:R88"/>
    <mergeCell ref="A89:D89"/>
    <mergeCell ref="E89:H89"/>
    <mergeCell ref="I89:L89"/>
    <mergeCell ref="M89:N89"/>
    <mergeCell ref="O89:R89"/>
    <mergeCell ref="O85:R85"/>
    <mergeCell ref="A86:D86"/>
    <mergeCell ref="E86:H86"/>
    <mergeCell ref="I86:L86"/>
    <mergeCell ref="M86:N86"/>
    <mergeCell ref="O86:R86"/>
    <mergeCell ref="A87:D87"/>
    <mergeCell ref="E87:H87"/>
    <mergeCell ref="I87:L87"/>
    <mergeCell ref="M87:N87"/>
    <mergeCell ref="O87:R87"/>
    <mergeCell ref="B112:Q112"/>
    <mergeCell ref="A101:D101"/>
    <mergeCell ref="E101:H101"/>
    <mergeCell ref="I101:L101"/>
    <mergeCell ref="M101:N101"/>
    <mergeCell ref="O101:R101"/>
    <mergeCell ref="A102:D102"/>
    <mergeCell ref="E102:H102"/>
    <mergeCell ref="I102:L102"/>
    <mergeCell ref="M102:N102"/>
    <mergeCell ref="O102:R102"/>
    <mergeCell ref="B107:F107"/>
    <mergeCell ref="G107:K107"/>
    <mergeCell ref="L107:P107"/>
    <mergeCell ref="A103:D103"/>
    <mergeCell ref="E103:H103"/>
    <mergeCell ref="I103:L103"/>
    <mergeCell ref="M103:N103"/>
    <mergeCell ref="O103:R103"/>
    <mergeCell ref="A104:D104"/>
    <mergeCell ref="E104:H104"/>
    <mergeCell ref="I104:L104"/>
    <mergeCell ref="M104:N104"/>
    <mergeCell ref="O104:R104"/>
    <mergeCell ref="O105:R105"/>
    <mergeCell ref="B106:F106"/>
    <mergeCell ref="G106:K106"/>
    <mergeCell ref="L106:P106"/>
    <mergeCell ref="O99:R99"/>
    <mergeCell ref="A100:D100"/>
    <mergeCell ref="E100:H100"/>
    <mergeCell ref="I100:L100"/>
    <mergeCell ref="M100:N100"/>
    <mergeCell ref="O100:R100"/>
    <mergeCell ref="A98:D98"/>
    <mergeCell ref="E98:H98"/>
    <mergeCell ref="I98:L98"/>
    <mergeCell ref="M98:N98"/>
    <mergeCell ref="O98:R98"/>
    <mergeCell ref="A99:D99"/>
    <mergeCell ref="E99:H99"/>
    <mergeCell ref="I99:L99"/>
    <mergeCell ref="M99:N99"/>
    <mergeCell ref="A95:I95"/>
    <mergeCell ref="J95:R95"/>
    <mergeCell ref="A96:I96"/>
    <mergeCell ref="J96:R96"/>
    <mergeCell ref="A97:D97"/>
    <mergeCell ref="E97:H97"/>
    <mergeCell ref="I97:L97"/>
    <mergeCell ref="M97:N97"/>
    <mergeCell ref="O97:R97"/>
    <mergeCell ref="O90:R90"/>
    <mergeCell ref="B91:F91"/>
    <mergeCell ref="G91:K91"/>
    <mergeCell ref="L91:P91"/>
    <mergeCell ref="B92:F92"/>
    <mergeCell ref="G92:K92"/>
    <mergeCell ref="L92:P92"/>
    <mergeCell ref="A79:R79"/>
    <mergeCell ref="A81:I81"/>
    <mergeCell ref="J81:R81"/>
    <mergeCell ref="A82:I82"/>
    <mergeCell ref="J82:R82"/>
    <mergeCell ref="A83:D83"/>
    <mergeCell ref="E83:H83"/>
    <mergeCell ref="I83:L83"/>
    <mergeCell ref="A84:D84"/>
    <mergeCell ref="E84:H84"/>
    <mergeCell ref="I84:L84"/>
    <mergeCell ref="M84:N84"/>
    <mergeCell ref="O84:R84"/>
    <mergeCell ref="A85:D85"/>
    <mergeCell ref="E85:H85"/>
    <mergeCell ref="I85:L85"/>
    <mergeCell ref="M85:N85"/>
    <mergeCell ref="B77:F77"/>
    <mergeCell ref="G77:K77"/>
    <mergeCell ref="L77:P77"/>
    <mergeCell ref="B78:F78"/>
    <mergeCell ref="G78:K78"/>
    <mergeCell ref="L78:P78"/>
    <mergeCell ref="M83:N83"/>
    <mergeCell ref="O83:R83"/>
    <mergeCell ref="A75:D75"/>
    <mergeCell ref="E75:H75"/>
    <mergeCell ref="I75:L75"/>
    <mergeCell ref="M75:N75"/>
    <mergeCell ref="O75:R75"/>
    <mergeCell ref="O76:R76"/>
    <mergeCell ref="A73:D73"/>
    <mergeCell ref="E73:H73"/>
    <mergeCell ref="I73:L73"/>
    <mergeCell ref="M73:N73"/>
    <mergeCell ref="O73:R73"/>
    <mergeCell ref="A74:D74"/>
    <mergeCell ref="E74:H74"/>
    <mergeCell ref="I74:L74"/>
    <mergeCell ref="M74:N74"/>
    <mergeCell ref="O74:R74"/>
    <mergeCell ref="A71:D71"/>
    <mergeCell ref="E71:H71"/>
    <mergeCell ref="I71:L71"/>
    <mergeCell ref="M71:N71"/>
    <mergeCell ref="O71:R71"/>
    <mergeCell ref="A72:D72"/>
    <mergeCell ref="E72:H72"/>
    <mergeCell ref="I72:L72"/>
    <mergeCell ref="M72:N72"/>
    <mergeCell ref="O72:R72"/>
    <mergeCell ref="A70:D70"/>
    <mergeCell ref="E70:H70"/>
    <mergeCell ref="I70:L70"/>
    <mergeCell ref="M70:N70"/>
    <mergeCell ref="O70:R70"/>
    <mergeCell ref="A67:I67"/>
    <mergeCell ref="J67:R67"/>
    <mergeCell ref="A68:I68"/>
    <mergeCell ref="J68:R68"/>
    <mergeCell ref="A69:D69"/>
    <mergeCell ref="E69:H69"/>
    <mergeCell ref="I69:L69"/>
    <mergeCell ref="M69:N69"/>
    <mergeCell ref="O69:R69"/>
    <mergeCell ref="O61:R61"/>
    <mergeCell ref="B62:F62"/>
    <mergeCell ref="G62:K62"/>
    <mergeCell ref="L62:P62"/>
    <mergeCell ref="B63:F63"/>
    <mergeCell ref="G63:K63"/>
    <mergeCell ref="L63:P63"/>
    <mergeCell ref="A59:D59"/>
    <mergeCell ref="E59:H59"/>
    <mergeCell ref="I59:L59"/>
    <mergeCell ref="M59:N59"/>
    <mergeCell ref="O59:R59"/>
    <mergeCell ref="A60:D60"/>
    <mergeCell ref="E60:H60"/>
    <mergeCell ref="I60:L60"/>
    <mergeCell ref="M60:N60"/>
    <mergeCell ref="O60:R60"/>
    <mergeCell ref="A57:D57"/>
    <mergeCell ref="E57:H57"/>
    <mergeCell ref="I57:L57"/>
    <mergeCell ref="M57:N57"/>
    <mergeCell ref="O57:R57"/>
    <mergeCell ref="A58:D58"/>
    <mergeCell ref="E58:H58"/>
    <mergeCell ref="I58:L58"/>
    <mergeCell ref="M58:N58"/>
    <mergeCell ref="O58:R58"/>
    <mergeCell ref="A55:D55"/>
    <mergeCell ref="E55:H55"/>
    <mergeCell ref="I55:L55"/>
    <mergeCell ref="M55:N55"/>
    <mergeCell ref="O55:R55"/>
    <mergeCell ref="A56:D56"/>
    <mergeCell ref="E56:H56"/>
    <mergeCell ref="I56:L56"/>
    <mergeCell ref="M56:N56"/>
    <mergeCell ref="O56:R56"/>
    <mergeCell ref="A53:I53"/>
    <mergeCell ref="J53:R53"/>
    <mergeCell ref="A54:D54"/>
    <mergeCell ref="E54:H54"/>
    <mergeCell ref="I54:L54"/>
    <mergeCell ref="A43:E43"/>
    <mergeCell ref="F43:I43"/>
    <mergeCell ref="J43:M43"/>
    <mergeCell ref="N43:R43"/>
    <mergeCell ref="A49:R49"/>
    <mergeCell ref="A52:I52"/>
    <mergeCell ref="J52:R52"/>
    <mergeCell ref="M54:N54"/>
    <mergeCell ref="O54:R54"/>
    <mergeCell ref="C39:R39"/>
    <mergeCell ref="A42:E42"/>
    <mergeCell ref="F42:I42"/>
    <mergeCell ref="J42:M42"/>
    <mergeCell ref="N42:R42"/>
    <mergeCell ref="A35:R35"/>
    <mergeCell ref="A36:R36"/>
    <mergeCell ref="O37:R37"/>
    <mergeCell ref="C38:R38"/>
    <mergeCell ref="G26:L26"/>
    <mergeCell ref="M26:R26"/>
    <mergeCell ref="H16:K16"/>
    <mergeCell ref="L16:R16"/>
    <mergeCell ref="H17:K17"/>
    <mergeCell ref="L17:R17"/>
    <mergeCell ref="H18:K18"/>
    <mergeCell ref="L18:R18"/>
    <mergeCell ref="A29:C29"/>
    <mergeCell ref="D29:J29"/>
    <mergeCell ref="K29:N29"/>
    <mergeCell ref="O29:R29"/>
    <mergeCell ref="A27:F27"/>
    <mergeCell ref="G27:L27"/>
    <mergeCell ref="M27:R27"/>
    <mergeCell ref="A28:C28"/>
    <mergeCell ref="D28:J28"/>
    <mergeCell ref="K28:N28"/>
    <mergeCell ref="O28:R28"/>
    <mergeCell ref="A30:R34"/>
    <mergeCell ref="H11:K11"/>
    <mergeCell ref="L11:R11"/>
    <mergeCell ref="L12:R12"/>
    <mergeCell ref="L13:R13"/>
    <mergeCell ref="A3:R3"/>
    <mergeCell ref="G7:G19"/>
    <mergeCell ref="H7:K7"/>
    <mergeCell ref="L7:R7"/>
    <mergeCell ref="H8:K8"/>
    <mergeCell ref="L8:R8"/>
    <mergeCell ref="H9:K9"/>
    <mergeCell ref="L9:R9"/>
    <mergeCell ref="H10:K10"/>
    <mergeCell ref="L10:R10"/>
    <mergeCell ref="H19:K19"/>
    <mergeCell ref="L19:R19"/>
    <mergeCell ref="L15:R15"/>
    <mergeCell ref="L14:R14"/>
    <mergeCell ref="H14:K15"/>
    <mergeCell ref="H12:K13"/>
    <mergeCell ref="A21:R21"/>
    <mergeCell ref="A23:R23"/>
    <mergeCell ref="A26:F26"/>
  </mergeCells>
  <phoneticPr fontId="2"/>
  <dataValidations count="3">
    <dataValidation type="list" allowBlank="1" showInputMessage="1" showErrorMessage="1" sqref="O37:R37" xr:uid="{6B899E74-FD6D-445A-B99A-F160AC766C7E}">
      <formula1>$B$38:$B$39</formula1>
    </dataValidation>
    <dataValidation type="list" allowBlank="1" showInputMessage="1" showErrorMessage="1" sqref="J68:R68" xr:uid="{34B79E96-8CA5-4C81-A6A9-828801354AD9}">
      <formula1>INDIRECT($A$68)</formula1>
    </dataValidation>
    <dataValidation type="list" allowBlank="1" showInputMessage="1" showErrorMessage="1" sqref="E70:H70" xr:uid="{AB737D91-8B69-4C6F-9260-BBC32F1A85EF}">
      <formula1>"介護ソフト,バックオフィスソフト"</formula1>
    </dataValidation>
  </dataValidations>
  <printOptions horizontalCentered="1"/>
  <pageMargins left="0.43307086614173229" right="0.43307086614173229" top="0.74803149606299213" bottom="0.74803149606299213" header="0.31496062992125984" footer="0.31496062992125984"/>
  <pageSetup paperSize="9" scale="71" orientation="portrait" r:id="rId1"/>
  <headerFooter>
    <oddFooter>&amp;C&amp;P/&amp;N</oddFooter>
  </headerFooter>
  <rowBreaks count="2" manualBreakCount="2">
    <brk id="43" max="17" man="1"/>
    <brk id="79"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469CF76A-AE33-4F9C-9EB2-FBFC34AA6965}">
          <x14:formula1>
            <xm:f>データ!$A$17:$A$19</xm:f>
          </x14:formula1>
          <xm:sqref>E56:E60 E100:E104 E71:E75 E85:E89</xm:sqref>
        </x14:dataValidation>
        <x14:dataValidation type="list" allowBlank="1" showInputMessage="1" showErrorMessage="1" xr:uid="{C31E4D4B-B0DE-471D-A236-15AC077701C5}">
          <x14:formula1>
            <xm:f>データ!$A$2:$A$12</xm:f>
          </x14:formula1>
          <xm:sqref>A53:I53 A82:I82</xm:sqref>
        </x14:dataValidation>
        <x14:dataValidation type="list" allowBlank="1" showInputMessage="1" showErrorMessage="1" xr:uid="{8691FBF9-3BD8-4399-97FB-35C036B079C4}">
          <x14:formula1>
            <xm:f>データ!$A$53:$A$56</xm:f>
          </x14:formula1>
          <xm:sqref>A68:I68</xm:sqref>
        </x14:dataValidation>
        <x14:dataValidation type="list" errorStyle="information" allowBlank="1" showInputMessage="1" showErrorMessage="1" errorTitle="情報" error="介護サービス等の種別がプルダウンにある場合はプルダウンから選択してください。" xr:uid="{23CB6B85-4ADA-459C-A0CA-1A78EC040CB0}">
          <x14:formula1>
            <xm:f>データ!$J$2:$J$29</xm:f>
          </x14:formula1>
          <xm:sqref>M27:R27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60653-4028-473A-95D1-2F4224A83649}">
  <sheetPr>
    <tabColor theme="7" tint="0.39997558519241921"/>
  </sheetPr>
  <dimension ref="A1:R118"/>
  <sheetViews>
    <sheetView showGridLines="0" showZeros="0" view="pageBreakPreview" zoomScaleNormal="85" zoomScaleSheetLayoutView="100" workbookViewId="0">
      <selection activeCell="Y107" sqref="Y107"/>
    </sheetView>
  </sheetViews>
  <sheetFormatPr defaultColWidth="8.7109375" defaultRowHeight="18.45" x14ac:dyDescent="0.65"/>
  <cols>
    <col min="1" max="4" width="5.28515625" style="7" customWidth="1"/>
    <col min="5" max="5" width="5.42578125" style="7" customWidth="1"/>
    <col min="6" max="16" width="5.28515625" style="7" customWidth="1"/>
    <col min="17" max="17" width="6.5703125" style="7" customWidth="1"/>
    <col min="18" max="18" width="5.28515625" style="7" customWidth="1"/>
    <col min="19" max="16384" width="8.7109375" style="7"/>
  </cols>
  <sheetData>
    <row r="1" spans="1:18" x14ac:dyDescent="0.65">
      <c r="A1" s="8"/>
      <c r="B1" s="8"/>
      <c r="C1" s="8"/>
      <c r="D1" s="8"/>
    </row>
    <row r="2" spans="1:18" x14ac:dyDescent="0.65">
      <c r="A2" s="9"/>
      <c r="B2" s="9"/>
      <c r="C2" s="9"/>
      <c r="D2" s="9"/>
      <c r="L2" s="7" t="s">
        <v>41</v>
      </c>
      <c r="M2" s="7">
        <v>8</v>
      </c>
      <c r="N2" s="7" t="s">
        <v>42</v>
      </c>
      <c r="O2" s="31" t="s">
        <v>195</v>
      </c>
      <c r="P2" s="7" t="s">
        <v>43</v>
      </c>
      <c r="Q2" s="31" t="s">
        <v>195</v>
      </c>
      <c r="R2" s="7" t="s">
        <v>44</v>
      </c>
    </row>
    <row r="3" spans="1:18" ht="21" customHeight="1" x14ac:dyDescent="0.65">
      <c r="A3" s="64" t="s">
        <v>0</v>
      </c>
      <c r="B3" s="64"/>
      <c r="C3" s="64"/>
      <c r="D3" s="64"/>
      <c r="E3" s="64"/>
      <c r="F3" s="64"/>
      <c r="G3" s="64"/>
      <c r="H3" s="64"/>
      <c r="I3" s="64"/>
      <c r="J3" s="64"/>
      <c r="K3" s="64"/>
      <c r="L3" s="64"/>
      <c r="M3" s="64"/>
      <c r="N3" s="64"/>
      <c r="O3" s="64"/>
      <c r="P3" s="64"/>
      <c r="Q3" s="64"/>
      <c r="R3" s="64"/>
    </row>
    <row r="4" spans="1:18" ht="12" customHeight="1" x14ac:dyDescent="0.65">
      <c r="A4" s="25"/>
      <c r="B4" s="25"/>
      <c r="C4" s="25"/>
      <c r="D4" s="25"/>
      <c r="E4" s="25"/>
      <c r="F4" s="25"/>
      <c r="G4" s="25"/>
      <c r="H4" s="25"/>
      <c r="I4" s="25"/>
      <c r="J4" s="25"/>
      <c r="K4" s="25"/>
      <c r="L4" s="25"/>
      <c r="M4" s="25"/>
      <c r="N4" s="25"/>
      <c r="O4" s="25"/>
      <c r="P4" s="25"/>
      <c r="Q4" s="25"/>
      <c r="R4" s="25"/>
    </row>
    <row r="5" spans="1:18" ht="19.5" customHeight="1" x14ac:dyDescent="0.65">
      <c r="A5" s="8" t="s">
        <v>1</v>
      </c>
      <c r="B5" s="9"/>
      <c r="C5" s="9"/>
      <c r="D5" s="9"/>
    </row>
    <row r="6" spans="1:18" ht="10.85" customHeight="1" x14ac:dyDescent="0.65">
      <c r="A6" s="8"/>
      <c r="B6" s="9"/>
      <c r="C6" s="9"/>
      <c r="D6" s="9"/>
    </row>
    <row r="7" spans="1:18" ht="10.85" customHeight="1" x14ac:dyDescent="0.65">
      <c r="A7" s="9"/>
      <c r="B7" s="9"/>
      <c r="C7" s="9"/>
      <c r="D7" s="9"/>
      <c r="G7" s="65" t="s">
        <v>2</v>
      </c>
      <c r="H7" s="68" t="s">
        <v>3</v>
      </c>
      <c r="I7" s="69"/>
      <c r="J7" s="69"/>
      <c r="K7" s="70"/>
      <c r="L7" s="169" t="s">
        <v>64</v>
      </c>
      <c r="M7" s="170"/>
      <c r="N7" s="170"/>
      <c r="O7" s="170"/>
      <c r="P7" s="170"/>
      <c r="Q7" s="170"/>
      <c r="R7" s="171"/>
    </row>
    <row r="8" spans="1:18" ht="19.2" customHeight="1" x14ac:dyDescent="0.65">
      <c r="A8" s="9"/>
      <c r="B8" s="9"/>
      <c r="C8" s="9"/>
      <c r="D8" s="9"/>
      <c r="G8" s="66"/>
      <c r="H8" s="52" t="s">
        <v>5</v>
      </c>
      <c r="I8" s="53"/>
      <c r="J8" s="53"/>
      <c r="K8" s="54"/>
      <c r="L8" s="172" t="s">
        <v>63</v>
      </c>
      <c r="M8" s="173"/>
      <c r="N8" s="173"/>
      <c r="O8" s="173"/>
      <c r="P8" s="173"/>
      <c r="Q8" s="173"/>
      <c r="R8" s="174"/>
    </row>
    <row r="9" spans="1:18" ht="15" customHeight="1" x14ac:dyDescent="0.65">
      <c r="A9" s="9"/>
      <c r="B9" s="9"/>
      <c r="C9" s="9"/>
      <c r="D9" s="9"/>
      <c r="G9" s="66"/>
      <c r="H9" s="52" t="s">
        <v>37</v>
      </c>
      <c r="I9" s="53"/>
      <c r="J9" s="53"/>
      <c r="K9" s="54"/>
      <c r="L9" s="172" t="s">
        <v>65</v>
      </c>
      <c r="M9" s="173"/>
      <c r="N9" s="173"/>
      <c r="O9" s="173"/>
      <c r="P9" s="173"/>
      <c r="Q9" s="173"/>
      <c r="R9" s="174"/>
    </row>
    <row r="10" spans="1:18" ht="10.85" customHeight="1" x14ac:dyDescent="0.65">
      <c r="A10" s="9"/>
      <c r="B10" s="9"/>
      <c r="C10" s="9"/>
      <c r="D10" s="9"/>
      <c r="G10" s="66"/>
      <c r="H10" s="68" t="s">
        <v>3</v>
      </c>
      <c r="I10" s="69"/>
      <c r="J10" s="69"/>
      <c r="K10" s="70"/>
      <c r="L10" s="169" t="s">
        <v>66</v>
      </c>
      <c r="M10" s="170"/>
      <c r="N10" s="170"/>
      <c r="O10" s="170"/>
      <c r="P10" s="170"/>
      <c r="Q10" s="170"/>
      <c r="R10" s="171"/>
    </row>
    <row r="11" spans="1:18" ht="19.2" customHeight="1" x14ac:dyDescent="0.65">
      <c r="A11" s="9"/>
      <c r="B11" s="9"/>
      <c r="C11" s="9"/>
      <c r="D11" s="9"/>
      <c r="G11" s="66"/>
      <c r="H11" s="52" t="s">
        <v>36</v>
      </c>
      <c r="I11" s="53"/>
      <c r="J11" s="53"/>
      <c r="K11" s="54"/>
      <c r="L11" s="172" t="s">
        <v>66</v>
      </c>
      <c r="M11" s="173"/>
      <c r="N11" s="173"/>
      <c r="O11" s="173"/>
      <c r="P11" s="173"/>
      <c r="Q11" s="173"/>
      <c r="R11" s="174"/>
    </row>
    <row r="12" spans="1:18" ht="16.2" customHeight="1" x14ac:dyDescent="0.65">
      <c r="A12" s="9"/>
      <c r="B12" s="9"/>
      <c r="C12" s="9"/>
      <c r="D12" s="9"/>
      <c r="G12" s="66"/>
      <c r="H12" s="80" t="s">
        <v>7</v>
      </c>
      <c r="I12" s="81"/>
      <c r="J12" s="81"/>
      <c r="K12" s="82"/>
      <c r="L12" s="178" t="s">
        <v>148</v>
      </c>
      <c r="M12" s="179"/>
      <c r="N12" s="179"/>
      <c r="O12" s="179"/>
      <c r="P12" s="179"/>
      <c r="Q12" s="179"/>
      <c r="R12" s="180"/>
    </row>
    <row r="13" spans="1:18" ht="28.85" customHeight="1" x14ac:dyDescent="0.65">
      <c r="A13" s="9"/>
      <c r="B13" s="9"/>
      <c r="C13" s="9"/>
      <c r="D13" s="9"/>
      <c r="G13" s="66"/>
      <c r="H13" s="83"/>
      <c r="I13" s="84"/>
      <c r="J13" s="84"/>
      <c r="K13" s="85"/>
      <c r="L13" s="181" t="s">
        <v>67</v>
      </c>
      <c r="M13" s="182"/>
      <c r="N13" s="182"/>
      <c r="O13" s="182"/>
      <c r="P13" s="182"/>
      <c r="Q13" s="182"/>
      <c r="R13" s="183"/>
    </row>
    <row r="14" spans="1:18" ht="16.2" customHeight="1" x14ac:dyDescent="0.65">
      <c r="A14" s="9"/>
      <c r="B14" s="9"/>
      <c r="C14" s="9"/>
      <c r="D14" s="9"/>
      <c r="G14" s="66"/>
      <c r="H14" s="80" t="s">
        <v>147</v>
      </c>
      <c r="I14" s="81"/>
      <c r="J14" s="81"/>
      <c r="K14" s="82"/>
      <c r="L14" s="178" t="s">
        <v>149</v>
      </c>
      <c r="M14" s="179"/>
      <c r="N14" s="179"/>
      <c r="O14" s="179"/>
      <c r="P14" s="179"/>
      <c r="Q14" s="179"/>
      <c r="R14" s="180"/>
    </row>
    <row r="15" spans="1:18" ht="28.85" customHeight="1" x14ac:dyDescent="0.65">
      <c r="A15" s="9"/>
      <c r="B15" s="9"/>
      <c r="C15" s="9"/>
      <c r="D15" s="9"/>
      <c r="G15" s="66"/>
      <c r="H15" s="83"/>
      <c r="I15" s="84"/>
      <c r="J15" s="84"/>
      <c r="K15" s="85"/>
      <c r="L15" s="181"/>
      <c r="M15" s="182"/>
      <c r="N15" s="182"/>
      <c r="O15" s="182"/>
      <c r="P15" s="182"/>
      <c r="Q15" s="182"/>
      <c r="R15" s="183"/>
    </row>
    <row r="16" spans="1:18" x14ac:dyDescent="0.65">
      <c r="A16" s="9"/>
      <c r="B16" s="9"/>
      <c r="C16" s="9"/>
      <c r="D16" s="9"/>
      <c r="G16" s="66"/>
      <c r="H16" s="74" t="s">
        <v>38</v>
      </c>
      <c r="I16" s="75"/>
      <c r="J16" s="75"/>
      <c r="K16" s="76"/>
      <c r="L16" s="175" t="s">
        <v>64</v>
      </c>
      <c r="M16" s="176"/>
      <c r="N16" s="176"/>
      <c r="O16" s="176"/>
      <c r="P16" s="176"/>
      <c r="Q16" s="176"/>
      <c r="R16" s="177"/>
    </row>
    <row r="17" spans="1:18" x14ac:dyDescent="0.65">
      <c r="A17" s="9"/>
      <c r="B17" s="9"/>
      <c r="C17" s="9"/>
      <c r="D17" s="9"/>
      <c r="G17" s="66"/>
      <c r="H17" s="74" t="s">
        <v>144</v>
      </c>
      <c r="I17" s="75"/>
      <c r="J17" s="75"/>
      <c r="K17" s="76"/>
      <c r="L17" s="175" t="s">
        <v>66</v>
      </c>
      <c r="M17" s="176"/>
      <c r="N17" s="176"/>
      <c r="O17" s="176"/>
      <c r="P17" s="176"/>
      <c r="Q17" s="176"/>
      <c r="R17" s="177"/>
    </row>
    <row r="18" spans="1:18" x14ac:dyDescent="0.65">
      <c r="A18" s="9"/>
      <c r="B18" s="9"/>
      <c r="C18" s="9"/>
      <c r="D18" s="9"/>
      <c r="G18" s="66"/>
      <c r="H18" s="74" t="s">
        <v>146</v>
      </c>
      <c r="I18" s="75"/>
      <c r="J18" s="75"/>
      <c r="K18" s="76"/>
      <c r="L18" s="175" t="s">
        <v>68</v>
      </c>
      <c r="M18" s="176"/>
      <c r="N18" s="176"/>
      <c r="O18" s="176"/>
      <c r="P18" s="176"/>
      <c r="Q18" s="176"/>
      <c r="R18" s="177"/>
    </row>
    <row r="19" spans="1:18" x14ac:dyDescent="0.65">
      <c r="A19" s="9"/>
      <c r="B19" s="9"/>
      <c r="C19" s="9"/>
      <c r="D19" s="9"/>
      <c r="G19" s="67"/>
      <c r="H19" s="74" t="s">
        <v>145</v>
      </c>
      <c r="I19" s="75"/>
      <c r="J19" s="75"/>
      <c r="K19" s="76"/>
      <c r="L19" s="175" t="s">
        <v>70</v>
      </c>
      <c r="M19" s="176"/>
      <c r="N19" s="176"/>
      <c r="O19" s="176"/>
      <c r="P19" s="176"/>
      <c r="Q19" s="176"/>
      <c r="R19" s="177"/>
    </row>
    <row r="20" spans="1:18" ht="8.4" customHeight="1" x14ac:dyDescent="0.65">
      <c r="A20" s="10"/>
      <c r="B20" s="10"/>
      <c r="C20" s="10"/>
      <c r="D20" s="10"/>
      <c r="E20" s="10"/>
      <c r="F20" s="10"/>
      <c r="G20" s="10"/>
      <c r="H20" s="10"/>
      <c r="I20" s="10"/>
      <c r="J20" s="10"/>
      <c r="K20" s="10"/>
      <c r="L20" s="10"/>
      <c r="M20" s="10"/>
      <c r="N20" s="10"/>
      <c r="O20" s="10"/>
      <c r="P20" s="10"/>
      <c r="Q20" s="10"/>
      <c r="R20" s="10"/>
    </row>
    <row r="21" spans="1:18" ht="37.85" customHeight="1" x14ac:dyDescent="0.65">
      <c r="A21" s="86" t="s">
        <v>169</v>
      </c>
      <c r="B21" s="86"/>
      <c r="C21" s="86"/>
      <c r="D21" s="86"/>
      <c r="E21" s="86"/>
      <c r="F21" s="86"/>
      <c r="G21" s="86"/>
      <c r="H21" s="86"/>
      <c r="I21" s="86"/>
      <c r="J21" s="86"/>
      <c r="K21" s="86"/>
      <c r="L21" s="86"/>
      <c r="M21" s="86"/>
      <c r="N21" s="86"/>
      <c r="O21" s="86"/>
      <c r="P21" s="86"/>
      <c r="Q21" s="86"/>
      <c r="R21" s="86"/>
    </row>
    <row r="22" spans="1:18" ht="8.4" customHeight="1" x14ac:dyDescent="0.65">
      <c r="A22" s="24"/>
      <c r="B22" s="24"/>
      <c r="C22" s="24"/>
      <c r="D22" s="24"/>
      <c r="E22" s="24"/>
      <c r="F22" s="24"/>
      <c r="G22" s="24"/>
      <c r="H22" s="24"/>
      <c r="I22" s="24"/>
      <c r="J22" s="24"/>
      <c r="K22" s="24"/>
      <c r="L22" s="24"/>
      <c r="M22" s="24"/>
      <c r="N22" s="24"/>
      <c r="O22" s="24"/>
      <c r="P22" s="24"/>
      <c r="Q22" s="24"/>
      <c r="R22" s="24"/>
    </row>
    <row r="23" spans="1:18" x14ac:dyDescent="0.65">
      <c r="A23" s="87" t="s">
        <v>4</v>
      </c>
      <c r="B23" s="87"/>
      <c r="C23" s="87"/>
      <c r="D23" s="87"/>
      <c r="E23" s="87"/>
      <c r="F23" s="87"/>
      <c r="G23" s="87"/>
      <c r="H23" s="87"/>
      <c r="I23" s="87"/>
      <c r="J23" s="87"/>
      <c r="K23" s="87"/>
      <c r="L23" s="87"/>
      <c r="M23" s="87"/>
      <c r="N23" s="87"/>
      <c r="O23" s="87"/>
      <c r="P23" s="87"/>
      <c r="Q23" s="87"/>
      <c r="R23" s="87"/>
    </row>
    <row r="24" spans="1:18" ht="8.4" customHeight="1" x14ac:dyDescent="0.65">
      <c r="A24" s="24"/>
      <c r="B24" s="24"/>
      <c r="C24" s="24"/>
      <c r="D24" s="24"/>
      <c r="E24" s="24"/>
      <c r="F24" s="24"/>
      <c r="G24" s="24"/>
      <c r="H24" s="24"/>
      <c r="I24" s="24"/>
      <c r="J24" s="24"/>
      <c r="K24" s="24"/>
      <c r="L24" s="24"/>
      <c r="M24" s="24"/>
      <c r="N24" s="24"/>
      <c r="O24" s="24"/>
      <c r="P24" s="24"/>
      <c r="Q24" s="24"/>
      <c r="R24" s="24"/>
    </row>
    <row r="25" spans="1:18" ht="19.3" x14ac:dyDescent="0.65">
      <c r="A25" s="11" t="s">
        <v>165</v>
      </c>
      <c r="B25" s="24"/>
      <c r="C25" s="24"/>
      <c r="D25" s="24"/>
      <c r="E25" s="24"/>
      <c r="F25" s="24"/>
      <c r="G25" s="24"/>
      <c r="H25" s="24"/>
      <c r="I25" s="24"/>
      <c r="J25" s="24"/>
      <c r="K25" s="24"/>
      <c r="L25" s="24"/>
      <c r="M25" s="24"/>
      <c r="N25" s="24"/>
      <c r="O25" s="24"/>
      <c r="P25" s="24"/>
      <c r="Q25" s="24"/>
      <c r="R25" s="24"/>
    </row>
    <row r="26" spans="1:18" ht="24" customHeight="1" x14ac:dyDescent="0.65">
      <c r="A26" s="88" t="s">
        <v>45</v>
      </c>
      <c r="B26" s="89"/>
      <c r="C26" s="89"/>
      <c r="D26" s="89"/>
      <c r="E26" s="89"/>
      <c r="F26" s="90"/>
      <c r="G26" s="88" t="s">
        <v>46</v>
      </c>
      <c r="H26" s="89"/>
      <c r="I26" s="89"/>
      <c r="J26" s="89"/>
      <c r="K26" s="89"/>
      <c r="L26" s="90"/>
      <c r="M26" s="91" t="s">
        <v>40</v>
      </c>
      <c r="N26" s="91"/>
      <c r="O26" s="91"/>
      <c r="P26" s="91"/>
      <c r="Q26" s="91"/>
      <c r="R26" s="91"/>
    </row>
    <row r="27" spans="1:18" ht="33" customHeight="1" x14ac:dyDescent="0.65">
      <c r="A27" s="184" t="s">
        <v>64</v>
      </c>
      <c r="B27" s="185"/>
      <c r="C27" s="185"/>
      <c r="D27" s="185"/>
      <c r="E27" s="185"/>
      <c r="F27" s="185"/>
      <c r="G27" s="186" t="s">
        <v>71</v>
      </c>
      <c r="H27" s="187"/>
      <c r="I27" s="187"/>
      <c r="J27" s="187"/>
      <c r="K27" s="187"/>
      <c r="L27" s="188"/>
      <c r="M27" s="185" t="s">
        <v>142</v>
      </c>
      <c r="N27" s="185"/>
      <c r="O27" s="185"/>
      <c r="P27" s="185"/>
      <c r="Q27" s="185"/>
      <c r="R27" s="189"/>
    </row>
    <row r="28" spans="1:18" ht="21" customHeight="1" x14ac:dyDescent="0.65">
      <c r="A28" s="74" t="s">
        <v>39</v>
      </c>
      <c r="B28" s="75"/>
      <c r="C28" s="76"/>
      <c r="D28" s="75" t="s">
        <v>47</v>
      </c>
      <c r="E28" s="75"/>
      <c r="F28" s="75"/>
      <c r="G28" s="75"/>
      <c r="H28" s="75"/>
      <c r="I28" s="75"/>
      <c r="J28" s="76"/>
      <c r="K28" s="74" t="s">
        <v>166</v>
      </c>
      <c r="L28" s="75"/>
      <c r="M28" s="75"/>
      <c r="N28" s="76"/>
      <c r="O28" s="80"/>
      <c r="P28" s="81"/>
      <c r="Q28" s="81"/>
      <c r="R28" s="81"/>
    </row>
    <row r="29" spans="1:18" ht="33" customHeight="1" x14ac:dyDescent="0.65">
      <c r="A29" s="194" t="s">
        <v>69</v>
      </c>
      <c r="B29" s="195"/>
      <c r="C29" s="196"/>
      <c r="D29" s="197" t="s">
        <v>198</v>
      </c>
      <c r="E29" s="198"/>
      <c r="F29" s="198"/>
      <c r="G29" s="198"/>
      <c r="H29" s="198"/>
      <c r="I29" s="198"/>
      <c r="J29" s="199"/>
      <c r="K29" s="197">
        <v>50</v>
      </c>
      <c r="L29" s="198"/>
      <c r="M29" s="198"/>
      <c r="N29" s="198"/>
      <c r="O29" s="98"/>
      <c r="P29" s="87"/>
      <c r="Q29" s="87"/>
      <c r="R29" s="87"/>
    </row>
    <row r="30" spans="1:18" ht="17.600000000000001" customHeight="1" x14ac:dyDescent="0.65">
      <c r="A30" s="51" t="s">
        <v>203</v>
      </c>
      <c r="B30" s="51"/>
      <c r="C30" s="51"/>
      <c r="D30" s="51"/>
      <c r="E30" s="51"/>
      <c r="F30" s="51"/>
      <c r="G30" s="51"/>
      <c r="H30" s="51"/>
      <c r="I30" s="51"/>
      <c r="J30" s="51"/>
      <c r="K30" s="51"/>
      <c r="L30" s="51"/>
      <c r="M30" s="51"/>
      <c r="N30" s="51"/>
      <c r="O30" s="51"/>
      <c r="P30" s="51"/>
      <c r="Q30" s="51"/>
      <c r="R30" s="51"/>
    </row>
    <row r="31" spans="1:18" x14ac:dyDescent="0.65">
      <c r="A31" s="51"/>
      <c r="B31" s="51"/>
      <c r="C31" s="51"/>
      <c r="D31" s="51"/>
      <c r="E31" s="51"/>
      <c r="F31" s="51"/>
      <c r="G31" s="51"/>
      <c r="H31" s="51"/>
      <c r="I31" s="51"/>
      <c r="J31" s="51"/>
      <c r="K31" s="51"/>
      <c r="L31" s="51"/>
      <c r="M31" s="51"/>
      <c r="N31" s="51"/>
      <c r="O31" s="51"/>
      <c r="P31" s="51"/>
      <c r="Q31" s="51"/>
      <c r="R31" s="51"/>
    </row>
    <row r="32" spans="1:18" x14ac:dyDescent="0.65">
      <c r="A32" s="51"/>
      <c r="B32" s="51"/>
      <c r="C32" s="51"/>
      <c r="D32" s="51"/>
      <c r="E32" s="51"/>
      <c r="F32" s="51"/>
      <c r="G32" s="51"/>
      <c r="H32" s="51"/>
      <c r="I32" s="51"/>
      <c r="J32" s="51"/>
      <c r="K32" s="51"/>
      <c r="L32" s="51"/>
      <c r="M32" s="51"/>
      <c r="N32" s="51"/>
      <c r="O32" s="51"/>
      <c r="P32" s="51"/>
      <c r="Q32" s="51"/>
      <c r="R32" s="51"/>
    </row>
    <row r="33" spans="1:18" x14ac:dyDescent="0.65">
      <c r="A33" s="51"/>
      <c r="B33" s="51"/>
      <c r="C33" s="51"/>
      <c r="D33" s="51"/>
      <c r="E33" s="51"/>
      <c r="F33" s="51"/>
      <c r="G33" s="51"/>
      <c r="H33" s="51"/>
      <c r="I33" s="51"/>
      <c r="J33" s="51"/>
      <c r="K33" s="51"/>
      <c r="L33" s="51"/>
      <c r="M33" s="51"/>
      <c r="N33" s="51"/>
      <c r="O33" s="51"/>
      <c r="P33" s="51"/>
      <c r="Q33" s="51"/>
      <c r="R33" s="51"/>
    </row>
    <row r="34" spans="1:18" x14ac:dyDescent="0.65">
      <c r="A34" s="51"/>
      <c r="B34" s="51"/>
      <c r="C34" s="51"/>
      <c r="D34" s="51"/>
      <c r="E34" s="51"/>
      <c r="F34" s="51"/>
      <c r="G34" s="51"/>
      <c r="H34" s="51"/>
      <c r="I34" s="51"/>
      <c r="J34" s="51"/>
      <c r="K34" s="51"/>
      <c r="L34" s="51"/>
      <c r="M34" s="51"/>
      <c r="N34" s="51"/>
      <c r="O34" s="51"/>
      <c r="P34" s="51"/>
      <c r="Q34" s="51"/>
      <c r="R34" s="51"/>
    </row>
    <row r="35" spans="1:18" ht="19.3" x14ac:dyDescent="0.65">
      <c r="A35" s="113" t="s">
        <v>61</v>
      </c>
      <c r="B35" s="113"/>
      <c r="C35" s="113"/>
      <c r="D35" s="113"/>
      <c r="E35" s="113"/>
      <c r="F35" s="113"/>
      <c r="G35" s="113"/>
      <c r="H35" s="113"/>
      <c r="I35" s="113"/>
      <c r="J35" s="113"/>
      <c r="K35" s="113"/>
      <c r="L35" s="113"/>
      <c r="M35" s="113"/>
      <c r="N35" s="113"/>
      <c r="O35" s="113"/>
      <c r="P35" s="113"/>
      <c r="Q35" s="113"/>
      <c r="R35" s="113"/>
    </row>
    <row r="36" spans="1:18" ht="41.4" customHeight="1" x14ac:dyDescent="0.65">
      <c r="A36" s="190" t="s">
        <v>62</v>
      </c>
      <c r="B36" s="190"/>
      <c r="C36" s="190"/>
      <c r="D36" s="190"/>
      <c r="E36" s="190"/>
      <c r="F36" s="190"/>
      <c r="G36" s="190"/>
      <c r="H36" s="190"/>
      <c r="I36" s="190"/>
      <c r="J36" s="190"/>
      <c r="K36" s="190"/>
      <c r="L36" s="190"/>
      <c r="M36" s="190"/>
      <c r="N36" s="190"/>
      <c r="O36" s="190"/>
      <c r="P36" s="190"/>
      <c r="Q36" s="190"/>
      <c r="R36" s="190"/>
    </row>
    <row r="37" spans="1:18" x14ac:dyDescent="0.65">
      <c r="A37" s="43"/>
      <c r="B37" s="23"/>
      <c r="C37" s="23"/>
      <c r="D37" s="23"/>
      <c r="E37" s="23"/>
      <c r="F37" s="23"/>
      <c r="G37" s="23"/>
      <c r="H37" s="23"/>
      <c r="I37" s="23"/>
      <c r="J37" s="23"/>
      <c r="K37" s="23"/>
      <c r="L37" s="23"/>
      <c r="M37" s="23"/>
      <c r="N37" s="23"/>
      <c r="O37" s="186" t="s">
        <v>59</v>
      </c>
      <c r="P37" s="187"/>
      <c r="Q37" s="187"/>
      <c r="R37" s="188"/>
    </row>
    <row r="38" spans="1:18" ht="135" customHeight="1" x14ac:dyDescent="0.65">
      <c r="A38" s="11"/>
      <c r="B38" s="33" t="s">
        <v>58</v>
      </c>
      <c r="C38" s="105" t="s">
        <v>201</v>
      </c>
      <c r="D38" s="106"/>
      <c r="E38" s="106"/>
      <c r="F38" s="106"/>
      <c r="G38" s="106"/>
      <c r="H38" s="106"/>
      <c r="I38" s="106"/>
      <c r="J38" s="106"/>
      <c r="K38" s="106"/>
      <c r="L38" s="106"/>
      <c r="M38" s="106"/>
      <c r="N38" s="106"/>
      <c r="O38" s="115"/>
      <c r="P38" s="115"/>
      <c r="Q38" s="115"/>
      <c r="R38" s="116"/>
    </row>
    <row r="39" spans="1:18" ht="79.75" customHeight="1" x14ac:dyDescent="0.65">
      <c r="B39" s="33" t="s">
        <v>59</v>
      </c>
      <c r="C39" s="105" t="s">
        <v>202</v>
      </c>
      <c r="D39" s="106"/>
      <c r="E39" s="106"/>
      <c r="F39" s="106"/>
      <c r="G39" s="106"/>
      <c r="H39" s="106"/>
      <c r="I39" s="106"/>
      <c r="J39" s="106"/>
      <c r="K39" s="106"/>
      <c r="L39" s="106"/>
      <c r="M39" s="106"/>
      <c r="N39" s="106"/>
      <c r="O39" s="106"/>
      <c r="P39" s="106"/>
      <c r="Q39" s="106"/>
      <c r="R39" s="107"/>
    </row>
    <row r="40" spans="1:18" ht="18.649999999999999" customHeight="1" x14ac:dyDescent="0.65">
      <c r="A40" s="43" t="s">
        <v>81</v>
      </c>
      <c r="B40" s="44"/>
      <c r="C40" s="44"/>
      <c r="D40" s="44"/>
      <c r="E40" s="44"/>
      <c r="F40" s="44"/>
      <c r="G40" s="44"/>
      <c r="H40" s="44"/>
      <c r="I40" s="44"/>
      <c r="J40" s="44"/>
      <c r="K40" s="44"/>
      <c r="L40" s="44"/>
      <c r="M40" s="45"/>
      <c r="N40" s="45"/>
      <c r="O40" s="45"/>
      <c r="P40" s="45"/>
      <c r="Q40" s="45"/>
      <c r="R40" s="45"/>
    </row>
    <row r="41" spans="1:18" ht="18.649999999999999" customHeight="1" x14ac:dyDescent="0.65">
      <c r="A41" s="43" t="s">
        <v>199</v>
      </c>
      <c r="B41" s="44"/>
      <c r="C41" s="44"/>
      <c r="D41" s="44"/>
      <c r="E41" s="44"/>
      <c r="F41" s="44"/>
      <c r="G41" s="44"/>
      <c r="H41" s="44"/>
      <c r="I41" s="44"/>
      <c r="J41" s="44"/>
      <c r="K41" s="44"/>
      <c r="L41" s="44"/>
      <c r="M41" s="45"/>
      <c r="N41" s="45"/>
      <c r="O41" s="45"/>
      <c r="P41" s="45"/>
      <c r="Q41" s="45"/>
      <c r="R41" s="45"/>
    </row>
    <row r="42" spans="1:18" ht="45" customHeight="1" x14ac:dyDescent="0.65">
      <c r="A42" s="191" t="s">
        <v>84</v>
      </c>
      <c r="B42" s="192"/>
      <c r="C42" s="192"/>
      <c r="D42" s="192"/>
      <c r="E42" s="193"/>
      <c r="F42" s="111" t="s">
        <v>193</v>
      </c>
      <c r="G42" s="112"/>
      <c r="H42" s="112"/>
      <c r="I42" s="112"/>
      <c r="J42" s="111" t="s">
        <v>8</v>
      </c>
      <c r="K42" s="112"/>
      <c r="L42" s="112"/>
      <c r="M42" s="112"/>
      <c r="N42" s="191" t="s">
        <v>74</v>
      </c>
      <c r="O42" s="192"/>
      <c r="P42" s="192"/>
      <c r="Q42" s="192"/>
      <c r="R42" s="193"/>
    </row>
    <row r="43" spans="1:18" ht="26.25" customHeight="1" x14ac:dyDescent="0.65">
      <c r="A43" s="203">
        <v>800000</v>
      </c>
      <c r="B43" s="204"/>
      <c r="C43" s="204"/>
      <c r="D43" s="204"/>
      <c r="E43" s="205"/>
      <c r="F43" s="206">
        <f>ROUNDDOWN(A43*4/5,-3)</f>
        <v>640000</v>
      </c>
      <c r="G43" s="207"/>
      <c r="H43" s="207"/>
      <c r="I43" s="208"/>
      <c r="J43" s="206">
        <v>480000</v>
      </c>
      <c r="K43" s="207"/>
      <c r="L43" s="207"/>
      <c r="M43" s="208"/>
      <c r="N43" s="209">
        <f>MIN(F43,J43)</f>
        <v>480000</v>
      </c>
      <c r="O43" s="210"/>
      <c r="P43" s="210"/>
      <c r="Q43" s="210"/>
      <c r="R43" s="211"/>
    </row>
    <row r="44" spans="1:18" ht="8.4" customHeight="1" x14ac:dyDescent="0.65">
      <c r="B44" s="18"/>
      <c r="C44" s="19"/>
      <c r="D44" s="8"/>
      <c r="E44" s="17"/>
      <c r="F44" s="17"/>
      <c r="G44" s="17"/>
      <c r="H44" s="17"/>
      <c r="I44" s="17"/>
      <c r="J44" s="17"/>
      <c r="K44" s="17"/>
      <c r="L44" s="17"/>
      <c r="M44" s="17"/>
      <c r="N44" s="17"/>
      <c r="O44" s="17"/>
      <c r="P44" s="17"/>
      <c r="Q44" s="17"/>
      <c r="R44" s="17"/>
    </row>
    <row r="45" spans="1:18" ht="8.4" customHeight="1" x14ac:dyDescent="0.65">
      <c r="B45" s="16"/>
      <c r="C45" s="16"/>
      <c r="D45" s="16"/>
      <c r="E45" s="16"/>
      <c r="F45" s="16"/>
      <c r="G45" s="16"/>
      <c r="H45" s="16"/>
      <c r="I45" s="16"/>
      <c r="J45" s="16"/>
      <c r="K45" s="16"/>
      <c r="L45" s="16"/>
      <c r="M45" s="16"/>
      <c r="N45" s="16"/>
      <c r="O45" s="16"/>
      <c r="P45" s="16"/>
      <c r="Q45" s="16"/>
      <c r="R45" s="16"/>
    </row>
    <row r="46" spans="1:18" ht="19.3" x14ac:dyDescent="0.65">
      <c r="A46" s="11" t="s">
        <v>23</v>
      </c>
      <c r="B46" s="24"/>
      <c r="C46" s="24"/>
      <c r="D46" s="24"/>
      <c r="E46" s="24"/>
      <c r="F46" s="24"/>
      <c r="G46" s="24"/>
      <c r="H46" s="24"/>
      <c r="I46" s="24"/>
      <c r="J46" s="24"/>
      <c r="K46" s="24"/>
      <c r="L46" s="24"/>
      <c r="M46" s="24"/>
      <c r="N46" s="24"/>
      <c r="O46" s="24"/>
      <c r="P46" s="24"/>
      <c r="Q46" s="24"/>
      <c r="R46" s="24"/>
    </row>
    <row r="47" spans="1:18" ht="19.2" customHeight="1" x14ac:dyDescent="0.65">
      <c r="A47" s="36" t="s">
        <v>154</v>
      </c>
      <c r="B47" s="24"/>
      <c r="C47" s="24"/>
      <c r="D47" s="24"/>
      <c r="E47" s="24"/>
      <c r="F47" s="24"/>
      <c r="G47" s="24"/>
      <c r="H47" s="24"/>
      <c r="I47" s="24"/>
      <c r="J47" s="24"/>
      <c r="K47" s="24"/>
      <c r="L47" s="24"/>
      <c r="M47" s="24"/>
      <c r="N47" s="24"/>
      <c r="O47" s="24"/>
      <c r="P47" s="24"/>
      <c r="Q47" s="24"/>
      <c r="R47" s="24"/>
    </row>
    <row r="48" spans="1:18" ht="16.2" customHeight="1" x14ac:dyDescent="0.65">
      <c r="A48" s="13"/>
      <c r="B48" s="24"/>
      <c r="C48" s="24"/>
      <c r="D48" s="24"/>
      <c r="E48" s="24"/>
      <c r="F48" s="24"/>
      <c r="G48" s="24"/>
      <c r="H48" s="24"/>
      <c r="I48" s="24"/>
      <c r="J48" s="24"/>
      <c r="K48" s="24"/>
      <c r="L48" s="24"/>
      <c r="M48" s="24"/>
      <c r="N48" s="24"/>
      <c r="O48" s="24"/>
      <c r="P48" s="24"/>
      <c r="Q48" s="24"/>
      <c r="R48" s="24"/>
    </row>
    <row r="49" spans="1:18" ht="12.65" customHeight="1" x14ac:dyDescent="0.65">
      <c r="A49" s="132"/>
      <c r="B49" s="132"/>
      <c r="C49" s="132"/>
      <c r="D49" s="132"/>
      <c r="E49" s="132"/>
      <c r="F49" s="132"/>
      <c r="G49" s="132"/>
      <c r="H49" s="132"/>
      <c r="I49" s="132"/>
      <c r="J49" s="132"/>
      <c r="K49" s="132"/>
      <c r="L49" s="132"/>
      <c r="M49" s="132"/>
      <c r="N49" s="132"/>
      <c r="O49" s="132"/>
      <c r="P49" s="132"/>
      <c r="Q49" s="132"/>
      <c r="R49" s="132"/>
    </row>
    <row r="50" spans="1:18" ht="18.649999999999999" customHeight="1" x14ac:dyDescent="0.65">
      <c r="A50" s="12" t="s">
        <v>188</v>
      </c>
      <c r="B50" s="24"/>
      <c r="C50" s="24"/>
      <c r="D50" s="24"/>
      <c r="E50" s="24"/>
      <c r="F50" s="24"/>
      <c r="G50" s="24"/>
      <c r="H50" s="24"/>
      <c r="I50" s="24"/>
      <c r="J50" s="24"/>
      <c r="K50" s="24"/>
      <c r="L50" s="24"/>
      <c r="M50" s="24"/>
      <c r="N50" s="24"/>
      <c r="O50" s="24"/>
      <c r="P50" s="24"/>
      <c r="Q50" s="24"/>
      <c r="R50" s="24"/>
    </row>
    <row r="51" spans="1:18" ht="18.649999999999999" customHeight="1" x14ac:dyDescent="0.65">
      <c r="A51" s="12" t="s">
        <v>190</v>
      </c>
      <c r="B51" s="24"/>
      <c r="C51" s="24"/>
      <c r="D51" s="24"/>
      <c r="E51" s="24"/>
      <c r="F51" s="24"/>
      <c r="G51" s="24"/>
      <c r="H51" s="24"/>
      <c r="I51" s="24"/>
      <c r="J51" s="24"/>
      <c r="K51" s="24"/>
      <c r="L51" s="24"/>
      <c r="M51" s="24"/>
      <c r="N51" s="24"/>
      <c r="O51" s="24"/>
      <c r="P51" s="24"/>
      <c r="Q51" s="24"/>
      <c r="R51" s="24"/>
    </row>
    <row r="52" spans="1:18" ht="21" customHeight="1" x14ac:dyDescent="0.65">
      <c r="A52" s="133" t="s">
        <v>22</v>
      </c>
      <c r="B52" s="133"/>
      <c r="C52" s="133"/>
      <c r="D52" s="133"/>
      <c r="E52" s="133"/>
      <c r="F52" s="133"/>
      <c r="G52" s="133"/>
      <c r="H52" s="133"/>
      <c r="I52" s="133"/>
      <c r="J52" s="133" t="s">
        <v>76</v>
      </c>
      <c r="K52" s="133"/>
      <c r="L52" s="133"/>
      <c r="M52" s="133"/>
      <c r="N52" s="133"/>
      <c r="O52" s="133"/>
      <c r="P52" s="133"/>
      <c r="Q52" s="133"/>
      <c r="R52" s="133"/>
    </row>
    <row r="53" spans="1:18" ht="34" customHeight="1" x14ac:dyDescent="0.65">
      <c r="A53" s="200" t="s">
        <v>153</v>
      </c>
      <c r="B53" s="200"/>
      <c r="C53" s="200"/>
      <c r="D53" s="200"/>
      <c r="E53" s="201"/>
      <c r="F53" s="201"/>
      <c r="G53" s="201"/>
      <c r="H53" s="201"/>
      <c r="I53" s="201"/>
      <c r="J53" s="202">
        <f>VLOOKUP(A53,データ!$A$2:$B$14,2,FALSE)</f>
        <v>300000</v>
      </c>
      <c r="K53" s="202"/>
      <c r="L53" s="202"/>
      <c r="M53" s="202"/>
      <c r="N53" s="202"/>
      <c r="O53" s="202"/>
      <c r="P53" s="202"/>
      <c r="Q53" s="202"/>
      <c r="R53" s="202"/>
    </row>
    <row r="54" spans="1:18" ht="43.2" customHeight="1" x14ac:dyDescent="0.65">
      <c r="A54" s="191" t="s">
        <v>20</v>
      </c>
      <c r="B54" s="192"/>
      <c r="C54" s="192"/>
      <c r="D54" s="193"/>
      <c r="E54" s="191" t="s">
        <v>26</v>
      </c>
      <c r="F54" s="192"/>
      <c r="G54" s="192"/>
      <c r="H54" s="193"/>
      <c r="I54" s="120" t="s">
        <v>21</v>
      </c>
      <c r="J54" s="121"/>
      <c r="K54" s="121"/>
      <c r="L54" s="122"/>
      <c r="M54" s="134" t="s">
        <v>6</v>
      </c>
      <c r="N54" s="135"/>
      <c r="O54" s="134" t="s">
        <v>75</v>
      </c>
      <c r="P54" s="136"/>
      <c r="Q54" s="136"/>
      <c r="R54" s="135"/>
    </row>
    <row r="55" spans="1:18" ht="31.5" customHeight="1" x14ac:dyDescent="0.65">
      <c r="A55" s="212" t="s">
        <v>72</v>
      </c>
      <c r="B55" s="212"/>
      <c r="C55" s="212"/>
      <c r="D55" s="212"/>
      <c r="E55" s="213" t="s">
        <v>19</v>
      </c>
      <c r="F55" s="214"/>
      <c r="G55" s="214"/>
      <c r="H55" s="215"/>
      <c r="I55" s="216">
        <v>200000</v>
      </c>
      <c r="J55" s="217"/>
      <c r="K55" s="217"/>
      <c r="L55" s="218"/>
      <c r="M55" s="216">
        <v>10</v>
      </c>
      <c r="N55" s="218"/>
      <c r="O55" s="219">
        <f>I55*M55</f>
        <v>2000000</v>
      </c>
      <c r="P55" s="220"/>
      <c r="Q55" s="220"/>
      <c r="R55" s="221"/>
    </row>
    <row r="56" spans="1:18" ht="31.5" customHeight="1" x14ac:dyDescent="0.65">
      <c r="A56" s="212" t="s">
        <v>72</v>
      </c>
      <c r="B56" s="212"/>
      <c r="C56" s="212"/>
      <c r="D56" s="212"/>
      <c r="E56" s="222" t="s">
        <v>24</v>
      </c>
      <c r="F56" s="223"/>
      <c r="G56" s="223"/>
      <c r="H56" s="224"/>
      <c r="I56" s="216">
        <v>200000</v>
      </c>
      <c r="J56" s="217"/>
      <c r="K56" s="217"/>
      <c r="L56" s="218"/>
      <c r="M56" s="216">
        <v>10</v>
      </c>
      <c r="N56" s="218"/>
      <c r="O56" s="219">
        <f>(IF(E56=データ!$A$18, MIN(999999999, '申込書  (記入例)'!I56:L56), IF(E56=データ!$A$19, MIN(133333, '申込書  (記入例)'!I56:L56))))*M56</f>
        <v>2000000</v>
      </c>
      <c r="P56" s="220"/>
      <c r="Q56" s="220"/>
      <c r="R56" s="221"/>
    </row>
    <row r="57" spans="1:18" ht="31.5" customHeight="1" x14ac:dyDescent="0.65">
      <c r="A57" s="212" t="s">
        <v>72</v>
      </c>
      <c r="B57" s="212"/>
      <c r="C57" s="212"/>
      <c r="D57" s="212"/>
      <c r="E57" s="222" t="s">
        <v>24</v>
      </c>
      <c r="F57" s="223"/>
      <c r="G57" s="223"/>
      <c r="H57" s="224"/>
      <c r="I57" s="216">
        <v>100000</v>
      </c>
      <c r="J57" s="217"/>
      <c r="K57" s="217"/>
      <c r="L57" s="218"/>
      <c r="M57" s="216">
        <v>5</v>
      </c>
      <c r="N57" s="218"/>
      <c r="O57" s="219">
        <f>(IF(E57=データ!$A$18, MIN(999999999, '申込書  (記入例)'!I57:L57), IF(E57=データ!$A$19, MIN(133333, '申込書  (記入例)'!I57:L57))))*M57</f>
        <v>500000</v>
      </c>
      <c r="P57" s="220"/>
      <c r="Q57" s="220"/>
      <c r="R57" s="221"/>
    </row>
    <row r="58" spans="1:18" ht="31.5" customHeight="1" x14ac:dyDescent="0.65">
      <c r="A58" s="212" t="s">
        <v>72</v>
      </c>
      <c r="B58" s="212"/>
      <c r="C58" s="212"/>
      <c r="D58" s="212"/>
      <c r="E58" s="222" t="s">
        <v>24</v>
      </c>
      <c r="F58" s="223"/>
      <c r="G58" s="223"/>
      <c r="H58" s="224"/>
      <c r="I58" s="216">
        <v>50000</v>
      </c>
      <c r="J58" s="217"/>
      <c r="K58" s="217"/>
      <c r="L58" s="218"/>
      <c r="M58" s="216">
        <v>5</v>
      </c>
      <c r="N58" s="218"/>
      <c r="O58" s="219">
        <f>(IF(E58=データ!$A$18, MIN(999999999, '申込書  (記入例)'!I58:L58), IF(E58=データ!$A$19, MIN(133333, '申込書  (記入例)'!I58:L58))))*M58</f>
        <v>250000</v>
      </c>
      <c r="P58" s="220"/>
      <c r="Q58" s="220"/>
      <c r="R58" s="221"/>
    </row>
    <row r="59" spans="1:18" ht="31.5" customHeight="1" x14ac:dyDescent="0.65">
      <c r="A59" s="212" t="s">
        <v>72</v>
      </c>
      <c r="B59" s="212"/>
      <c r="C59" s="212"/>
      <c r="D59" s="212"/>
      <c r="E59" s="222" t="s">
        <v>25</v>
      </c>
      <c r="F59" s="223"/>
      <c r="G59" s="223"/>
      <c r="H59" s="224"/>
      <c r="I59" s="216">
        <v>100000</v>
      </c>
      <c r="J59" s="217"/>
      <c r="K59" s="217"/>
      <c r="L59" s="218"/>
      <c r="M59" s="216">
        <v>5</v>
      </c>
      <c r="N59" s="218"/>
      <c r="O59" s="219">
        <f>(IF(E59=データ!$A$18, MIN(999999999, '申込書  (記入例)'!I59:L59), IF(E59=データ!$A$19, MIN(133333, '申込書  (記入例)'!I59:L59))))*M59</f>
        <v>500000</v>
      </c>
      <c r="P59" s="220"/>
      <c r="Q59" s="220"/>
      <c r="R59" s="221"/>
    </row>
    <row r="60" spans="1:18" ht="31.5" customHeight="1" x14ac:dyDescent="0.65">
      <c r="A60" s="212" t="s">
        <v>72</v>
      </c>
      <c r="B60" s="212"/>
      <c r="C60" s="212"/>
      <c r="D60" s="212"/>
      <c r="E60" s="222" t="s">
        <v>25</v>
      </c>
      <c r="F60" s="223"/>
      <c r="G60" s="223"/>
      <c r="H60" s="224"/>
      <c r="I60" s="216">
        <v>200000</v>
      </c>
      <c r="J60" s="217"/>
      <c r="K60" s="217"/>
      <c r="L60" s="218"/>
      <c r="M60" s="216">
        <v>5</v>
      </c>
      <c r="N60" s="218"/>
      <c r="O60" s="219">
        <f>(IF(E60=データ!$A$18, MIN(999999999, '申込書  (記入例)'!I60:L60), IF(E60=データ!$A$19, MIN(133333, '申込書  (記入例)'!I60:L60))))*M60</f>
        <v>666665</v>
      </c>
      <c r="P60" s="220"/>
      <c r="Q60" s="220"/>
      <c r="R60" s="221"/>
    </row>
    <row r="61" spans="1:18" ht="37.85" customHeight="1" x14ac:dyDescent="0.65">
      <c r="A61" s="26"/>
      <c r="B61" s="26"/>
      <c r="C61" s="26"/>
      <c r="D61" s="26"/>
      <c r="E61" s="26"/>
      <c r="F61" s="26"/>
      <c r="G61" s="26"/>
      <c r="H61" s="26"/>
      <c r="I61" s="26"/>
      <c r="J61" s="26"/>
      <c r="K61" s="26"/>
      <c r="L61" s="27"/>
      <c r="N61" s="30" t="s">
        <v>31</v>
      </c>
      <c r="O61" s="150">
        <f>SUM(O55:R60)</f>
        <v>5916665</v>
      </c>
      <c r="P61" s="151"/>
      <c r="Q61" s="151"/>
      <c r="R61" s="152"/>
    </row>
    <row r="62" spans="1:18" ht="45.65" customHeight="1" x14ac:dyDescent="0.65">
      <c r="A62" s="26"/>
      <c r="B62" s="153" t="s">
        <v>194</v>
      </c>
      <c r="C62" s="153"/>
      <c r="D62" s="153"/>
      <c r="E62" s="153"/>
      <c r="F62" s="153"/>
      <c r="G62" s="153" t="s">
        <v>77</v>
      </c>
      <c r="H62" s="133"/>
      <c r="I62" s="133"/>
      <c r="J62" s="133"/>
      <c r="K62" s="133"/>
      <c r="L62" s="153" t="s">
        <v>82</v>
      </c>
      <c r="M62" s="133"/>
      <c r="N62" s="133"/>
      <c r="O62" s="154"/>
      <c r="P62" s="154"/>
      <c r="Q62" s="26"/>
      <c r="R62" s="26"/>
    </row>
    <row r="63" spans="1:18" ht="37.85" customHeight="1" x14ac:dyDescent="0.65">
      <c r="A63" s="26"/>
      <c r="B63" s="225">
        <f>ROUNDDOWN(O61*4/5,-3)</f>
        <v>4733000</v>
      </c>
      <c r="C63" s="225"/>
      <c r="D63" s="225"/>
      <c r="E63" s="225"/>
      <c r="F63" s="225"/>
      <c r="G63" s="225">
        <f>J53*M55</f>
        <v>3000000</v>
      </c>
      <c r="H63" s="225"/>
      <c r="I63" s="225"/>
      <c r="J63" s="225"/>
      <c r="K63" s="225"/>
      <c r="L63" s="226">
        <f>MIN(B63,G63)</f>
        <v>3000000</v>
      </c>
      <c r="M63" s="226"/>
      <c r="N63" s="226"/>
      <c r="O63" s="226"/>
      <c r="P63" s="226"/>
      <c r="Q63" s="26"/>
      <c r="R63" s="26"/>
    </row>
    <row r="64" spans="1:18" ht="16.850000000000001" customHeight="1" x14ac:dyDescent="0.65">
      <c r="A64" s="26"/>
      <c r="B64" s="29"/>
      <c r="C64" s="29"/>
      <c r="D64" s="29"/>
      <c r="E64" s="29"/>
      <c r="F64" s="29"/>
      <c r="G64" s="29"/>
      <c r="H64" s="29"/>
      <c r="I64" s="29"/>
      <c r="J64" s="29"/>
      <c r="K64" s="29"/>
      <c r="L64" s="29"/>
      <c r="M64" s="29"/>
      <c r="N64" s="29"/>
      <c r="O64" s="29"/>
      <c r="P64" s="29"/>
      <c r="Q64" s="26"/>
      <c r="R64" s="26"/>
    </row>
    <row r="65" spans="1:18" ht="18.649999999999999" customHeight="1" x14ac:dyDescent="0.65">
      <c r="A65" s="46" t="s">
        <v>189</v>
      </c>
      <c r="B65" s="47"/>
      <c r="C65" s="47"/>
      <c r="D65" s="47"/>
      <c r="E65" s="47"/>
      <c r="F65" s="47"/>
      <c r="G65" s="47"/>
      <c r="H65" s="47"/>
      <c r="I65" s="47"/>
      <c r="J65" s="47"/>
      <c r="K65" s="47"/>
      <c r="L65" s="47"/>
      <c r="M65" s="47"/>
      <c r="N65" s="48"/>
      <c r="O65" s="48"/>
      <c r="P65" s="48"/>
      <c r="Q65" s="48"/>
      <c r="R65" s="48"/>
    </row>
    <row r="66" spans="1:18" ht="18.649999999999999" customHeight="1" x14ac:dyDescent="0.65">
      <c r="A66" s="46" t="s">
        <v>191</v>
      </c>
      <c r="B66" s="47"/>
      <c r="C66" s="47"/>
      <c r="D66" s="47"/>
      <c r="E66" s="47"/>
      <c r="F66" s="47"/>
      <c r="G66" s="47"/>
      <c r="H66" s="47"/>
      <c r="I66" s="47"/>
      <c r="J66" s="47"/>
      <c r="K66" s="47"/>
      <c r="L66" s="47"/>
      <c r="M66" s="47"/>
      <c r="N66" s="48"/>
      <c r="O66" s="48"/>
      <c r="P66" s="48"/>
      <c r="Q66" s="48"/>
      <c r="R66" s="48"/>
    </row>
    <row r="67" spans="1:18" ht="21" customHeight="1" x14ac:dyDescent="0.65">
      <c r="A67" s="133" t="s">
        <v>22</v>
      </c>
      <c r="B67" s="133"/>
      <c r="C67" s="133"/>
      <c r="D67" s="133"/>
      <c r="E67" s="133"/>
      <c r="F67" s="133"/>
      <c r="G67" s="133"/>
      <c r="H67" s="133"/>
      <c r="I67" s="133"/>
      <c r="J67" s="133" t="s">
        <v>73</v>
      </c>
      <c r="K67" s="133"/>
      <c r="L67" s="133"/>
      <c r="M67" s="133"/>
      <c r="N67" s="133"/>
      <c r="O67" s="133"/>
      <c r="P67" s="133"/>
      <c r="Q67" s="133"/>
      <c r="R67" s="133"/>
    </row>
    <row r="68" spans="1:18" ht="34" customHeight="1" x14ac:dyDescent="0.65">
      <c r="A68" s="200" t="s">
        <v>175</v>
      </c>
      <c r="B68" s="200"/>
      <c r="C68" s="200"/>
      <c r="D68" s="200"/>
      <c r="E68" s="201"/>
      <c r="F68" s="201"/>
      <c r="G68" s="201"/>
      <c r="H68" s="201"/>
      <c r="I68" s="201"/>
      <c r="J68" s="227" t="s">
        <v>159</v>
      </c>
      <c r="K68" s="227"/>
      <c r="L68" s="227"/>
      <c r="M68" s="227"/>
      <c r="N68" s="227"/>
      <c r="O68" s="227"/>
      <c r="P68" s="227"/>
      <c r="Q68" s="227"/>
      <c r="R68" s="227"/>
    </row>
    <row r="69" spans="1:18" ht="43.2" customHeight="1" x14ac:dyDescent="0.65">
      <c r="A69" s="191" t="s">
        <v>20</v>
      </c>
      <c r="B69" s="192"/>
      <c r="C69" s="192"/>
      <c r="D69" s="193"/>
      <c r="E69" s="191" t="s">
        <v>26</v>
      </c>
      <c r="F69" s="192"/>
      <c r="G69" s="192"/>
      <c r="H69" s="193"/>
      <c r="I69" s="120" t="s">
        <v>21</v>
      </c>
      <c r="J69" s="121"/>
      <c r="K69" s="121"/>
      <c r="L69" s="122"/>
      <c r="M69" s="134" t="s">
        <v>6</v>
      </c>
      <c r="N69" s="135"/>
      <c r="O69" s="134" t="s">
        <v>80</v>
      </c>
      <c r="P69" s="136"/>
      <c r="Q69" s="136"/>
      <c r="R69" s="135"/>
    </row>
    <row r="70" spans="1:18" ht="31.5" customHeight="1" x14ac:dyDescent="0.65">
      <c r="A70" s="212" t="s">
        <v>72</v>
      </c>
      <c r="B70" s="212"/>
      <c r="C70" s="212"/>
      <c r="D70" s="212"/>
      <c r="E70" s="228" t="s">
        <v>30</v>
      </c>
      <c r="F70" s="229"/>
      <c r="G70" s="229"/>
      <c r="H70" s="230"/>
      <c r="I70" s="216">
        <v>200000</v>
      </c>
      <c r="J70" s="217"/>
      <c r="K70" s="217"/>
      <c r="L70" s="218"/>
      <c r="M70" s="216">
        <v>10</v>
      </c>
      <c r="N70" s="218"/>
      <c r="O70" s="219">
        <f>I70*M70</f>
        <v>2000000</v>
      </c>
      <c r="P70" s="220"/>
      <c r="Q70" s="220"/>
      <c r="R70" s="221"/>
    </row>
    <row r="71" spans="1:18" ht="31.5" customHeight="1" x14ac:dyDescent="0.65">
      <c r="A71" s="212" t="s">
        <v>72</v>
      </c>
      <c r="B71" s="212"/>
      <c r="C71" s="212"/>
      <c r="D71" s="212"/>
      <c r="E71" s="222" t="s">
        <v>24</v>
      </c>
      <c r="F71" s="223"/>
      <c r="G71" s="223"/>
      <c r="H71" s="224"/>
      <c r="I71" s="216">
        <v>200000</v>
      </c>
      <c r="J71" s="217"/>
      <c r="K71" s="217"/>
      <c r="L71" s="218"/>
      <c r="M71" s="216">
        <v>10</v>
      </c>
      <c r="N71" s="218"/>
      <c r="O71" s="219">
        <f>(IF(E71=データ!$A$18, MIN(999999999, '申込書  (記入例)'!I71:L71), IF(E71=データ!$A$19, MIN(133333, '申込書  (記入例)'!I71:L71))))*M71</f>
        <v>2000000</v>
      </c>
      <c r="P71" s="220"/>
      <c r="Q71" s="220"/>
      <c r="R71" s="221"/>
    </row>
    <row r="72" spans="1:18" ht="31.5" customHeight="1" x14ac:dyDescent="0.65">
      <c r="A72" s="212" t="s">
        <v>72</v>
      </c>
      <c r="B72" s="212"/>
      <c r="C72" s="212"/>
      <c r="D72" s="212"/>
      <c r="E72" s="222" t="s">
        <v>24</v>
      </c>
      <c r="F72" s="223"/>
      <c r="G72" s="223"/>
      <c r="H72" s="224"/>
      <c r="I72" s="216">
        <v>100000</v>
      </c>
      <c r="J72" s="217"/>
      <c r="K72" s="217"/>
      <c r="L72" s="218"/>
      <c r="M72" s="216">
        <v>5</v>
      </c>
      <c r="N72" s="218"/>
      <c r="O72" s="219">
        <f>(IF(E72=データ!$A$18, MIN(999999999, '申込書  (記入例)'!I72:L72), IF(E72=データ!$A$19, MIN(133333, '申込書  (記入例)'!I72:L72))))*M72</f>
        <v>500000</v>
      </c>
      <c r="P72" s="220"/>
      <c r="Q72" s="220"/>
      <c r="R72" s="221"/>
    </row>
    <row r="73" spans="1:18" ht="31.5" customHeight="1" x14ac:dyDescent="0.65">
      <c r="A73" s="212" t="s">
        <v>72</v>
      </c>
      <c r="B73" s="212"/>
      <c r="C73" s="212"/>
      <c r="D73" s="212"/>
      <c r="E73" s="222" t="s">
        <v>24</v>
      </c>
      <c r="F73" s="223"/>
      <c r="G73" s="223"/>
      <c r="H73" s="224"/>
      <c r="I73" s="216">
        <v>50000</v>
      </c>
      <c r="J73" s="217"/>
      <c r="K73" s="217"/>
      <c r="L73" s="218"/>
      <c r="M73" s="216">
        <v>5</v>
      </c>
      <c r="N73" s="218"/>
      <c r="O73" s="219">
        <f>(IF(E73=データ!$A$18, MIN(999999999, '申込書  (記入例)'!I73:L73), IF(E73=データ!$A$19, MIN(133333, '申込書  (記入例)'!I73:L73))))*M73</f>
        <v>250000</v>
      </c>
      <c r="P73" s="220"/>
      <c r="Q73" s="220"/>
      <c r="R73" s="221"/>
    </row>
    <row r="74" spans="1:18" ht="31.5" customHeight="1" x14ac:dyDescent="0.65">
      <c r="A74" s="212" t="s">
        <v>72</v>
      </c>
      <c r="B74" s="212"/>
      <c r="C74" s="212"/>
      <c r="D74" s="212"/>
      <c r="E74" s="222" t="s">
        <v>25</v>
      </c>
      <c r="F74" s="223"/>
      <c r="G74" s="223"/>
      <c r="H74" s="224"/>
      <c r="I74" s="216">
        <v>100000</v>
      </c>
      <c r="J74" s="217"/>
      <c r="K74" s="217"/>
      <c r="L74" s="218"/>
      <c r="M74" s="216">
        <v>5</v>
      </c>
      <c r="N74" s="218"/>
      <c r="O74" s="219">
        <f>(IF(E74=データ!$A$18, MIN(999999999, '申込書  (記入例)'!I74:L74), IF(E74=データ!$A$19, MIN(133333, '申込書  (記入例)'!I74:L74))))*M74</f>
        <v>500000</v>
      </c>
      <c r="P74" s="220"/>
      <c r="Q74" s="220"/>
      <c r="R74" s="221"/>
    </row>
    <row r="75" spans="1:18" ht="31.5" customHeight="1" x14ac:dyDescent="0.65">
      <c r="A75" s="212" t="s">
        <v>72</v>
      </c>
      <c r="B75" s="212"/>
      <c r="C75" s="212"/>
      <c r="D75" s="212"/>
      <c r="E75" s="222" t="s">
        <v>25</v>
      </c>
      <c r="F75" s="223"/>
      <c r="G75" s="223"/>
      <c r="H75" s="224"/>
      <c r="I75" s="216">
        <v>200000</v>
      </c>
      <c r="J75" s="217"/>
      <c r="K75" s="217"/>
      <c r="L75" s="218"/>
      <c r="M75" s="216">
        <v>5</v>
      </c>
      <c r="N75" s="218"/>
      <c r="O75" s="219">
        <f>(IF(E75=データ!$A$18, MIN(999999999, '申込書  (記入例)'!I75:L75), IF(E75=データ!$A$19, MIN(133333, '申込書  (記入例)'!I75:L75))))*M75</f>
        <v>666665</v>
      </c>
      <c r="P75" s="220"/>
      <c r="Q75" s="220"/>
      <c r="R75" s="221"/>
    </row>
    <row r="76" spans="1:18" ht="37.85" customHeight="1" x14ac:dyDescent="0.65">
      <c r="A76" s="26"/>
      <c r="B76" s="26"/>
      <c r="C76" s="26"/>
      <c r="D76" s="26"/>
      <c r="E76" s="26"/>
      <c r="F76" s="26"/>
      <c r="G76" s="26"/>
      <c r="H76" s="26"/>
      <c r="I76" s="26"/>
      <c r="J76" s="26"/>
      <c r="K76" s="26"/>
      <c r="L76" s="27"/>
      <c r="N76" s="7" t="s">
        <v>31</v>
      </c>
      <c r="O76" s="150">
        <f>SUM(O70:R75)</f>
        <v>5916665</v>
      </c>
      <c r="P76" s="151"/>
      <c r="Q76" s="151"/>
      <c r="R76" s="152"/>
    </row>
    <row r="77" spans="1:18" ht="45.65" customHeight="1" x14ac:dyDescent="0.65">
      <c r="A77" s="26"/>
      <c r="B77" s="153" t="s">
        <v>194</v>
      </c>
      <c r="C77" s="153"/>
      <c r="D77" s="153"/>
      <c r="E77" s="153"/>
      <c r="F77" s="153"/>
      <c r="G77" s="133" t="s">
        <v>73</v>
      </c>
      <c r="H77" s="133"/>
      <c r="I77" s="133"/>
      <c r="J77" s="133"/>
      <c r="K77" s="133"/>
      <c r="L77" s="153" t="s">
        <v>82</v>
      </c>
      <c r="M77" s="133"/>
      <c r="N77" s="133"/>
      <c r="O77" s="154"/>
      <c r="P77" s="154"/>
      <c r="Q77" s="26"/>
      <c r="R77" s="26"/>
    </row>
    <row r="78" spans="1:18" ht="37.85" customHeight="1" x14ac:dyDescent="0.65">
      <c r="A78" s="26"/>
      <c r="B78" s="225">
        <f>ROUNDDOWN(O76*4/5,-3)</f>
        <v>4733000</v>
      </c>
      <c r="C78" s="225"/>
      <c r="D78" s="225"/>
      <c r="E78" s="225"/>
      <c r="F78" s="225"/>
      <c r="G78" s="225">
        <f>(VLOOKUP(J68,データ!A21:B40,2,FALSE))</f>
        <v>2550000</v>
      </c>
      <c r="H78" s="225"/>
      <c r="I78" s="225"/>
      <c r="J78" s="225"/>
      <c r="K78" s="225"/>
      <c r="L78" s="226">
        <f>MIN(B78,G78)</f>
        <v>2550000</v>
      </c>
      <c r="M78" s="226"/>
      <c r="N78" s="226"/>
      <c r="O78" s="226"/>
      <c r="P78" s="226"/>
      <c r="Q78" s="26"/>
      <c r="R78" s="26"/>
    </row>
    <row r="79" spans="1:18" x14ac:dyDescent="0.65">
      <c r="A79" s="161"/>
      <c r="B79" s="161"/>
      <c r="C79" s="161"/>
      <c r="D79" s="161"/>
      <c r="E79" s="161"/>
      <c r="F79" s="161"/>
      <c r="G79" s="161"/>
      <c r="H79" s="161"/>
      <c r="I79" s="161"/>
      <c r="J79" s="161"/>
      <c r="K79" s="161"/>
      <c r="L79" s="161"/>
      <c r="M79" s="161"/>
      <c r="N79" s="161"/>
      <c r="O79" s="161"/>
      <c r="P79" s="161"/>
      <c r="Q79" s="161"/>
      <c r="R79" s="161"/>
    </row>
    <row r="80" spans="1:18" ht="18.649999999999999" customHeight="1" x14ac:dyDescent="0.65">
      <c r="A80" s="46" t="s">
        <v>197</v>
      </c>
      <c r="B80" s="47"/>
      <c r="C80" s="47"/>
      <c r="D80" s="47"/>
      <c r="E80" s="47"/>
      <c r="F80" s="47"/>
      <c r="G80" s="47"/>
      <c r="H80" s="47"/>
      <c r="I80" s="47"/>
      <c r="J80" s="47"/>
      <c r="K80" s="47"/>
      <c r="L80" s="47"/>
      <c r="M80" s="47"/>
      <c r="N80" s="48"/>
      <c r="O80" s="48"/>
      <c r="P80" s="48"/>
      <c r="Q80" s="48"/>
      <c r="R80" s="48"/>
    </row>
    <row r="81" spans="1:18" ht="21" customHeight="1" x14ac:dyDescent="0.65">
      <c r="A81" s="133" t="s">
        <v>22</v>
      </c>
      <c r="B81" s="133"/>
      <c r="C81" s="133"/>
      <c r="D81" s="133"/>
      <c r="E81" s="133"/>
      <c r="F81" s="133"/>
      <c r="G81" s="133"/>
      <c r="H81" s="133"/>
      <c r="I81" s="133"/>
      <c r="J81" s="133" t="s">
        <v>79</v>
      </c>
      <c r="K81" s="133"/>
      <c r="L81" s="133"/>
      <c r="M81" s="133"/>
      <c r="N81" s="133"/>
      <c r="O81" s="133"/>
      <c r="P81" s="133"/>
      <c r="Q81" s="133"/>
      <c r="R81" s="133"/>
    </row>
    <row r="82" spans="1:18" ht="34" customHeight="1" x14ac:dyDescent="0.65">
      <c r="A82" s="200" t="s">
        <v>196</v>
      </c>
      <c r="B82" s="200"/>
      <c r="C82" s="200"/>
      <c r="D82" s="200"/>
      <c r="E82" s="201"/>
      <c r="F82" s="201"/>
      <c r="G82" s="201"/>
      <c r="H82" s="201"/>
      <c r="I82" s="201"/>
      <c r="J82" s="202">
        <f>VLOOKUP(A82,データ!$A$2:$B$14,2,FALSE)</f>
        <v>300000</v>
      </c>
      <c r="K82" s="202"/>
      <c r="L82" s="202"/>
      <c r="M82" s="202"/>
      <c r="N82" s="202"/>
      <c r="O82" s="202"/>
      <c r="P82" s="202"/>
      <c r="Q82" s="202"/>
      <c r="R82" s="202"/>
    </row>
    <row r="83" spans="1:18" ht="43.2" customHeight="1" x14ac:dyDescent="0.65">
      <c r="A83" s="191" t="s">
        <v>20</v>
      </c>
      <c r="B83" s="192"/>
      <c r="C83" s="192"/>
      <c r="D83" s="193"/>
      <c r="E83" s="191" t="s">
        <v>26</v>
      </c>
      <c r="F83" s="192"/>
      <c r="G83" s="192"/>
      <c r="H83" s="193"/>
      <c r="I83" s="120" t="s">
        <v>21</v>
      </c>
      <c r="J83" s="121"/>
      <c r="K83" s="121"/>
      <c r="L83" s="122"/>
      <c r="M83" s="134" t="s">
        <v>6</v>
      </c>
      <c r="N83" s="135"/>
      <c r="O83" s="134" t="s">
        <v>80</v>
      </c>
      <c r="P83" s="136"/>
      <c r="Q83" s="136"/>
      <c r="R83" s="135"/>
    </row>
    <row r="84" spans="1:18" ht="31.5" customHeight="1" x14ac:dyDescent="0.65">
      <c r="A84" s="212" t="s">
        <v>72</v>
      </c>
      <c r="B84" s="212"/>
      <c r="C84" s="212"/>
      <c r="D84" s="212"/>
      <c r="E84" s="213" t="s">
        <v>19</v>
      </c>
      <c r="F84" s="214"/>
      <c r="G84" s="214"/>
      <c r="H84" s="215"/>
      <c r="I84" s="216">
        <v>200000</v>
      </c>
      <c r="J84" s="217"/>
      <c r="K84" s="217"/>
      <c r="L84" s="218"/>
      <c r="M84" s="216">
        <v>10</v>
      </c>
      <c r="N84" s="218"/>
      <c r="O84" s="219">
        <f>I84*M84</f>
        <v>2000000</v>
      </c>
      <c r="P84" s="220"/>
      <c r="Q84" s="220"/>
      <c r="R84" s="221"/>
    </row>
    <row r="85" spans="1:18" ht="31.5" customHeight="1" x14ac:dyDescent="0.65">
      <c r="A85" s="212" t="s">
        <v>72</v>
      </c>
      <c r="B85" s="212"/>
      <c r="C85" s="212"/>
      <c r="D85" s="212"/>
      <c r="E85" s="222" t="s">
        <v>24</v>
      </c>
      <c r="F85" s="223"/>
      <c r="G85" s="223"/>
      <c r="H85" s="224"/>
      <c r="I85" s="216">
        <v>200000</v>
      </c>
      <c r="J85" s="217"/>
      <c r="K85" s="217"/>
      <c r="L85" s="218"/>
      <c r="M85" s="216">
        <v>10</v>
      </c>
      <c r="N85" s="218"/>
      <c r="O85" s="219">
        <f>(IF(E85=データ!$A$18, MIN(999999999, '申込書  (記入例)'!I85:L85), IF(E85=データ!$A$19, MIN(133333, '申込書  (記入例)'!I85:L85))))*M85</f>
        <v>2000000</v>
      </c>
      <c r="P85" s="220"/>
      <c r="Q85" s="220"/>
      <c r="R85" s="221"/>
    </row>
    <row r="86" spans="1:18" ht="31.5" customHeight="1" x14ac:dyDescent="0.65">
      <c r="A86" s="212" t="s">
        <v>72</v>
      </c>
      <c r="B86" s="212"/>
      <c r="C86" s="212"/>
      <c r="D86" s="212"/>
      <c r="E86" s="222" t="s">
        <v>24</v>
      </c>
      <c r="F86" s="223"/>
      <c r="G86" s="223"/>
      <c r="H86" s="224"/>
      <c r="I86" s="216">
        <v>100000</v>
      </c>
      <c r="J86" s="217"/>
      <c r="K86" s="217"/>
      <c r="L86" s="218"/>
      <c r="M86" s="216">
        <v>5</v>
      </c>
      <c r="N86" s="218"/>
      <c r="O86" s="219">
        <f>(IF(E86=データ!$A$18, MIN(999999999, '申込書  (記入例)'!I86:L86), IF(E86=データ!$A$19, MIN(133333, '申込書  (記入例)'!I86:L86))))*M86</f>
        <v>500000</v>
      </c>
      <c r="P86" s="220"/>
      <c r="Q86" s="220"/>
      <c r="R86" s="221"/>
    </row>
    <row r="87" spans="1:18" ht="31.5" customHeight="1" x14ac:dyDescent="0.65">
      <c r="A87" s="212" t="s">
        <v>72</v>
      </c>
      <c r="B87" s="212"/>
      <c r="C87" s="212"/>
      <c r="D87" s="212"/>
      <c r="E87" s="222" t="s">
        <v>24</v>
      </c>
      <c r="F87" s="223"/>
      <c r="G87" s="223"/>
      <c r="H87" s="224"/>
      <c r="I87" s="216">
        <v>50000</v>
      </c>
      <c r="J87" s="217"/>
      <c r="K87" s="217"/>
      <c r="L87" s="218"/>
      <c r="M87" s="216">
        <v>5</v>
      </c>
      <c r="N87" s="218"/>
      <c r="O87" s="219">
        <f>(IF(E87=データ!$A$18, MIN(999999999, '申込書  (記入例)'!I87:L87), IF(E87=データ!$A$19, MIN(133333, '申込書  (記入例)'!I87:L87))))*M87</f>
        <v>250000</v>
      </c>
      <c r="P87" s="220"/>
      <c r="Q87" s="220"/>
      <c r="R87" s="221"/>
    </row>
    <row r="88" spans="1:18" ht="31.5" customHeight="1" x14ac:dyDescent="0.65">
      <c r="A88" s="212" t="s">
        <v>72</v>
      </c>
      <c r="B88" s="212"/>
      <c r="C88" s="212"/>
      <c r="D88" s="212"/>
      <c r="E88" s="222" t="s">
        <v>25</v>
      </c>
      <c r="F88" s="223"/>
      <c r="G88" s="223"/>
      <c r="H88" s="224"/>
      <c r="I88" s="216">
        <v>100000</v>
      </c>
      <c r="J88" s="217"/>
      <c r="K88" s="217"/>
      <c r="L88" s="218"/>
      <c r="M88" s="216">
        <v>5</v>
      </c>
      <c r="N88" s="218"/>
      <c r="O88" s="219">
        <f>(IF(E88=データ!$A$18, MIN(999999999, '申込書  (記入例)'!I88:L88), IF(E88=データ!$A$19, MIN(133333, '申込書  (記入例)'!I88:L88))))*M88</f>
        <v>500000</v>
      </c>
      <c r="P88" s="220"/>
      <c r="Q88" s="220"/>
      <c r="R88" s="221"/>
    </row>
    <row r="89" spans="1:18" ht="31.5" customHeight="1" x14ac:dyDescent="0.65">
      <c r="A89" s="212" t="s">
        <v>72</v>
      </c>
      <c r="B89" s="212"/>
      <c r="C89" s="212"/>
      <c r="D89" s="212"/>
      <c r="E89" s="222" t="s">
        <v>25</v>
      </c>
      <c r="F89" s="223"/>
      <c r="G89" s="223"/>
      <c r="H89" s="224"/>
      <c r="I89" s="216">
        <v>200000</v>
      </c>
      <c r="J89" s="217"/>
      <c r="K89" s="217"/>
      <c r="L89" s="218"/>
      <c r="M89" s="216">
        <v>5</v>
      </c>
      <c r="N89" s="218"/>
      <c r="O89" s="219">
        <f>(IF(E89=データ!$A$18, MIN(999999999, '申込書  (記入例)'!I89:L89), IF(E89=データ!$A$19, MIN(133333, '申込書  (記入例)'!I89:L89))))*M89</f>
        <v>666665</v>
      </c>
      <c r="P89" s="220"/>
      <c r="Q89" s="220"/>
      <c r="R89" s="221"/>
    </row>
    <row r="90" spans="1:18" ht="37.85" customHeight="1" x14ac:dyDescent="0.65">
      <c r="A90" s="26"/>
      <c r="B90" s="26"/>
      <c r="C90" s="26"/>
      <c r="D90" s="26"/>
      <c r="E90" s="26"/>
      <c r="F90" s="26"/>
      <c r="G90" s="26"/>
      <c r="H90" s="26"/>
      <c r="I90" s="26"/>
      <c r="J90" s="26"/>
      <c r="K90" s="26"/>
      <c r="L90" s="27"/>
      <c r="N90" s="7" t="s">
        <v>31</v>
      </c>
      <c r="O90" s="150">
        <f>SUM(O84:R89)</f>
        <v>5916665</v>
      </c>
      <c r="P90" s="151"/>
      <c r="Q90" s="151"/>
      <c r="R90" s="152"/>
    </row>
    <row r="91" spans="1:18" ht="49.2" customHeight="1" x14ac:dyDescent="0.65">
      <c r="A91" s="26"/>
      <c r="B91" s="153" t="s">
        <v>194</v>
      </c>
      <c r="C91" s="153"/>
      <c r="D91" s="153"/>
      <c r="E91" s="153"/>
      <c r="F91" s="153"/>
      <c r="G91" s="153" t="s">
        <v>78</v>
      </c>
      <c r="H91" s="133"/>
      <c r="I91" s="133"/>
      <c r="J91" s="133"/>
      <c r="K91" s="133"/>
      <c r="L91" s="153" t="s">
        <v>82</v>
      </c>
      <c r="M91" s="133"/>
      <c r="N91" s="133"/>
      <c r="O91" s="154"/>
      <c r="P91" s="154"/>
      <c r="Q91" s="26"/>
      <c r="R91" s="26"/>
    </row>
    <row r="92" spans="1:18" ht="37.85" customHeight="1" x14ac:dyDescent="0.65">
      <c r="A92" s="26"/>
      <c r="B92" s="225">
        <f>ROUNDDOWN(O90*4/5,-3)</f>
        <v>4733000</v>
      </c>
      <c r="C92" s="225"/>
      <c r="D92" s="225"/>
      <c r="E92" s="225"/>
      <c r="F92" s="225"/>
      <c r="G92" s="225">
        <f>J82*M84</f>
        <v>3000000</v>
      </c>
      <c r="H92" s="225"/>
      <c r="I92" s="225"/>
      <c r="J92" s="225"/>
      <c r="K92" s="225"/>
      <c r="L92" s="226">
        <f>MIN(B92,G92)</f>
        <v>3000000</v>
      </c>
      <c r="M92" s="226"/>
      <c r="N92" s="226"/>
      <c r="O92" s="226"/>
      <c r="P92" s="226"/>
      <c r="Q92" s="26"/>
      <c r="R92" s="26"/>
    </row>
    <row r="93" spans="1:18" ht="9" customHeight="1" x14ac:dyDescent="0.65">
      <c r="A93" s="22"/>
      <c r="B93" s="22"/>
      <c r="C93" s="22"/>
      <c r="D93" s="22"/>
      <c r="E93" s="22"/>
      <c r="F93" s="22"/>
      <c r="G93" s="22"/>
      <c r="H93" s="22"/>
      <c r="I93" s="22"/>
      <c r="J93" s="22"/>
      <c r="K93" s="22"/>
      <c r="L93" s="22"/>
      <c r="M93" s="22"/>
      <c r="N93" s="22"/>
      <c r="O93" s="22"/>
      <c r="P93" s="22"/>
      <c r="Q93" s="22"/>
      <c r="R93" s="22"/>
    </row>
    <row r="94" spans="1:18" ht="18.649999999999999" customHeight="1" x14ac:dyDescent="0.65">
      <c r="A94" s="43" t="s">
        <v>200</v>
      </c>
      <c r="B94" s="44"/>
      <c r="C94" s="44"/>
      <c r="D94" s="44"/>
      <c r="E94" s="44"/>
      <c r="F94" s="44"/>
      <c r="G94" s="44"/>
      <c r="H94" s="44"/>
      <c r="I94" s="44"/>
      <c r="J94" s="44"/>
      <c r="K94" s="44"/>
      <c r="L94" s="44"/>
      <c r="M94" s="45"/>
      <c r="N94" s="45"/>
      <c r="O94" s="45"/>
      <c r="P94" s="45"/>
      <c r="Q94" s="45"/>
      <c r="R94" s="45"/>
    </row>
    <row r="95" spans="1:18" ht="21" customHeight="1" x14ac:dyDescent="0.65">
      <c r="A95" s="133" t="s">
        <v>22</v>
      </c>
      <c r="B95" s="133"/>
      <c r="C95" s="133"/>
      <c r="D95" s="133"/>
      <c r="E95" s="133"/>
      <c r="F95" s="133"/>
      <c r="G95" s="133"/>
      <c r="H95" s="133"/>
      <c r="I95" s="133"/>
      <c r="J95" s="133" t="s">
        <v>73</v>
      </c>
      <c r="K95" s="133"/>
      <c r="L95" s="133"/>
      <c r="M95" s="133"/>
      <c r="N95" s="133"/>
      <c r="O95" s="133"/>
      <c r="P95" s="133"/>
      <c r="Q95" s="133"/>
      <c r="R95" s="133"/>
    </row>
    <row r="96" spans="1:18" ht="34" customHeight="1" x14ac:dyDescent="0.65">
      <c r="A96" s="162" t="s">
        <v>27</v>
      </c>
      <c r="B96" s="162"/>
      <c r="C96" s="162"/>
      <c r="D96" s="162"/>
      <c r="E96" s="163"/>
      <c r="F96" s="163"/>
      <c r="G96" s="163"/>
      <c r="H96" s="163"/>
      <c r="I96" s="163"/>
      <c r="J96" s="202">
        <v>10000000</v>
      </c>
      <c r="K96" s="202"/>
      <c r="L96" s="202"/>
      <c r="M96" s="202"/>
      <c r="N96" s="202"/>
      <c r="O96" s="202"/>
      <c r="P96" s="202"/>
      <c r="Q96" s="202"/>
      <c r="R96" s="202"/>
    </row>
    <row r="97" spans="1:18" ht="43.2" customHeight="1" x14ac:dyDescent="0.65">
      <c r="A97" s="191" t="s">
        <v>20</v>
      </c>
      <c r="B97" s="192"/>
      <c r="C97" s="192"/>
      <c r="D97" s="193"/>
      <c r="E97" s="191" t="s">
        <v>26</v>
      </c>
      <c r="F97" s="192"/>
      <c r="G97" s="192"/>
      <c r="H97" s="193"/>
      <c r="I97" s="120" t="s">
        <v>21</v>
      </c>
      <c r="J97" s="121"/>
      <c r="K97" s="121"/>
      <c r="L97" s="122"/>
      <c r="M97" s="134" t="s">
        <v>6</v>
      </c>
      <c r="N97" s="135"/>
      <c r="O97" s="134" t="s">
        <v>80</v>
      </c>
      <c r="P97" s="136"/>
      <c r="Q97" s="136"/>
      <c r="R97" s="135"/>
    </row>
    <row r="98" spans="1:18" ht="31.5" customHeight="1" x14ac:dyDescent="0.65">
      <c r="A98" s="212" t="s">
        <v>72</v>
      </c>
      <c r="B98" s="212"/>
      <c r="C98" s="212"/>
      <c r="D98" s="212"/>
      <c r="E98" s="213" t="s">
        <v>28</v>
      </c>
      <c r="F98" s="214"/>
      <c r="G98" s="214"/>
      <c r="H98" s="215"/>
      <c r="I98" s="216">
        <v>200000</v>
      </c>
      <c r="J98" s="217"/>
      <c r="K98" s="217"/>
      <c r="L98" s="218"/>
      <c r="M98" s="216">
        <v>10</v>
      </c>
      <c r="N98" s="218"/>
      <c r="O98" s="219">
        <f>I98*M98</f>
        <v>2000000</v>
      </c>
      <c r="P98" s="220"/>
      <c r="Q98" s="220"/>
      <c r="R98" s="221"/>
    </row>
    <row r="99" spans="1:18" ht="31.5" customHeight="1" x14ac:dyDescent="0.65">
      <c r="A99" s="212" t="s">
        <v>72</v>
      </c>
      <c r="B99" s="212"/>
      <c r="C99" s="212"/>
      <c r="D99" s="212"/>
      <c r="E99" s="213" t="s">
        <v>28</v>
      </c>
      <c r="F99" s="214"/>
      <c r="G99" s="214"/>
      <c r="H99" s="215"/>
      <c r="I99" s="216">
        <v>200000</v>
      </c>
      <c r="J99" s="217"/>
      <c r="K99" s="217"/>
      <c r="L99" s="218"/>
      <c r="M99" s="216">
        <v>10</v>
      </c>
      <c r="N99" s="218"/>
      <c r="O99" s="219">
        <f>I99*M99</f>
        <v>2000000</v>
      </c>
      <c r="P99" s="220"/>
      <c r="Q99" s="220"/>
      <c r="R99" s="221"/>
    </row>
    <row r="100" spans="1:18" ht="31.5" customHeight="1" x14ac:dyDescent="0.65">
      <c r="A100" s="212" t="s">
        <v>72</v>
      </c>
      <c r="B100" s="212"/>
      <c r="C100" s="212"/>
      <c r="D100" s="212"/>
      <c r="E100" s="222" t="s">
        <v>24</v>
      </c>
      <c r="F100" s="223"/>
      <c r="G100" s="223"/>
      <c r="H100" s="224"/>
      <c r="I100" s="216">
        <v>100000</v>
      </c>
      <c r="J100" s="217"/>
      <c r="K100" s="217"/>
      <c r="L100" s="218"/>
      <c r="M100" s="216">
        <v>5</v>
      </c>
      <c r="N100" s="218"/>
      <c r="O100" s="219">
        <f>(IF(E100=データ!$A$18, MIN(999999999, '申込書  (記入例)'!I100:L100), IF(E100=データ!$A$19, MIN(133333, '申込書  (記入例)'!I100:L100))))*M100</f>
        <v>500000</v>
      </c>
      <c r="P100" s="220"/>
      <c r="Q100" s="220"/>
      <c r="R100" s="221"/>
    </row>
    <row r="101" spans="1:18" ht="31.5" customHeight="1" x14ac:dyDescent="0.65">
      <c r="A101" s="212" t="s">
        <v>72</v>
      </c>
      <c r="B101" s="212"/>
      <c r="C101" s="212"/>
      <c r="D101" s="212"/>
      <c r="E101" s="222" t="s">
        <v>24</v>
      </c>
      <c r="F101" s="223"/>
      <c r="G101" s="223"/>
      <c r="H101" s="224"/>
      <c r="I101" s="216">
        <v>50000</v>
      </c>
      <c r="J101" s="217"/>
      <c r="K101" s="217"/>
      <c r="L101" s="218"/>
      <c r="M101" s="216">
        <v>5</v>
      </c>
      <c r="N101" s="218"/>
      <c r="O101" s="219">
        <f>(IF(E101=データ!$A$18, MIN(999999999, '申込書  (記入例)'!I101:L101), IF(E101=データ!$A$19, MIN(133333, '申込書  (記入例)'!I101:L101))))*M101</f>
        <v>250000</v>
      </c>
      <c r="P101" s="220"/>
      <c r="Q101" s="220"/>
      <c r="R101" s="221"/>
    </row>
    <row r="102" spans="1:18" ht="31.5" customHeight="1" x14ac:dyDescent="0.65">
      <c r="A102" s="212" t="s">
        <v>72</v>
      </c>
      <c r="B102" s="212"/>
      <c r="C102" s="212"/>
      <c r="D102" s="212"/>
      <c r="E102" s="222" t="s">
        <v>25</v>
      </c>
      <c r="F102" s="223"/>
      <c r="G102" s="223"/>
      <c r="H102" s="224"/>
      <c r="I102" s="216">
        <v>100000</v>
      </c>
      <c r="J102" s="217"/>
      <c r="K102" s="217"/>
      <c r="L102" s="218"/>
      <c r="M102" s="216">
        <v>5</v>
      </c>
      <c r="N102" s="218"/>
      <c r="O102" s="219">
        <f>(IF(E102=データ!$A$18, MIN(999999999, '申込書  (記入例)'!I102:L102), IF(E102=データ!$A$19, MIN(133333, '申込書  (記入例)'!I102:L102))))*M102</f>
        <v>500000</v>
      </c>
      <c r="P102" s="220"/>
      <c r="Q102" s="220"/>
      <c r="R102" s="221"/>
    </row>
    <row r="103" spans="1:18" ht="31.5" customHeight="1" x14ac:dyDescent="0.65">
      <c r="A103" s="212" t="s">
        <v>72</v>
      </c>
      <c r="B103" s="212"/>
      <c r="C103" s="212"/>
      <c r="D103" s="212"/>
      <c r="E103" s="222" t="s">
        <v>25</v>
      </c>
      <c r="F103" s="223"/>
      <c r="G103" s="223"/>
      <c r="H103" s="224"/>
      <c r="I103" s="216">
        <v>200000</v>
      </c>
      <c r="J103" s="217"/>
      <c r="K103" s="217"/>
      <c r="L103" s="218"/>
      <c r="M103" s="216">
        <v>5</v>
      </c>
      <c r="N103" s="218"/>
      <c r="O103" s="219">
        <f>(IF(E103=データ!$A$18, MIN(999999999, '申込書  (記入例)'!I103:L103), IF(E103=データ!$A$19, MIN(133333, '申込書  (記入例)'!I103:L103))))*M103</f>
        <v>666665</v>
      </c>
      <c r="P103" s="220"/>
      <c r="Q103" s="220"/>
      <c r="R103" s="221"/>
    </row>
    <row r="104" spans="1:18" ht="31.5" customHeight="1" x14ac:dyDescent="0.65">
      <c r="A104" s="212"/>
      <c r="B104" s="212"/>
      <c r="C104" s="212"/>
      <c r="D104" s="212"/>
      <c r="E104" s="222"/>
      <c r="F104" s="223"/>
      <c r="G104" s="223"/>
      <c r="H104" s="224"/>
      <c r="I104" s="216"/>
      <c r="J104" s="217"/>
      <c r="K104" s="217"/>
      <c r="L104" s="218"/>
      <c r="M104" s="216"/>
      <c r="N104" s="218"/>
      <c r="O104" s="219">
        <f>(IF(E104=データ!$A$18, MIN(999999999, '申込書  (記入例)'!I104:L104), IF(E104=データ!$A$19, MIN(133333, '申込書  (記入例)'!I104:L104))))*M104</f>
        <v>0</v>
      </c>
      <c r="P104" s="220"/>
      <c r="Q104" s="220"/>
      <c r="R104" s="221"/>
    </row>
    <row r="105" spans="1:18" ht="37.85" customHeight="1" x14ac:dyDescent="0.65">
      <c r="A105" s="26"/>
      <c r="B105" s="26"/>
      <c r="C105" s="26"/>
      <c r="D105" s="26"/>
      <c r="E105" s="26"/>
      <c r="F105" s="26"/>
      <c r="G105" s="26"/>
      <c r="H105" s="26"/>
      <c r="I105" s="26"/>
      <c r="J105" s="26"/>
      <c r="K105" s="26"/>
      <c r="L105" s="27"/>
      <c r="N105" s="7" t="s">
        <v>31</v>
      </c>
      <c r="O105" s="150">
        <f>SUM(O98:R104)</f>
        <v>5916665</v>
      </c>
      <c r="P105" s="151"/>
      <c r="Q105" s="151"/>
      <c r="R105" s="152"/>
    </row>
    <row r="106" spans="1:18" ht="44.4" customHeight="1" x14ac:dyDescent="0.65">
      <c r="A106" s="26"/>
      <c r="B106" s="153" t="s">
        <v>194</v>
      </c>
      <c r="C106" s="153"/>
      <c r="D106" s="153"/>
      <c r="E106" s="153"/>
      <c r="F106" s="153"/>
      <c r="G106" s="133" t="s">
        <v>73</v>
      </c>
      <c r="H106" s="133"/>
      <c r="I106" s="133"/>
      <c r="J106" s="133"/>
      <c r="K106" s="133"/>
      <c r="L106" s="153" t="s">
        <v>82</v>
      </c>
      <c r="M106" s="133"/>
      <c r="N106" s="133"/>
      <c r="O106" s="154"/>
      <c r="P106" s="154"/>
      <c r="Q106" s="26"/>
      <c r="R106" s="26"/>
    </row>
    <row r="107" spans="1:18" ht="37.85" customHeight="1" x14ac:dyDescent="0.65">
      <c r="A107" s="26"/>
      <c r="B107" s="225">
        <f>ROUNDDOWN(O105*4/5,-3)</f>
        <v>4733000</v>
      </c>
      <c r="C107" s="225"/>
      <c r="D107" s="225"/>
      <c r="E107" s="225"/>
      <c r="F107" s="225"/>
      <c r="G107" s="165">
        <f>J96</f>
        <v>10000000</v>
      </c>
      <c r="H107" s="166"/>
      <c r="I107" s="166"/>
      <c r="J107" s="166"/>
      <c r="K107" s="166"/>
      <c r="L107" s="167">
        <f>MIN(B107,G107)</f>
        <v>4733000</v>
      </c>
      <c r="M107" s="168"/>
      <c r="N107" s="168"/>
      <c r="O107" s="168"/>
      <c r="P107" s="168"/>
      <c r="Q107" s="26"/>
      <c r="R107" s="26"/>
    </row>
    <row r="108" spans="1:18" ht="11.4" customHeight="1" x14ac:dyDescent="0.65">
      <c r="A108" s="49"/>
      <c r="B108" s="49"/>
      <c r="C108" s="49"/>
      <c r="D108" s="49"/>
      <c r="E108" s="49"/>
      <c r="F108" s="49"/>
      <c r="G108" s="49"/>
      <c r="H108" s="49"/>
      <c r="I108" s="49"/>
      <c r="J108" s="49"/>
      <c r="K108" s="49"/>
      <c r="L108" s="49"/>
      <c r="M108" s="49"/>
      <c r="N108" s="50"/>
      <c r="O108" s="50"/>
      <c r="P108" s="50"/>
      <c r="Q108" s="50"/>
      <c r="R108" s="50"/>
    </row>
    <row r="109" spans="1:18" ht="19.3" x14ac:dyDescent="0.65">
      <c r="A109" s="11" t="s">
        <v>9</v>
      </c>
    </row>
    <row r="110" spans="1:18" ht="13.2" customHeight="1" x14ac:dyDescent="0.65">
      <c r="A110" s="13" t="s">
        <v>168</v>
      </c>
    </row>
    <row r="111" spans="1:18" ht="13.2" customHeight="1" x14ac:dyDescent="0.65">
      <c r="A111" s="14" t="s">
        <v>167</v>
      </c>
    </row>
    <row r="112" spans="1:18" ht="71.599999999999994" customHeight="1" x14ac:dyDescent="0.65">
      <c r="A112" s="42"/>
      <c r="B112" s="164" t="s">
        <v>205</v>
      </c>
      <c r="C112" s="164"/>
      <c r="D112" s="164"/>
      <c r="E112" s="164"/>
      <c r="F112" s="164"/>
      <c r="G112" s="164"/>
      <c r="H112" s="164"/>
      <c r="I112" s="164"/>
      <c r="J112" s="164"/>
      <c r="K112" s="164"/>
      <c r="L112" s="164"/>
      <c r="M112" s="164"/>
      <c r="N112" s="164"/>
      <c r="O112" s="164"/>
      <c r="P112" s="164"/>
      <c r="Q112" s="164"/>
      <c r="R112"/>
    </row>
    <row r="113" spans="1:1" ht="13.2" customHeight="1" x14ac:dyDescent="0.65">
      <c r="A113" s="15"/>
    </row>
    <row r="114" spans="1:1" ht="13.2" customHeight="1" x14ac:dyDescent="0.65">
      <c r="A114" s="14"/>
    </row>
    <row r="115" spans="1:1" ht="13.2" customHeight="1" x14ac:dyDescent="0.65">
      <c r="A115" s="14"/>
    </row>
    <row r="116" spans="1:1" ht="13.2" customHeight="1" x14ac:dyDescent="0.65">
      <c r="A116" s="14"/>
    </row>
    <row r="117" spans="1:1" ht="13.2" customHeight="1" x14ac:dyDescent="0.65">
      <c r="A117" s="14"/>
    </row>
    <row r="118" spans="1:1" ht="13.2" customHeight="1" x14ac:dyDescent="0.65">
      <c r="A118" s="14"/>
    </row>
  </sheetData>
  <sheetProtection algorithmName="SHA-512" hashValue="v5LnaAi7G2YtlDtYtPJoVYbed84fpxuhFG/2LLnrYhhpn7xKWZ9HCFsyM+ifl8ZsbyZiIF0G5vYYmpCXuOINTA==" saltValue="fXRpkjEWPNPX2cnTXb0NnQ==" spinCount="100000" sheet="1" selectLockedCells="1"/>
  <mergeCells count="248">
    <mergeCell ref="B112:Q112"/>
    <mergeCell ref="B106:F106"/>
    <mergeCell ref="G106:K106"/>
    <mergeCell ref="L106:P106"/>
    <mergeCell ref="B107:F107"/>
    <mergeCell ref="G107:K107"/>
    <mergeCell ref="L107:P107"/>
    <mergeCell ref="A104:D104"/>
    <mergeCell ref="E104:H104"/>
    <mergeCell ref="I104:L104"/>
    <mergeCell ref="M104:N104"/>
    <mergeCell ref="O104:R104"/>
    <mergeCell ref="O105:R105"/>
    <mergeCell ref="A102:D102"/>
    <mergeCell ref="E102:H102"/>
    <mergeCell ref="I102:L102"/>
    <mergeCell ref="M102:N102"/>
    <mergeCell ref="O102:R102"/>
    <mergeCell ref="A103:D103"/>
    <mergeCell ref="E103:H103"/>
    <mergeCell ref="I103:L103"/>
    <mergeCell ref="M103:N103"/>
    <mergeCell ref="O103:R103"/>
    <mergeCell ref="A100:D100"/>
    <mergeCell ref="E100:H100"/>
    <mergeCell ref="I100:L100"/>
    <mergeCell ref="M100:N100"/>
    <mergeCell ref="O100:R100"/>
    <mergeCell ref="A101:D101"/>
    <mergeCell ref="E101:H101"/>
    <mergeCell ref="I101:L101"/>
    <mergeCell ref="M101:N101"/>
    <mergeCell ref="O101:R101"/>
    <mergeCell ref="A98:D98"/>
    <mergeCell ref="E98:H98"/>
    <mergeCell ref="I98:L98"/>
    <mergeCell ref="M98:N98"/>
    <mergeCell ref="O98:R98"/>
    <mergeCell ref="A99:D99"/>
    <mergeCell ref="E99:H99"/>
    <mergeCell ref="I99:L99"/>
    <mergeCell ref="M99:N99"/>
    <mergeCell ref="O99:R99"/>
    <mergeCell ref="A95:I95"/>
    <mergeCell ref="J95:R95"/>
    <mergeCell ref="A96:I96"/>
    <mergeCell ref="J96:R96"/>
    <mergeCell ref="A97:D97"/>
    <mergeCell ref="E97:H97"/>
    <mergeCell ref="I97:L97"/>
    <mergeCell ref="M97:N97"/>
    <mergeCell ref="O97:R97"/>
    <mergeCell ref="O90:R90"/>
    <mergeCell ref="B91:F91"/>
    <mergeCell ref="G91:K91"/>
    <mergeCell ref="L91:P91"/>
    <mergeCell ref="B92:F92"/>
    <mergeCell ref="G92:K92"/>
    <mergeCell ref="L92:P92"/>
    <mergeCell ref="A88:D88"/>
    <mergeCell ref="E88:H88"/>
    <mergeCell ref="I88:L88"/>
    <mergeCell ref="M88:N88"/>
    <mergeCell ref="O88:R88"/>
    <mergeCell ref="A89:D89"/>
    <mergeCell ref="E89:H89"/>
    <mergeCell ref="I89:L89"/>
    <mergeCell ref="M89:N89"/>
    <mergeCell ref="O89:R89"/>
    <mergeCell ref="A86:D86"/>
    <mergeCell ref="E86:H86"/>
    <mergeCell ref="I86:L86"/>
    <mergeCell ref="M86:N86"/>
    <mergeCell ref="O86:R86"/>
    <mergeCell ref="A87:D87"/>
    <mergeCell ref="E87:H87"/>
    <mergeCell ref="I87:L87"/>
    <mergeCell ref="M87:N87"/>
    <mergeCell ref="O87:R87"/>
    <mergeCell ref="A84:D84"/>
    <mergeCell ref="E84:H84"/>
    <mergeCell ref="I84:L84"/>
    <mergeCell ref="M84:N84"/>
    <mergeCell ref="O84:R84"/>
    <mergeCell ref="A85:D85"/>
    <mergeCell ref="E85:H85"/>
    <mergeCell ref="I85:L85"/>
    <mergeCell ref="M85:N85"/>
    <mergeCell ref="O85:R85"/>
    <mergeCell ref="A79:R79"/>
    <mergeCell ref="A81:I81"/>
    <mergeCell ref="J81:R81"/>
    <mergeCell ref="A82:I82"/>
    <mergeCell ref="J82:R82"/>
    <mergeCell ref="A83:D83"/>
    <mergeCell ref="E83:H83"/>
    <mergeCell ref="I83:L83"/>
    <mergeCell ref="M83:N83"/>
    <mergeCell ref="O83:R83"/>
    <mergeCell ref="O76:R76"/>
    <mergeCell ref="B77:F77"/>
    <mergeCell ref="G77:K77"/>
    <mergeCell ref="L77:P77"/>
    <mergeCell ref="B78:F78"/>
    <mergeCell ref="G78:K78"/>
    <mergeCell ref="L78:P78"/>
    <mergeCell ref="A74:D74"/>
    <mergeCell ref="E74:H74"/>
    <mergeCell ref="I74:L74"/>
    <mergeCell ref="M74:N74"/>
    <mergeCell ref="O74:R74"/>
    <mergeCell ref="A75:D75"/>
    <mergeCell ref="E75:H75"/>
    <mergeCell ref="I75:L75"/>
    <mergeCell ref="M75:N75"/>
    <mergeCell ref="O75:R75"/>
    <mergeCell ref="A72:D72"/>
    <mergeCell ref="E72:H72"/>
    <mergeCell ref="I72:L72"/>
    <mergeCell ref="M72:N72"/>
    <mergeCell ref="O72:R72"/>
    <mergeCell ref="A73:D73"/>
    <mergeCell ref="E73:H73"/>
    <mergeCell ref="I73:L73"/>
    <mergeCell ref="M73:N73"/>
    <mergeCell ref="O73:R73"/>
    <mergeCell ref="A70:D70"/>
    <mergeCell ref="E70:H70"/>
    <mergeCell ref="I70:L70"/>
    <mergeCell ref="M70:N70"/>
    <mergeCell ref="O70:R70"/>
    <mergeCell ref="A71:D71"/>
    <mergeCell ref="E71:H71"/>
    <mergeCell ref="I71:L71"/>
    <mergeCell ref="M71:N71"/>
    <mergeCell ref="O71:R71"/>
    <mergeCell ref="A67:I67"/>
    <mergeCell ref="J67:R67"/>
    <mergeCell ref="A68:I68"/>
    <mergeCell ref="J68:R68"/>
    <mergeCell ref="A69:D69"/>
    <mergeCell ref="E69:H69"/>
    <mergeCell ref="I69:L69"/>
    <mergeCell ref="M69:N69"/>
    <mergeCell ref="O69:R69"/>
    <mergeCell ref="O61:R61"/>
    <mergeCell ref="B62:F62"/>
    <mergeCell ref="G62:K62"/>
    <mergeCell ref="L62:P62"/>
    <mergeCell ref="B63:F63"/>
    <mergeCell ref="G63:K63"/>
    <mergeCell ref="L63:P63"/>
    <mergeCell ref="A59:D59"/>
    <mergeCell ref="E59:H59"/>
    <mergeCell ref="I59:L59"/>
    <mergeCell ref="M59:N59"/>
    <mergeCell ref="O59:R59"/>
    <mergeCell ref="A60:D60"/>
    <mergeCell ref="E60:H60"/>
    <mergeCell ref="I60:L60"/>
    <mergeCell ref="M60:N60"/>
    <mergeCell ref="O60:R60"/>
    <mergeCell ref="A57:D57"/>
    <mergeCell ref="E57:H57"/>
    <mergeCell ref="I57:L57"/>
    <mergeCell ref="M57:N57"/>
    <mergeCell ref="O57:R57"/>
    <mergeCell ref="A58:D58"/>
    <mergeCell ref="E58:H58"/>
    <mergeCell ref="I58:L58"/>
    <mergeCell ref="M58:N58"/>
    <mergeCell ref="O58:R58"/>
    <mergeCell ref="A55:D55"/>
    <mergeCell ref="E55:H55"/>
    <mergeCell ref="I55:L55"/>
    <mergeCell ref="M55:N55"/>
    <mergeCell ref="O55:R55"/>
    <mergeCell ref="A56:D56"/>
    <mergeCell ref="E56:H56"/>
    <mergeCell ref="I56:L56"/>
    <mergeCell ref="M56:N56"/>
    <mergeCell ref="O56:R56"/>
    <mergeCell ref="A53:I53"/>
    <mergeCell ref="J53:R53"/>
    <mergeCell ref="A54:D54"/>
    <mergeCell ref="E54:H54"/>
    <mergeCell ref="I54:L54"/>
    <mergeCell ref="M54:N54"/>
    <mergeCell ref="O54:R54"/>
    <mergeCell ref="A43:E43"/>
    <mergeCell ref="F43:I43"/>
    <mergeCell ref="J43:M43"/>
    <mergeCell ref="N43:R43"/>
    <mergeCell ref="A49:R49"/>
    <mergeCell ref="A52:I52"/>
    <mergeCell ref="J52:R52"/>
    <mergeCell ref="A36:R36"/>
    <mergeCell ref="O37:R37"/>
    <mergeCell ref="C38:R38"/>
    <mergeCell ref="C39:R39"/>
    <mergeCell ref="A42:E42"/>
    <mergeCell ref="F42:I42"/>
    <mergeCell ref="J42:M42"/>
    <mergeCell ref="N42:R42"/>
    <mergeCell ref="A29:C29"/>
    <mergeCell ref="D29:J29"/>
    <mergeCell ref="K29:N29"/>
    <mergeCell ref="O29:R29"/>
    <mergeCell ref="A30:R34"/>
    <mergeCell ref="A35:R35"/>
    <mergeCell ref="A27:F27"/>
    <mergeCell ref="G27:L27"/>
    <mergeCell ref="M27:R27"/>
    <mergeCell ref="A28:C28"/>
    <mergeCell ref="D28:J28"/>
    <mergeCell ref="K28:N28"/>
    <mergeCell ref="O28:R28"/>
    <mergeCell ref="H19:K19"/>
    <mergeCell ref="L19:R19"/>
    <mergeCell ref="A21:R21"/>
    <mergeCell ref="A23:R23"/>
    <mergeCell ref="A26:F26"/>
    <mergeCell ref="G26:L26"/>
    <mergeCell ref="M26:R26"/>
    <mergeCell ref="A3:R3"/>
    <mergeCell ref="G7:G19"/>
    <mergeCell ref="H7:K7"/>
    <mergeCell ref="L7:R7"/>
    <mergeCell ref="H8:K8"/>
    <mergeCell ref="L8:R8"/>
    <mergeCell ref="H9:K9"/>
    <mergeCell ref="L9:R9"/>
    <mergeCell ref="H10:K10"/>
    <mergeCell ref="L10:R10"/>
    <mergeCell ref="H16:K16"/>
    <mergeCell ref="L16:R16"/>
    <mergeCell ref="H17:K17"/>
    <mergeCell ref="L17:R17"/>
    <mergeCell ref="H18:K18"/>
    <mergeCell ref="L18:R18"/>
    <mergeCell ref="H11:K11"/>
    <mergeCell ref="L11:R11"/>
    <mergeCell ref="H12:K13"/>
    <mergeCell ref="L12:R12"/>
    <mergeCell ref="L13:R13"/>
    <mergeCell ref="H14:K15"/>
    <mergeCell ref="L14:R14"/>
    <mergeCell ref="L15:R15"/>
  </mergeCells>
  <phoneticPr fontId="2"/>
  <dataValidations count="2">
    <dataValidation type="list" allowBlank="1" showInputMessage="1" showErrorMessage="1" sqref="J68:R68" xr:uid="{AFDFBF3D-DAE1-48D3-8E2F-2A8260374EF2}">
      <formula1>INDIRECT($A$68)</formula1>
    </dataValidation>
    <dataValidation type="list" allowBlank="1" showInputMessage="1" showErrorMessage="1" sqref="O37:R37" xr:uid="{55C1A906-17B7-40C3-8F37-6B62171FA0D6}">
      <formula1>$B$38:$B$39</formula1>
    </dataValidation>
  </dataValidations>
  <printOptions horizontalCentered="1"/>
  <pageMargins left="0.43307086614173229" right="0.43307086614173229" top="0.74803149606299213" bottom="0.74803149606299213" header="0.31496062992125984" footer="0.31496062992125984"/>
  <pageSetup paperSize="9" scale="71" orientation="portrait" r:id="rId1"/>
  <headerFooter>
    <oddFooter>&amp;C&amp;P/&amp;N</oddFooter>
  </headerFooter>
  <rowBreaks count="2" manualBreakCount="2">
    <brk id="43" max="17" man="1"/>
    <brk id="7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1969787-E48B-4F8E-9896-CB84EC0059BE}">
          <x14:formula1>
            <xm:f>データ!$A$53:$A$56</xm:f>
          </x14:formula1>
          <xm:sqref>A68:I68</xm:sqref>
        </x14:dataValidation>
        <x14:dataValidation type="list" allowBlank="1" showInputMessage="1" showErrorMessage="1" xr:uid="{7F2F92B6-0875-40D2-A102-B7E720C21D32}">
          <x14:formula1>
            <xm:f>データ!$A$2:$A$12</xm:f>
          </x14:formula1>
          <xm:sqref>A82:I82</xm:sqref>
        </x14:dataValidation>
        <x14:dataValidation type="list" allowBlank="1" showInputMessage="1" showErrorMessage="1" xr:uid="{55745F56-B130-47C6-9F1D-58F4811A889B}">
          <x14:formula1>
            <xm:f>データ!$A$17:$A$19</xm:f>
          </x14:formula1>
          <xm:sqref>E71:E75 E85:E89 E56:E60 E100:E104</xm:sqref>
        </x14:dataValidation>
        <x14:dataValidation type="list" allowBlank="1" showInputMessage="1" showErrorMessage="1" xr:uid="{9D815E79-6B30-413D-96E5-12D41763AD93}">
          <x14:formula1>
            <xm:f>データ!$J$2:$J$29</xm:f>
          </x14:formula1>
          <xm:sqref>M27:R27</xm:sqref>
        </x14:dataValidation>
        <x14:dataValidation type="list" allowBlank="1" showInputMessage="1" showErrorMessage="1" xr:uid="{AEAF73F0-077F-4E4E-B08F-324CE7EA6AE7}">
          <x14:formula1>
            <xm:f>データ!$A$1:$A$11</xm:f>
          </x14:formula1>
          <xm:sqref>A53:I53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9DBDC-3048-4A7E-B95A-692B78AB6E6C}">
  <sheetPr>
    <pageSetUpPr fitToPage="1"/>
  </sheetPr>
  <dimension ref="A2:J56"/>
  <sheetViews>
    <sheetView topLeftCell="A4" workbookViewId="0">
      <selection activeCell="B13" sqref="B13"/>
    </sheetView>
  </sheetViews>
  <sheetFormatPr defaultRowHeight="18.45" x14ac:dyDescent="0.65"/>
  <cols>
    <col min="1" max="1" width="26.42578125" style="28" customWidth="1"/>
    <col min="2" max="2" width="10.42578125" style="39" bestFit="1" customWidth="1"/>
    <col min="3" max="7" width="10.42578125" style="39" customWidth="1"/>
    <col min="8" max="8" width="9.140625" style="28"/>
    <col min="9" max="9" width="8.78515625" style="28"/>
    <col min="10" max="10" width="21.28515625" style="28" customWidth="1"/>
  </cols>
  <sheetData>
    <row r="2" spans="1:10" x14ac:dyDescent="0.65">
      <c r="A2" s="28" t="s">
        <v>152</v>
      </c>
      <c r="B2" s="39">
        <v>1000000</v>
      </c>
      <c r="J2" s="28" t="s">
        <v>116</v>
      </c>
    </row>
    <row r="3" spans="1:10" x14ac:dyDescent="0.65">
      <c r="A3" s="28" t="s">
        <v>11</v>
      </c>
      <c r="B3" s="39">
        <v>300000</v>
      </c>
      <c r="J3" s="28" t="s">
        <v>121</v>
      </c>
    </row>
    <row r="4" spans="1:10" ht="36.9" x14ac:dyDescent="0.65">
      <c r="A4" s="28" t="s">
        <v>12</v>
      </c>
      <c r="B4" s="39">
        <v>300000</v>
      </c>
      <c r="J4" s="28" t="s">
        <v>122</v>
      </c>
    </row>
    <row r="5" spans="1:10" x14ac:dyDescent="0.65">
      <c r="A5" s="28" t="s">
        <v>13</v>
      </c>
      <c r="B5" s="39">
        <v>1000000</v>
      </c>
      <c r="J5" s="28" t="s">
        <v>123</v>
      </c>
    </row>
    <row r="6" spans="1:10" ht="55.3" x14ac:dyDescent="0.65">
      <c r="A6" s="28" t="s">
        <v>14</v>
      </c>
      <c r="B6" s="39">
        <v>300000</v>
      </c>
      <c r="J6" s="28" t="s">
        <v>117</v>
      </c>
    </row>
    <row r="7" spans="1:10" x14ac:dyDescent="0.65">
      <c r="A7" s="28" t="s">
        <v>170</v>
      </c>
      <c r="B7" s="39">
        <v>1000000</v>
      </c>
      <c r="J7" s="28" t="s">
        <v>118</v>
      </c>
    </row>
    <row r="8" spans="1:10" ht="36.9" x14ac:dyDescent="0.65">
      <c r="A8" s="28" t="s">
        <v>171</v>
      </c>
      <c r="B8" s="39">
        <v>300000</v>
      </c>
      <c r="J8" s="28" t="s">
        <v>124</v>
      </c>
    </row>
    <row r="9" spans="1:10" x14ac:dyDescent="0.65">
      <c r="A9" s="28" t="s">
        <v>15</v>
      </c>
      <c r="B9" s="39">
        <v>300000</v>
      </c>
      <c r="J9" s="28" t="s">
        <v>125</v>
      </c>
    </row>
    <row r="10" spans="1:10" x14ac:dyDescent="0.65">
      <c r="A10" s="28" t="s">
        <v>16</v>
      </c>
      <c r="B10" s="39">
        <v>300000</v>
      </c>
      <c r="J10" s="28" t="s">
        <v>126</v>
      </c>
    </row>
    <row r="11" spans="1:10" ht="36.9" x14ac:dyDescent="0.65">
      <c r="A11" s="28" t="s">
        <v>17</v>
      </c>
      <c r="B11" s="39">
        <v>300000</v>
      </c>
      <c r="J11" s="28" t="s">
        <v>127</v>
      </c>
    </row>
    <row r="12" spans="1:10" x14ac:dyDescent="0.65">
      <c r="A12" s="28" t="s">
        <v>192</v>
      </c>
      <c r="B12" s="39">
        <v>300000</v>
      </c>
      <c r="J12" s="28" t="s">
        <v>128</v>
      </c>
    </row>
    <row r="13" spans="1:10" x14ac:dyDescent="0.65">
      <c r="A13" s="28" t="s">
        <v>29</v>
      </c>
      <c r="J13" s="28" t="s">
        <v>129</v>
      </c>
    </row>
    <row r="14" spans="1:10" ht="36.9" x14ac:dyDescent="0.65">
      <c r="A14" s="28" t="s">
        <v>18</v>
      </c>
      <c r="B14" s="39">
        <v>10000000</v>
      </c>
      <c r="J14" s="28" t="s">
        <v>130</v>
      </c>
    </row>
    <row r="15" spans="1:10" x14ac:dyDescent="0.65">
      <c r="J15" s="28" t="s">
        <v>131</v>
      </c>
    </row>
    <row r="16" spans="1:10" x14ac:dyDescent="0.65">
      <c r="J16" s="28" t="s">
        <v>119</v>
      </c>
    </row>
    <row r="17" spans="1:10" x14ac:dyDescent="0.65">
      <c r="J17" s="28" t="s">
        <v>120</v>
      </c>
    </row>
    <row r="18" spans="1:10" ht="36.9" x14ac:dyDescent="0.65">
      <c r="A18" s="28" t="s">
        <v>24</v>
      </c>
      <c r="J18" s="28" t="s">
        <v>132</v>
      </c>
    </row>
    <row r="19" spans="1:10" ht="36.9" x14ac:dyDescent="0.65">
      <c r="A19" s="28" t="s">
        <v>25</v>
      </c>
      <c r="J19" s="28" t="s">
        <v>133</v>
      </c>
    </row>
    <row r="20" spans="1:10" ht="36.9" x14ac:dyDescent="0.65">
      <c r="J20" s="28" t="s">
        <v>134</v>
      </c>
    </row>
    <row r="21" spans="1:10" ht="110.6" x14ac:dyDescent="0.65">
      <c r="A21" s="41" t="s">
        <v>160</v>
      </c>
      <c r="B21" s="39">
        <v>2500000</v>
      </c>
      <c r="C21" s="41" t="s">
        <v>160</v>
      </c>
      <c r="D21" s="39">
        <v>2500000</v>
      </c>
      <c r="E21" s="41" t="s">
        <v>160</v>
      </c>
      <c r="F21" s="39">
        <v>2500000</v>
      </c>
      <c r="G21" s="41" t="s">
        <v>179</v>
      </c>
      <c r="H21" s="39">
        <v>2650000</v>
      </c>
      <c r="J21" s="28" t="s">
        <v>135</v>
      </c>
    </row>
    <row r="22" spans="1:10" ht="129" x14ac:dyDescent="0.65">
      <c r="A22" s="41" t="s">
        <v>161</v>
      </c>
      <c r="B22" s="39">
        <v>1000000</v>
      </c>
      <c r="C22" s="41" t="s">
        <v>161</v>
      </c>
      <c r="D22" s="39">
        <v>1000000</v>
      </c>
      <c r="E22" s="41" t="s">
        <v>161</v>
      </c>
      <c r="F22" s="39">
        <v>1000000</v>
      </c>
      <c r="G22" s="41" t="s">
        <v>172</v>
      </c>
      <c r="H22" s="39">
        <v>1150000</v>
      </c>
      <c r="J22" s="28" t="s">
        <v>136</v>
      </c>
    </row>
    <row r="23" spans="1:10" ht="129" x14ac:dyDescent="0.65">
      <c r="A23" s="41" t="s">
        <v>186</v>
      </c>
      <c r="B23" s="39">
        <v>1500000</v>
      </c>
      <c r="C23" s="41" t="s">
        <v>162</v>
      </c>
      <c r="D23" s="39">
        <v>1500000</v>
      </c>
      <c r="E23" s="41" t="s">
        <v>162</v>
      </c>
      <c r="F23" s="39">
        <v>1500000</v>
      </c>
      <c r="G23" s="41" t="s">
        <v>185</v>
      </c>
      <c r="H23" s="39">
        <v>1650000</v>
      </c>
      <c r="J23" s="28" t="s">
        <v>137</v>
      </c>
    </row>
    <row r="24" spans="1:10" ht="129" x14ac:dyDescent="0.65">
      <c r="A24" s="41" t="s">
        <v>163</v>
      </c>
      <c r="B24" s="39">
        <v>2000000</v>
      </c>
      <c r="C24" s="41" t="s">
        <v>163</v>
      </c>
      <c r="D24" s="39">
        <v>2000000</v>
      </c>
      <c r="E24" s="41" t="s">
        <v>163</v>
      </c>
      <c r="F24" s="39">
        <v>2000000</v>
      </c>
      <c r="G24" s="41" t="s">
        <v>173</v>
      </c>
      <c r="H24" s="39">
        <v>2150000</v>
      </c>
      <c r="J24" s="28" t="s">
        <v>138</v>
      </c>
    </row>
    <row r="25" spans="1:10" ht="129" x14ac:dyDescent="0.65">
      <c r="A25" s="41" t="s">
        <v>164</v>
      </c>
      <c r="B25" s="39">
        <v>2500000</v>
      </c>
      <c r="C25" s="41" t="s">
        <v>164</v>
      </c>
      <c r="D25" s="39">
        <v>2500000</v>
      </c>
      <c r="E25" s="41" t="s">
        <v>164</v>
      </c>
      <c r="F25" s="39">
        <v>2500000</v>
      </c>
      <c r="G25" s="41" t="s">
        <v>174</v>
      </c>
      <c r="H25" s="39">
        <v>2650000</v>
      </c>
      <c r="J25" s="28" t="s">
        <v>139</v>
      </c>
    </row>
    <row r="26" spans="1:10" ht="276.45" x14ac:dyDescent="0.65">
      <c r="A26" s="41" t="s">
        <v>155</v>
      </c>
      <c r="B26" s="39">
        <v>2550000</v>
      </c>
      <c r="C26" s="41" t="s">
        <v>155</v>
      </c>
      <c r="D26" s="39">
        <v>2550000</v>
      </c>
      <c r="E26" s="41" t="s">
        <v>155</v>
      </c>
      <c r="F26" s="39">
        <v>2550000</v>
      </c>
      <c r="G26" s="41" t="s">
        <v>180</v>
      </c>
      <c r="H26" s="39">
        <f>H21+50000</f>
        <v>2700000</v>
      </c>
      <c r="J26" s="28" t="s">
        <v>140</v>
      </c>
    </row>
    <row r="27" spans="1:10" ht="276.45" x14ac:dyDescent="0.65">
      <c r="A27" s="41" t="s">
        <v>156</v>
      </c>
      <c r="B27" s="39">
        <v>1050000</v>
      </c>
      <c r="C27" s="41" t="s">
        <v>156</v>
      </c>
      <c r="D27" s="39">
        <v>1050000</v>
      </c>
      <c r="E27" s="41" t="s">
        <v>156</v>
      </c>
      <c r="F27" s="39">
        <v>1050000</v>
      </c>
      <c r="G27" s="41" t="s">
        <v>181</v>
      </c>
      <c r="H27" s="39">
        <f t="shared" ref="H27:H30" si="0">H22+50000</f>
        <v>1200000</v>
      </c>
      <c r="J27" s="28" t="s">
        <v>141</v>
      </c>
    </row>
    <row r="28" spans="1:10" ht="276.45" x14ac:dyDescent="0.65">
      <c r="A28" s="41" t="s">
        <v>187</v>
      </c>
      <c r="B28" s="39">
        <v>1550000</v>
      </c>
      <c r="C28" s="41" t="s">
        <v>157</v>
      </c>
      <c r="D28" s="39">
        <v>1550000</v>
      </c>
      <c r="E28" s="41" t="s">
        <v>157</v>
      </c>
      <c r="F28" s="39">
        <v>1550000</v>
      </c>
      <c r="G28" s="41" t="s">
        <v>182</v>
      </c>
      <c r="H28" s="39">
        <f t="shared" si="0"/>
        <v>1700000</v>
      </c>
      <c r="J28" s="28" t="s">
        <v>142</v>
      </c>
    </row>
    <row r="29" spans="1:10" ht="276.45" x14ac:dyDescent="0.65">
      <c r="A29" s="41" t="s">
        <v>158</v>
      </c>
      <c r="B29" s="39">
        <v>2050000</v>
      </c>
      <c r="C29" s="41" t="s">
        <v>158</v>
      </c>
      <c r="D29" s="39">
        <v>2050000</v>
      </c>
      <c r="E29" s="41" t="s">
        <v>158</v>
      </c>
      <c r="F29" s="39">
        <v>2050000</v>
      </c>
      <c r="G29" s="41" t="s">
        <v>183</v>
      </c>
      <c r="H29" s="39">
        <f t="shared" si="0"/>
        <v>2200000</v>
      </c>
      <c r="J29" s="28" t="s">
        <v>143</v>
      </c>
    </row>
    <row r="30" spans="1:10" ht="276.45" x14ac:dyDescent="0.65">
      <c r="A30" s="41" t="s">
        <v>159</v>
      </c>
      <c r="B30" s="39">
        <v>2550000</v>
      </c>
      <c r="C30" s="41" t="s">
        <v>159</v>
      </c>
      <c r="D30" s="39">
        <v>2550000</v>
      </c>
      <c r="E30" s="41" t="s">
        <v>159</v>
      </c>
      <c r="F30" s="39">
        <v>2550000</v>
      </c>
      <c r="G30" s="41" t="s">
        <v>184</v>
      </c>
      <c r="H30" s="39">
        <f t="shared" si="0"/>
        <v>2700000</v>
      </c>
    </row>
    <row r="31" spans="1:10" ht="55.3" x14ac:dyDescent="0.65">
      <c r="A31" s="41" t="s">
        <v>179</v>
      </c>
      <c r="B31" s="39">
        <v>2650000</v>
      </c>
      <c r="C31" s="28"/>
      <c r="E31" s="28"/>
      <c r="G31" s="28"/>
      <c r="H31" s="39"/>
    </row>
    <row r="32" spans="1:10" ht="55.3" x14ac:dyDescent="0.65">
      <c r="A32" s="41" t="s">
        <v>172</v>
      </c>
      <c r="B32" s="39">
        <v>1150000</v>
      </c>
      <c r="C32" s="28"/>
      <c r="E32" s="28"/>
      <c r="G32" s="28"/>
      <c r="H32" s="39"/>
    </row>
    <row r="33" spans="1:10" ht="55.3" x14ac:dyDescent="0.65">
      <c r="A33" s="41" t="s">
        <v>185</v>
      </c>
      <c r="B33" s="39">
        <v>1650000</v>
      </c>
      <c r="C33" s="28"/>
      <c r="E33" s="28"/>
      <c r="G33" s="28"/>
      <c r="H33" s="39"/>
    </row>
    <row r="34" spans="1:10" ht="55.3" x14ac:dyDescent="0.65">
      <c r="A34" s="41" t="s">
        <v>173</v>
      </c>
      <c r="B34" s="39">
        <v>2150000</v>
      </c>
      <c r="C34" s="28"/>
      <c r="E34" s="28"/>
      <c r="G34" s="28"/>
      <c r="H34" s="39"/>
    </row>
    <row r="35" spans="1:10" ht="55.3" x14ac:dyDescent="0.65">
      <c r="A35" s="41" t="s">
        <v>174</v>
      </c>
      <c r="B35" s="39">
        <v>2650000</v>
      </c>
      <c r="C35" s="28"/>
      <c r="E35" s="28"/>
      <c r="G35" s="28"/>
      <c r="H35" s="39"/>
    </row>
    <row r="36" spans="1:10" ht="110.6" x14ac:dyDescent="0.65">
      <c r="A36" s="41" t="s">
        <v>180</v>
      </c>
      <c r="B36" s="39">
        <f>B31+50000</f>
        <v>2700000</v>
      </c>
      <c r="C36" s="28"/>
      <c r="E36" s="28"/>
      <c r="G36" s="28"/>
      <c r="H36" s="39"/>
    </row>
    <row r="37" spans="1:10" ht="110.6" x14ac:dyDescent="0.65">
      <c r="A37" s="41" t="s">
        <v>181</v>
      </c>
      <c r="B37" s="39">
        <f t="shared" ref="B37:B40" si="1">B32+50000</f>
        <v>1200000</v>
      </c>
      <c r="C37" s="28"/>
      <c r="E37" s="28"/>
      <c r="G37" s="28"/>
      <c r="H37" s="39"/>
    </row>
    <row r="38" spans="1:10" ht="110.6" x14ac:dyDescent="0.65">
      <c r="A38" s="41" t="s">
        <v>182</v>
      </c>
      <c r="B38" s="39">
        <f t="shared" si="1"/>
        <v>1700000</v>
      </c>
      <c r="C38" s="28"/>
      <c r="E38" s="28"/>
      <c r="G38" s="28"/>
      <c r="H38" s="39"/>
    </row>
    <row r="39" spans="1:10" ht="110.6" x14ac:dyDescent="0.65">
      <c r="A39" s="41" t="s">
        <v>183</v>
      </c>
      <c r="B39" s="39">
        <f t="shared" si="1"/>
        <v>2200000</v>
      </c>
      <c r="C39" s="28"/>
      <c r="E39" s="28"/>
      <c r="G39" s="28"/>
      <c r="H39" s="39"/>
    </row>
    <row r="40" spans="1:10" ht="110.6" x14ac:dyDescent="0.65">
      <c r="A40" s="41" t="s">
        <v>184</v>
      </c>
      <c r="B40" s="39">
        <f t="shared" si="1"/>
        <v>2700000</v>
      </c>
      <c r="C40" s="28"/>
      <c r="D40" s="28"/>
      <c r="E40"/>
      <c r="F40"/>
      <c r="G40"/>
      <c r="H40"/>
      <c r="I40"/>
      <c r="J40"/>
    </row>
    <row r="41" spans="1:10" x14ac:dyDescent="0.65">
      <c r="A41" s="39"/>
      <c r="B41" s="28"/>
      <c r="C41" s="28"/>
      <c r="D41" s="28"/>
      <c r="E41"/>
      <c r="F41"/>
      <c r="G41"/>
      <c r="H41"/>
      <c r="I41"/>
      <c r="J41"/>
    </row>
    <row r="42" spans="1:10" x14ac:dyDescent="0.65">
      <c r="A42" s="39"/>
      <c r="B42" s="28"/>
      <c r="C42" s="28"/>
      <c r="D42" s="28"/>
      <c r="E42"/>
      <c r="F42"/>
      <c r="G42"/>
      <c r="H42"/>
      <c r="I42"/>
      <c r="J42"/>
    </row>
    <row r="43" spans="1:10" x14ac:dyDescent="0.65">
      <c r="A43" s="39"/>
      <c r="B43" s="28"/>
      <c r="C43" s="28"/>
      <c r="D43" s="28"/>
      <c r="E43"/>
      <c r="F43"/>
      <c r="G43"/>
      <c r="H43"/>
      <c r="I43"/>
      <c r="J43"/>
    </row>
    <row r="44" spans="1:10" x14ac:dyDescent="0.65">
      <c r="A44" s="39"/>
      <c r="B44" s="28"/>
      <c r="C44" s="28"/>
      <c r="D44" s="28"/>
      <c r="E44"/>
      <c r="F44"/>
      <c r="G44"/>
      <c r="H44"/>
      <c r="I44"/>
      <c r="J44"/>
    </row>
    <row r="53" spans="1:1" ht="36.9" x14ac:dyDescent="0.65">
      <c r="A53" s="28" t="s">
        <v>175</v>
      </c>
    </row>
    <row r="54" spans="1:1" ht="55.3" x14ac:dyDescent="0.65">
      <c r="A54" s="28" t="s">
        <v>178</v>
      </c>
    </row>
    <row r="55" spans="1:1" x14ac:dyDescent="0.65">
      <c r="A55" s="28" t="s">
        <v>176</v>
      </c>
    </row>
    <row r="56" spans="1:1" x14ac:dyDescent="0.65">
      <c r="A56" s="28" t="s">
        <v>177</v>
      </c>
    </row>
  </sheetData>
  <phoneticPr fontId="2"/>
  <pageMargins left="0.7" right="0.7" top="0.75" bottom="0.75" header="0.3" footer="0.3"/>
  <pageSetup paperSize="9" scale="5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49B6B-2BE3-4436-BC94-4C263C11923A}">
  <dimension ref="A1:EN5"/>
  <sheetViews>
    <sheetView topLeftCell="DN1" workbookViewId="0">
      <selection activeCell="B13" sqref="B13"/>
    </sheetView>
  </sheetViews>
  <sheetFormatPr defaultRowHeight="18.45" x14ac:dyDescent="0.65"/>
  <cols>
    <col min="10" max="15" width="8.78515625"/>
    <col min="19" max="20" width="8.78515625"/>
    <col min="23" max="97" width="8.78515625"/>
    <col min="98" max="98" width="9.42578125" bestFit="1" customWidth="1"/>
    <col min="99" max="106" width="8.78515625"/>
    <col min="107" max="107" width="9.42578125" bestFit="1" customWidth="1"/>
    <col min="108" max="142" width="8.78515625"/>
    <col min="143" max="143" width="9.42578125" bestFit="1" customWidth="1"/>
    <col min="144" max="144" width="8.78515625"/>
  </cols>
  <sheetData>
    <row r="1" spans="1:144" x14ac:dyDescent="0.65">
      <c r="X1" s="231" t="s">
        <v>83</v>
      </c>
      <c r="Y1" s="231"/>
      <c r="Z1" s="231"/>
      <c r="AA1" s="231"/>
      <c r="AB1" s="231" t="s">
        <v>88</v>
      </c>
      <c r="AC1" s="231"/>
      <c r="AD1" s="231"/>
      <c r="AE1" s="231"/>
      <c r="AF1" s="231"/>
      <c r="AG1" s="231"/>
      <c r="AH1" s="231"/>
      <c r="AI1" s="231"/>
      <c r="AJ1" s="231"/>
      <c r="AK1" s="231"/>
      <c r="AL1" s="231"/>
      <c r="AM1" s="231"/>
      <c r="AN1" s="231"/>
      <c r="AO1" s="231"/>
      <c r="AP1" s="231"/>
      <c r="AQ1" s="231"/>
      <c r="AR1" s="231"/>
      <c r="AS1" s="231"/>
      <c r="AT1" s="231"/>
      <c r="AU1" s="231"/>
      <c r="AV1" s="231"/>
      <c r="AW1" s="231"/>
      <c r="AX1" s="231"/>
      <c r="AY1" s="231"/>
      <c r="AZ1" s="231"/>
      <c r="BA1" s="231"/>
      <c r="BB1" s="231"/>
      <c r="BC1" s="231"/>
      <c r="BD1" s="231"/>
      <c r="BE1" s="231"/>
      <c r="BF1" s="231"/>
      <c r="BG1" s="231"/>
      <c r="BH1" s="231"/>
      <c r="BI1" s="231"/>
      <c r="BJ1" s="231"/>
      <c r="BK1" s="231"/>
      <c r="BL1" s="231"/>
      <c r="BM1" s="231"/>
      <c r="BN1" s="231"/>
      <c r="BO1" s="231"/>
      <c r="BP1" s="231"/>
      <c r="BQ1" s="231"/>
      <c r="BR1" s="231"/>
      <c r="BS1" s="231"/>
      <c r="BT1" s="231"/>
      <c r="BU1" s="231"/>
      <c r="BV1" s="231"/>
      <c r="BW1" s="231"/>
      <c r="BX1" s="231"/>
      <c r="BY1" s="231"/>
      <c r="BZ1" s="231"/>
      <c r="CA1" s="231"/>
      <c r="CB1" s="231"/>
      <c r="CC1" s="231"/>
      <c r="CD1" s="231"/>
      <c r="CE1" s="231"/>
      <c r="CF1" s="231"/>
      <c r="CG1" s="231"/>
      <c r="CH1" s="231"/>
      <c r="CI1" s="231"/>
      <c r="CJ1" s="231"/>
      <c r="CK1" s="231"/>
      <c r="CL1" s="231"/>
      <c r="CM1" s="231"/>
      <c r="CN1" s="231"/>
      <c r="CO1" s="231"/>
      <c r="CP1" s="231"/>
      <c r="CQ1" s="231"/>
      <c r="CR1" s="231"/>
      <c r="CS1" s="231"/>
      <c r="CT1" s="231"/>
      <c r="CU1" s="231"/>
      <c r="CV1" s="231"/>
      <c r="CW1" s="231"/>
      <c r="CX1" s="231"/>
      <c r="CY1" s="231"/>
      <c r="CZ1" s="231"/>
      <c r="DA1" s="231"/>
      <c r="DB1" s="231"/>
      <c r="DC1" s="231"/>
      <c r="DD1" s="231"/>
      <c r="DE1" s="231"/>
      <c r="DF1" s="231"/>
      <c r="DG1" s="231"/>
      <c r="DH1" s="231"/>
      <c r="DI1" s="231"/>
      <c r="DJ1" s="231"/>
      <c r="DK1" s="231"/>
      <c r="DL1" s="231"/>
      <c r="DM1" s="231"/>
      <c r="DN1" s="231"/>
      <c r="DO1" s="231"/>
      <c r="DP1" s="231"/>
      <c r="DQ1" s="231"/>
      <c r="DR1" s="231"/>
      <c r="DS1" s="231"/>
      <c r="DT1" s="231"/>
      <c r="DU1" s="231"/>
      <c r="DV1" s="231"/>
      <c r="DW1" s="231"/>
      <c r="DX1" s="231"/>
      <c r="DY1" s="231"/>
      <c r="DZ1" s="231"/>
      <c r="EA1" s="231"/>
      <c r="EB1" s="231"/>
      <c r="EC1" s="231"/>
      <c r="ED1" s="231"/>
      <c r="EE1" s="231"/>
      <c r="EF1" s="231"/>
      <c r="EG1" s="231"/>
      <c r="EH1" s="231"/>
      <c r="EI1" s="231"/>
      <c r="EJ1" s="231"/>
      <c r="EK1" s="231"/>
      <c r="EL1" s="231"/>
      <c r="EM1" s="231"/>
      <c r="EN1" s="231"/>
    </row>
    <row r="2" spans="1:144" x14ac:dyDescent="0.65">
      <c r="AB2" s="231" t="s">
        <v>92</v>
      </c>
      <c r="AC2" s="231"/>
      <c r="AD2" s="231"/>
      <c r="AE2" s="231"/>
      <c r="AF2" s="231"/>
      <c r="AG2" s="231"/>
      <c r="AH2" s="231"/>
      <c r="AI2" s="231"/>
      <c r="AJ2" s="231"/>
      <c r="AK2" s="231"/>
      <c r="AL2" s="231"/>
      <c r="AM2" s="231"/>
      <c r="AN2" s="231"/>
      <c r="AO2" s="231"/>
      <c r="AP2" s="231"/>
      <c r="AQ2" s="231"/>
      <c r="AR2" s="231"/>
      <c r="AS2" s="231"/>
      <c r="AT2" s="231"/>
      <c r="AU2" s="231"/>
      <c r="AV2" s="231"/>
      <c r="AW2" s="231"/>
      <c r="AX2" s="231"/>
      <c r="AY2" s="231"/>
      <c r="AZ2" s="231"/>
      <c r="BA2" s="231"/>
      <c r="BB2" s="231"/>
      <c r="BC2" s="231"/>
      <c r="BD2" s="231"/>
      <c r="BE2" s="231"/>
      <c r="BF2" s="231"/>
      <c r="BG2" s="231"/>
      <c r="BH2" s="231"/>
      <c r="BI2" s="231"/>
      <c r="BJ2" s="231"/>
      <c r="BK2" s="231" t="s">
        <v>104</v>
      </c>
      <c r="BL2" s="231"/>
      <c r="BM2" s="231"/>
      <c r="BN2" s="231"/>
      <c r="BO2" s="231"/>
      <c r="BP2" s="231"/>
      <c r="BQ2" s="231"/>
      <c r="BR2" s="231"/>
      <c r="BS2" s="231"/>
      <c r="BT2" s="231"/>
      <c r="BU2" s="231"/>
      <c r="BV2" s="231"/>
      <c r="BW2" s="231"/>
      <c r="BX2" s="231"/>
      <c r="BY2" s="231"/>
      <c r="BZ2" s="231"/>
      <c r="CA2" s="231"/>
      <c r="CB2" s="231"/>
      <c r="CC2" s="231"/>
      <c r="CD2" s="231"/>
      <c r="CE2" s="231"/>
      <c r="CF2" s="231"/>
      <c r="CG2" s="231"/>
      <c r="CH2" s="231"/>
      <c r="CI2" s="231"/>
      <c r="CJ2" s="231"/>
      <c r="CK2" s="231"/>
      <c r="CL2" s="231"/>
      <c r="CM2" s="231"/>
      <c r="CN2" s="231"/>
      <c r="CO2" s="231"/>
      <c r="CP2" s="231"/>
      <c r="CQ2" s="231"/>
      <c r="CR2" s="231"/>
      <c r="CS2" s="231"/>
      <c r="CT2" s="231" t="s">
        <v>106</v>
      </c>
      <c r="CU2" s="231"/>
      <c r="CV2" s="231"/>
      <c r="CW2" s="231"/>
      <c r="CX2" s="231"/>
      <c r="CY2" s="231"/>
      <c r="CZ2" s="231"/>
      <c r="DA2" s="231"/>
      <c r="DB2" s="231"/>
      <c r="DC2" s="231" t="s">
        <v>109</v>
      </c>
      <c r="DD2" s="231"/>
      <c r="DE2" s="231"/>
      <c r="DF2" s="231"/>
      <c r="DG2" s="231"/>
      <c r="DH2" s="231"/>
      <c r="DI2" s="231"/>
      <c r="DJ2" s="231"/>
      <c r="DK2" s="231"/>
      <c r="DL2" s="231"/>
      <c r="DM2" s="231"/>
      <c r="DN2" s="231"/>
      <c r="DO2" s="231"/>
      <c r="DP2" s="231"/>
      <c r="DQ2" s="231"/>
      <c r="DR2" s="231"/>
      <c r="DS2" s="231"/>
      <c r="DT2" s="231"/>
      <c r="DU2" s="231"/>
      <c r="DV2" s="231"/>
      <c r="DW2" s="231"/>
      <c r="DX2" s="231"/>
      <c r="DY2" s="231"/>
      <c r="DZ2" s="231"/>
      <c r="EA2" s="231"/>
      <c r="EB2" s="231"/>
      <c r="EC2" s="231"/>
      <c r="ED2" s="231"/>
      <c r="EE2" s="231"/>
      <c r="EF2" s="231"/>
      <c r="EG2" s="231"/>
      <c r="EH2" s="231"/>
      <c r="EI2" s="231"/>
      <c r="EJ2" s="231"/>
      <c r="EK2" s="231"/>
      <c r="EL2" s="231"/>
      <c r="EM2" s="231"/>
      <c r="EN2" s="231"/>
    </row>
    <row r="3" spans="1:144" x14ac:dyDescent="0.65">
      <c r="AD3" s="231" t="s">
        <v>93</v>
      </c>
      <c r="AE3" s="231"/>
      <c r="AF3" s="231"/>
      <c r="AG3" s="231"/>
      <c r="AH3" s="231" t="s">
        <v>96</v>
      </c>
      <c r="AI3" s="231"/>
      <c r="AJ3" s="231"/>
      <c r="AK3" s="231"/>
      <c r="AL3" s="231"/>
      <c r="AM3" s="231" t="s">
        <v>98</v>
      </c>
      <c r="AN3" s="231"/>
      <c r="AO3" s="231"/>
      <c r="AP3" s="231"/>
      <c r="AQ3" s="231"/>
      <c r="AR3" s="231" t="s">
        <v>99</v>
      </c>
      <c r="AS3" s="231"/>
      <c r="AT3" s="231"/>
      <c r="AU3" s="231"/>
      <c r="AV3" s="231"/>
      <c r="AW3" s="231" t="s">
        <v>100</v>
      </c>
      <c r="AX3" s="231"/>
      <c r="AY3" s="231"/>
      <c r="AZ3" s="231"/>
      <c r="BA3" s="231"/>
      <c r="BB3" s="231" t="s">
        <v>101</v>
      </c>
      <c r="BC3" s="231"/>
      <c r="BD3" s="231"/>
      <c r="BE3" s="231"/>
      <c r="BF3" s="231"/>
      <c r="BM3" s="231" t="s">
        <v>105</v>
      </c>
      <c r="BN3" s="231"/>
      <c r="BO3" s="231"/>
      <c r="BP3" s="231"/>
      <c r="BQ3" s="231" t="s">
        <v>96</v>
      </c>
      <c r="BR3" s="231"/>
      <c r="BS3" s="231"/>
      <c r="BT3" s="231"/>
      <c r="BU3" s="231"/>
      <c r="BV3" s="231" t="s">
        <v>98</v>
      </c>
      <c r="BW3" s="231"/>
      <c r="BX3" s="231"/>
      <c r="BY3" s="231"/>
      <c r="BZ3" s="231"/>
      <c r="CA3" s="231" t="s">
        <v>99</v>
      </c>
      <c r="CB3" s="231"/>
      <c r="CC3" s="231"/>
      <c r="CD3" s="231"/>
      <c r="CE3" s="231"/>
      <c r="CF3" s="231" t="s">
        <v>100</v>
      </c>
      <c r="CG3" s="231"/>
      <c r="CH3" s="231"/>
      <c r="CI3" s="231"/>
      <c r="CJ3" s="231"/>
      <c r="CK3" s="231" t="s">
        <v>101</v>
      </c>
      <c r="CL3" s="231"/>
      <c r="CM3" s="231"/>
      <c r="CN3" s="231"/>
      <c r="CO3" s="231"/>
      <c r="DD3" s="231" t="s">
        <v>110</v>
      </c>
      <c r="DE3" s="231"/>
      <c r="DF3" s="231"/>
      <c r="DG3" s="231"/>
      <c r="DH3" s="231" t="s">
        <v>111</v>
      </c>
      <c r="DI3" s="231"/>
      <c r="DJ3" s="231"/>
      <c r="DK3" s="231"/>
      <c r="DL3" s="231" t="s">
        <v>96</v>
      </c>
      <c r="DM3" s="231"/>
      <c r="DN3" s="231"/>
      <c r="DO3" s="231"/>
      <c r="DP3" s="231"/>
      <c r="DQ3" s="231" t="s">
        <v>98</v>
      </c>
      <c r="DR3" s="231"/>
      <c r="DS3" s="231"/>
      <c r="DT3" s="231"/>
      <c r="DU3" s="231"/>
      <c r="DV3" s="231" t="s">
        <v>99</v>
      </c>
      <c r="DW3" s="231"/>
      <c r="DX3" s="231"/>
      <c r="DY3" s="231"/>
      <c r="DZ3" s="231"/>
      <c r="EA3" s="231" t="s">
        <v>100</v>
      </c>
      <c r="EB3" s="231"/>
      <c r="EC3" s="231"/>
      <c r="ED3" s="231"/>
      <c r="EE3" s="231"/>
      <c r="EF3" s="231" t="s">
        <v>101</v>
      </c>
      <c r="EG3" s="231"/>
      <c r="EH3" s="231"/>
      <c r="EI3" s="231"/>
      <c r="EJ3" s="231"/>
    </row>
    <row r="4" spans="1:144" s="28" customFormat="1" ht="147.44999999999999" x14ac:dyDescent="0.65">
      <c r="A4" s="32" t="s">
        <v>112</v>
      </c>
      <c r="B4" s="32" t="s">
        <v>113</v>
      </c>
      <c r="C4" s="32" t="s">
        <v>48</v>
      </c>
      <c r="D4" s="32" t="s">
        <v>32</v>
      </c>
      <c r="E4" s="32" t="s">
        <v>49</v>
      </c>
      <c r="F4" s="32" t="s">
        <v>51</v>
      </c>
      <c r="G4" s="32" t="s">
        <v>50</v>
      </c>
      <c r="H4" s="32" t="s">
        <v>33</v>
      </c>
      <c r="I4" s="32" t="s">
        <v>52</v>
      </c>
      <c r="J4" s="32" t="s">
        <v>150</v>
      </c>
      <c r="K4" s="32" t="s">
        <v>151</v>
      </c>
      <c r="L4" s="32" t="s">
        <v>53</v>
      </c>
      <c r="M4" s="32" t="s">
        <v>50</v>
      </c>
      <c r="N4" s="32" t="s">
        <v>54</v>
      </c>
      <c r="O4" s="32" t="s">
        <v>55</v>
      </c>
      <c r="P4" s="32" t="s">
        <v>115</v>
      </c>
      <c r="Q4" s="32" t="s">
        <v>114</v>
      </c>
      <c r="R4" s="32" t="s">
        <v>56</v>
      </c>
      <c r="S4" s="32" t="s">
        <v>57</v>
      </c>
      <c r="T4" s="32" t="s">
        <v>47</v>
      </c>
      <c r="U4" s="32" t="s">
        <v>34</v>
      </c>
      <c r="V4" s="37" t="s">
        <v>35</v>
      </c>
      <c r="W4" s="32" t="s">
        <v>60</v>
      </c>
      <c r="X4" s="32" t="s">
        <v>84</v>
      </c>
      <c r="Y4" s="32" t="s">
        <v>85</v>
      </c>
      <c r="Z4" s="32" t="s">
        <v>86</v>
      </c>
      <c r="AA4" s="32" t="s">
        <v>87</v>
      </c>
      <c r="AB4" s="32" t="s">
        <v>89</v>
      </c>
      <c r="AC4" s="32" t="s">
        <v>90</v>
      </c>
      <c r="AD4" s="32" t="s">
        <v>91</v>
      </c>
      <c r="AE4" s="32" t="s">
        <v>94</v>
      </c>
      <c r="AF4" s="32" t="s">
        <v>95</v>
      </c>
      <c r="AG4" s="32" t="s">
        <v>84</v>
      </c>
      <c r="AH4" s="32" t="s">
        <v>91</v>
      </c>
      <c r="AI4" s="32" t="s">
        <v>97</v>
      </c>
      <c r="AJ4" s="32" t="s">
        <v>94</v>
      </c>
      <c r="AK4" s="32" t="s">
        <v>95</v>
      </c>
      <c r="AL4" s="32" t="s">
        <v>84</v>
      </c>
      <c r="AM4" s="32" t="s">
        <v>91</v>
      </c>
      <c r="AN4" s="32" t="s">
        <v>97</v>
      </c>
      <c r="AO4" s="32" t="s">
        <v>94</v>
      </c>
      <c r="AP4" s="32" t="s">
        <v>95</v>
      </c>
      <c r="AQ4" s="32" t="s">
        <v>84</v>
      </c>
      <c r="AR4" s="32" t="s">
        <v>91</v>
      </c>
      <c r="AS4" s="32" t="s">
        <v>97</v>
      </c>
      <c r="AT4" s="32" t="s">
        <v>94</v>
      </c>
      <c r="AU4" s="32" t="s">
        <v>95</v>
      </c>
      <c r="AV4" s="32" t="s">
        <v>84</v>
      </c>
      <c r="AW4" s="32" t="s">
        <v>91</v>
      </c>
      <c r="AX4" s="32" t="s">
        <v>97</v>
      </c>
      <c r="AY4" s="32" t="s">
        <v>94</v>
      </c>
      <c r="AZ4" s="32" t="s">
        <v>95</v>
      </c>
      <c r="BA4" s="32" t="s">
        <v>84</v>
      </c>
      <c r="BB4" s="32" t="s">
        <v>91</v>
      </c>
      <c r="BC4" s="32" t="s">
        <v>97</v>
      </c>
      <c r="BD4" s="32" t="s">
        <v>94</v>
      </c>
      <c r="BE4" s="32" t="s">
        <v>95</v>
      </c>
      <c r="BF4" s="32" t="s">
        <v>84</v>
      </c>
      <c r="BG4" s="32" t="s">
        <v>102</v>
      </c>
      <c r="BH4" s="32" t="s">
        <v>85</v>
      </c>
      <c r="BI4" s="32" t="s">
        <v>103</v>
      </c>
      <c r="BJ4" s="32" t="s">
        <v>87</v>
      </c>
      <c r="BK4" s="32" t="s">
        <v>89</v>
      </c>
      <c r="BL4" s="32" t="s">
        <v>86</v>
      </c>
      <c r="BM4" s="32" t="s">
        <v>91</v>
      </c>
      <c r="BN4" s="32" t="s">
        <v>94</v>
      </c>
      <c r="BO4" s="32" t="s">
        <v>95</v>
      </c>
      <c r="BP4" s="32" t="s">
        <v>84</v>
      </c>
      <c r="BQ4" s="32" t="s">
        <v>91</v>
      </c>
      <c r="BR4" s="32" t="s">
        <v>97</v>
      </c>
      <c r="BS4" s="32" t="s">
        <v>94</v>
      </c>
      <c r="BT4" s="32" t="s">
        <v>95</v>
      </c>
      <c r="BU4" s="32" t="s">
        <v>84</v>
      </c>
      <c r="BV4" s="32" t="s">
        <v>91</v>
      </c>
      <c r="BW4" s="32" t="s">
        <v>97</v>
      </c>
      <c r="BX4" s="32" t="s">
        <v>94</v>
      </c>
      <c r="BY4" s="32" t="s">
        <v>95</v>
      </c>
      <c r="BZ4" s="32" t="s">
        <v>84</v>
      </c>
      <c r="CA4" s="32" t="s">
        <v>91</v>
      </c>
      <c r="CB4" s="32" t="s">
        <v>97</v>
      </c>
      <c r="CC4" s="32" t="s">
        <v>94</v>
      </c>
      <c r="CD4" s="32" t="s">
        <v>95</v>
      </c>
      <c r="CE4" s="32" t="s">
        <v>84</v>
      </c>
      <c r="CF4" s="32" t="s">
        <v>91</v>
      </c>
      <c r="CG4" s="32" t="s">
        <v>97</v>
      </c>
      <c r="CH4" s="32" t="s">
        <v>94</v>
      </c>
      <c r="CI4" s="32" t="s">
        <v>95</v>
      </c>
      <c r="CJ4" s="32" t="s">
        <v>84</v>
      </c>
      <c r="CK4" s="32" t="s">
        <v>91</v>
      </c>
      <c r="CL4" s="32" t="s">
        <v>97</v>
      </c>
      <c r="CM4" s="32" t="s">
        <v>94</v>
      </c>
      <c r="CN4" s="32" t="s">
        <v>95</v>
      </c>
      <c r="CO4" s="32" t="s">
        <v>84</v>
      </c>
      <c r="CP4" s="32" t="s">
        <v>102</v>
      </c>
      <c r="CQ4" s="32" t="s">
        <v>85</v>
      </c>
      <c r="CR4" s="32" t="s">
        <v>86</v>
      </c>
      <c r="CS4" s="32" t="s">
        <v>87</v>
      </c>
      <c r="CT4" s="32" t="s">
        <v>90</v>
      </c>
      <c r="CU4" s="32" t="s">
        <v>91</v>
      </c>
      <c r="CV4" s="32" t="s">
        <v>107</v>
      </c>
      <c r="CW4" s="32" t="s">
        <v>94</v>
      </c>
      <c r="CX4" s="32" t="s">
        <v>95</v>
      </c>
      <c r="CY4" s="32" t="s">
        <v>84</v>
      </c>
      <c r="CZ4" s="32" t="s">
        <v>85</v>
      </c>
      <c r="DA4" s="32" t="s">
        <v>108</v>
      </c>
      <c r="DB4" s="32" t="s">
        <v>87</v>
      </c>
      <c r="DC4" s="32" t="s">
        <v>86</v>
      </c>
      <c r="DD4" s="32" t="s">
        <v>91</v>
      </c>
      <c r="DE4" s="32" t="s">
        <v>94</v>
      </c>
      <c r="DF4" s="32" t="s">
        <v>95</v>
      </c>
      <c r="DG4" s="32" t="s">
        <v>84</v>
      </c>
      <c r="DH4" s="32" t="s">
        <v>91</v>
      </c>
      <c r="DI4" s="32" t="s">
        <v>94</v>
      </c>
      <c r="DJ4" s="32" t="s">
        <v>95</v>
      </c>
      <c r="DK4" s="32" t="s">
        <v>84</v>
      </c>
      <c r="DL4" s="32" t="s">
        <v>91</v>
      </c>
      <c r="DM4" s="32" t="s">
        <v>97</v>
      </c>
      <c r="DN4" s="32" t="s">
        <v>94</v>
      </c>
      <c r="DO4" s="32" t="s">
        <v>95</v>
      </c>
      <c r="DP4" s="32" t="s">
        <v>84</v>
      </c>
      <c r="DQ4" s="32" t="s">
        <v>91</v>
      </c>
      <c r="DR4" s="32" t="s">
        <v>97</v>
      </c>
      <c r="DS4" s="32" t="s">
        <v>94</v>
      </c>
      <c r="DT4" s="32" t="s">
        <v>95</v>
      </c>
      <c r="DU4" s="32" t="s">
        <v>84</v>
      </c>
      <c r="DV4" s="32" t="s">
        <v>91</v>
      </c>
      <c r="DW4" s="32" t="s">
        <v>97</v>
      </c>
      <c r="DX4" s="32" t="s">
        <v>94</v>
      </c>
      <c r="DY4" s="32" t="s">
        <v>95</v>
      </c>
      <c r="DZ4" s="32" t="s">
        <v>84</v>
      </c>
      <c r="EA4" s="32" t="s">
        <v>91</v>
      </c>
      <c r="EB4" s="32" t="s">
        <v>97</v>
      </c>
      <c r="EC4" s="32" t="s">
        <v>94</v>
      </c>
      <c r="ED4" s="32" t="s">
        <v>95</v>
      </c>
      <c r="EE4" s="32" t="s">
        <v>84</v>
      </c>
      <c r="EF4" s="32" t="s">
        <v>91</v>
      </c>
      <c r="EG4" s="32" t="s">
        <v>97</v>
      </c>
      <c r="EH4" s="32" t="s">
        <v>94</v>
      </c>
      <c r="EI4" s="32" t="s">
        <v>95</v>
      </c>
      <c r="EJ4" s="32" t="s">
        <v>84</v>
      </c>
      <c r="EK4" s="32" t="s">
        <v>102</v>
      </c>
      <c r="EL4" s="32" t="s">
        <v>85</v>
      </c>
      <c r="EM4" s="32" t="s">
        <v>86</v>
      </c>
      <c r="EN4" s="32" t="s">
        <v>87</v>
      </c>
    </row>
    <row r="5" spans="1:144" x14ac:dyDescent="0.65">
      <c r="A5" s="34">
        <f>'申込書  (様式)'!O2</f>
        <v>0</v>
      </c>
      <c r="B5" s="34">
        <f>'申込書  (様式)'!Q2</f>
        <v>0</v>
      </c>
      <c r="C5" s="34">
        <f>'申込書  (様式)'!L7</f>
        <v>0</v>
      </c>
      <c r="D5" s="34">
        <f>'申込書  (様式)'!L8</f>
        <v>0</v>
      </c>
      <c r="E5" s="34">
        <f>'申込書  (様式)'!L9</f>
        <v>0</v>
      </c>
      <c r="F5" s="34">
        <f>'申込書  (様式)'!L10</f>
        <v>0</v>
      </c>
      <c r="G5" s="34">
        <f>'申込書  (様式)'!L11</f>
        <v>0</v>
      </c>
      <c r="H5" s="34" t="str">
        <f>'申込書  (様式)'!L12</f>
        <v>〒</v>
      </c>
      <c r="I5" s="34">
        <f>'申込書  (様式)'!L13</f>
        <v>0</v>
      </c>
      <c r="J5" s="34" t="str">
        <f>'申込書  (様式)'!L14</f>
        <v>〒</v>
      </c>
      <c r="K5" s="34">
        <f>'申込書  (様式)'!L15</f>
        <v>0</v>
      </c>
      <c r="L5" s="34">
        <f>'申込書  (様式)'!L16</f>
        <v>0</v>
      </c>
      <c r="M5" s="34">
        <f>'申込書  (様式)'!L17</f>
        <v>0</v>
      </c>
      <c r="N5" s="34">
        <f>'申込書  (様式)'!L18</f>
        <v>0</v>
      </c>
      <c r="O5" s="34">
        <f>'申込書  (様式)'!L19</f>
        <v>0</v>
      </c>
      <c r="P5" s="34">
        <f>'申込書  (様式)'!A27</f>
        <v>0</v>
      </c>
      <c r="Q5" s="34">
        <f>'申込書  (様式)'!G27</f>
        <v>0</v>
      </c>
      <c r="R5" s="34">
        <f>'申込書  (様式)'!M27</f>
        <v>0</v>
      </c>
      <c r="S5" s="34">
        <f>'申込書  (様式)'!A29</f>
        <v>0</v>
      </c>
      <c r="T5" s="34">
        <f>'申込書  (様式)'!D29</f>
        <v>0</v>
      </c>
      <c r="U5" s="34">
        <f>'申込書  (様式)'!K29</f>
        <v>0</v>
      </c>
      <c r="V5" s="38"/>
      <c r="W5" s="34">
        <f>'申込書  (様式)'!O37</f>
        <v>0</v>
      </c>
      <c r="X5" s="35">
        <f>'申込書  (様式)'!A43</f>
        <v>0</v>
      </c>
      <c r="Y5" s="35">
        <f>'申込書  (様式)'!F43</f>
        <v>0</v>
      </c>
      <c r="Z5" s="35">
        <f>'申込書  (様式)'!J43</f>
        <v>480000</v>
      </c>
      <c r="AA5" s="35">
        <f>'申込書  (様式)'!N43</f>
        <v>0</v>
      </c>
      <c r="AB5" s="34">
        <f>'申込書  (様式)'!A53</f>
        <v>0</v>
      </c>
      <c r="AC5" s="35" t="e">
        <f>'申込書  (様式)'!J53</f>
        <v>#N/A</v>
      </c>
      <c r="AD5" s="35">
        <f>'申込書  (様式)'!A55</f>
        <v>0</v>
      </c>
      <c r="AE5" s="35">
        <f>'申込書  (様式)'!I55</f>
        <v>0</v>
      </c>
      <c r="AF5" s="35">
        <f>'申込書  (様式)'!M55</f>
        <v>0</v>
      </c>
      <c r="AG5" s="35">
        <f>'申込書  (様式)'!O55</f>
        <v>0</v>
      </c>
      <c r="AH5" s="35">
        <f>'申込書  (様式)'!A56</f>
        <v>0</v>
      </c>
      <c r="AI5" s="35">
        <f>'申込書  (様式)'!E56</f>
        <v>0</v>
      </c>
      <c r="AJ5" s="35">
        <f>'申込書  (様式)'!I56</f>
        <v>0</v>
      </c>
      <c r="AK5" s="35">
        <f>'申込書  (様式)'!M56</f>
        <v>0</v>
      </c>
      <c r="AL5" s="35">
        <f>'申込書  (様式)'!O56</f>
        <v>0</v>
      </c>
      <c r="AM5" s="35">
        <f>'申込書  (様式)'!A57</f>
        <v>0</v>
      </c>
      <c r="AN5" s="35">
        <f>'申込書  (様式)'!E57</f>
        <v>0</v>
      </c>
      <c r="AO5" s="35">
        <f>'申込書  (様式)'!I57</f>
        <v>0</v>
      </c>
      <c r="AP5" s="35">
        <f>'申込書  (様式)'!M57</f>
        <v>0</v>
      </c>
      <c r="AQ5" s="35">
        <f>'申込書  (様式)'!O57</f>
        <v>0</v>
      </c>
      <c r="AR5" s="35">
        <f>'申込書  (様式)'!A58</f>
        <v>0</v>
      </c>
      <c r="AS5" s="35">
        <f>'申込書  (様式)'!E58</f>
        <v>0</v>
      </c>
      <c r="AT5" s="35">
        <f>'申込書  (様式)'!E58</f>
        <v>0</v>
      </c>
      <c r="AU5" s="35">
        <f>'申込書  (様式)'!M58</f>
        <v>0</v>
      </c>
      <c r="AV5" s="35">
        <f>'申込書  (様式)'!O58</f>
        <v>0</v>
      </c>
      <c r="AW5" s="35">
        <f>'申込書  (様式)'!A59</f>
        <v>0</v>
      </c>
      <c r="AX5" s="35">
        <f>'申込書  (様式)'!E59</f>
        <v>0</v>
      </c>
      <c r="AY5" s="35">
        <f>'申込書  (様式)'!I59</f>
        <v>0</v>
      </c>
      <c r="AZ5" s="35">
        <f>'申込書  (様式)'!M59</f>
        <v>0</v>
      </c>
      <c r="BA5" s="35">
        <f>'申込書  (様式)'!O59</f>
        <v>0</v>
      </c>
      <c r="BB5" s="35">
        <f>'申込書  (様式)'!A60</f>
        <v>0</v>
      </c>
      <c r="BC5" s="35">
        <f>'申込書  (様式)'!E60</f>
        <v>0</v>
      </c>
      <c r="BD5" s="35">
        <f>'申込書  (様式)'!I60</f>
        <v>0</v>
      </c>
      <c r="BE5" s="35">
        <f>'申込書  (様式)'!M60</f>
        <v>0</v>
      </c>
      <c r="BF5" s="35">
        <f>'申込書  (様式)'!O60</f>
        <v>0</v>
      </c>
      <c r="BG5" s="35">
        <f>'申込書  (様式)'!O61</f>
        <v>0</v>
      </c>
      <c r="BH5" s="35">
        <f>'申込書  (様式)'!B63</f>
        <v>0</v>
      </c>
      <c r="BI5" s="35" t="e">
        <f>'申込書  (様式)'!G63</f>
        <v>#N/A</v>
      </c>
      <c r="BJ5" s="35" t="e">
        <f>'申込書  (様式)'!L63</f>
        <v>#N/A</v>
      </c>
      <c r="BK5" s="34">
        <f>'申込書  (様式)'!A68</f>
        <v>0</v>
      </c>
      <c r="BL5" s="35">
        <f>'申込書  (様式)'!J68</f>
        <v>0</v>
      </c>
      <c r="BM5" s="35">
        <f>'申込書  (様式)'!A70</f>
        <v>0</v>
      </c>
      <c r="BN5" s="35">
        <f>'申込書  (様式)'!I70</f>
        <v>0</v>
      </c>
      <c r="BO5" s="35">
        <f>'申込書  (様式)'!M70</f>
        <v>0</v>
      </c>
      <c r="BP5" s="35">
        <f>'申込書  (様式)'!O70</f>
        <v>0</v>
      </c>
      <c r="BQ5" s="35">
        <f>'申込書  (様式)'!$A$71</f>
        <v>0</v>
      </c>
      <c r="BR5" s="35">
        <f>'申込書  (様式)'!$E$71</f>
        <v>0</v>
      </c>
      <c r="BS5" s="35">
        <f>'申込書  (様式)'!$I$71</f>
        <v>0</v>
      </c>
      <c r="BT5" s="35">
        <f>'申込書  (様式)'!$M$71</f>
        <v>0</v>
      </c>
      <c r="BU5" s="35">
        <f>'申込書  (様式)'!$O$71</f>
        <v>0</v>
      </c>
      <c r="BV5" s="35">
        <f>'申込書  (様式)'!$A$72</f>
        <v>0</v>
      </c>
      <c r="BW5" s="35">
        <f>'申込書  (様式)'!$E$72</f>
        <v>0</v>
      </c>
      <c r="BX5" s="35">
        <f>'申込書  (様式)'!$I$72</f>
        <v>0</v>
      </c>
      <c r="BY5" s="35">
        <f>'申込書  (様式)'!$M$72</f>
        <v>0</v>
      </c>
      <c r="BZ5" s="35">
        <f>'申込書  (様式)'!$O$72</f>
        <v>0</v>
      </c>
      <c r="CA5" s="35">
        <f>'申込書  (様式)'!$A$73</f>
        <v>0</v>
      </c>
      <c r="CB5" s="35">
        <f>'申込書  (様式)'!$E$73</f>
        <v>0</v>
      </c>
      <c r="CC5" s="35">
        <f>'申込書  (様式)'!$I$73</f>
        <v>0</v>
      </c>
      <c r="CD5" s="35">
        <f>'申込書  (様式)'!$M$73</f>
        <v>0</v>
      </c>
      <c r="CE5" s="35">
        <f>'申込書  (様式)'!$O$73</f>
        <v>0</v>
      </c>
      <c r="CF5" s="35">
        <f>'申込書  (様式)'!$A$74</f>
        <v>0</v>
      </c>
      <c r="CG5" s="35">
        <f>'申込書  (様式)'!$E$74</f>
        <v>0</v>
      </c>
      <c r="CH5" s="35">
        <f>'申込書  (様式)'!$I$74</f>
        <v>0</v>
      </c>
      <c r="CI5" s="35">
        <f>'申込書  (様式)'!$M$74</f>
        <v>0</v>
      </c>
      <c r="CJ5" s="35">
        <f>'申込書  (様式)'!$O$74</f>
        <v>0</v>
      </c>
      <c r="CK5" s="35">
        <f>'申込書  (様式)'!$A$75</f>
        <v>0</v>
      </c>
      <c r="CL5" s="35">
        <f>'申込書  (様式)'!$E$75</f>
        <v>0</v>
      </c>
      <c r="CM5" s="35">
        <f>'申込書  (様式)'!$I$75</f>
        <v>0</v>
      </c>
      <c r="CN5" s="35">
        <f>'申込書  (様式)'!$M$75</f>
        <v>0</v>
      </c>
      <c r="CO5" s="35">
        <f>'申込書  (様式)'!$O$75</f>
        <v>0</v>
      </c>
      <c r="CP5" s="35">
        <f>'申込書  (様式)'!O76</f>
        <v>0</v>
      </c>
      <c r="CQ5" s="35">
        <f>'申込書  (様式)'!B78</f>
        <v>0</v>
      </c>
      <c r="CR5" s="35" t="e">
        <f>'申込書  (様式)'!G78</f>
        <v>#N/A</v>
      </c>
      <c r="CS5" s="35" t="e">
        <f>'申込書  (様式)'!L78</f>
        <v>#N/A</v>
      </c>
      <c r="CT5" s="35" t="e">
        <f>'申込書  (様式)'!J82</f>
        <v>#N/A</v>
      </c>
      <c r="CU5" s="35" t="e">
        <f>'申込書  (様式)'!#REF!</f>
        <v>#REF!</v>
      </c>
      <c r="CV5" s="35" t="e">
        <f>'申込書  (様式)'!#REF!</f>
        <v>#REF!</v>
      </c>
      <c r="CW5" s="35" t="e">
        <f>'申込書  (様式)'!#REF!</f>
        <v>#REF!</v>
      </c>
      <c r="CX5" s="35" t="e">
        <f>'申込書  (様式)'!#REF!</f>
        <v>#REF!</v>
      </c>
      <c r="CY5" s="35" t="e">
        <f>'申込書  (様式)'!#REF!</f>
        <v>#REF!</v>
      </c>
      <c r="CZ5" s="35">
        <f>'申込書  (様式)'!B92</f>
        <v>0</v>
      </c>
      <c r="DA5" s="35" t="e">
        <f>'申込書  (様式)'!G92</f>
        <v>#N/A</v>
      </c>
      <c r="DB5" s="35" t="e">
        <f>'申込書  (様式)'!L92</f>
        <v>#N/A</v>
      </c>
      <c r="DC5" s="35">
        <f>'申込書  (様式)'!J96</f>
        <v>10000000</v>
      </c>
      <c r="DD5" s="35">
        <f>'申込書  (様式)'!$A$98</f>
        <v>0</v>
      </c>
      <c r="DE5" s="35">
        <f>'申込書  (様式)'!$I$98</f>
        <v>0</v>
      </c>
      <c r="DF5" s="35">
        <f>'申込書  (様式)'!$M$98</f>
        <v>0</v>
      </c>
      <c r="DG5" s="35">
        <f>'申込書  (様式)'!$O$98</f>
        <v>0</v>
      </c>
      <c r="DH5" s="35">
        <f>'申込書  (様式)'!$A$99</f>
        <v>0</v>
      </c>
      <c r="DI5" s="35">
        <f>'申込書  (様式)'!$I$99</f>
        <v>0</v>
      </c>
      <c r="DJ5" s="35">
        <f>'申込書  (様式)'!$M$99</f>
        <v>0</v>
      </c>
      <c r="DK5" s="35">
        <f>'申込書  (様式)'!$O$99</f>
        <v>0</v>
      </c>
      <c r="DL5" s="35">
        <f>'申込書  (様式)'!$A$100</f>
        <v>0</v>
      </c>
      <c r="DM5" s="35">
        <f>'申込書  (様式)'!$E$100</f>
        <v>0</v>
      </c>
      <c r="DN5" s="35">
        <f>'申込書  (様式)'!$I$100</f>
        <v>0</v>
      </c>
      <c r="DO5" s="35">
        <f>'申込書  (様式)'!$M$100</f>
        <v>0</v>
      </c>
      <c r="DP5" s="35">
        <f>'申込書  (様式)'!$O$100</f>
        <v>0</v>
      </c>
      <c r="DQ5" s="35">
        <f>'申込書  (様式)'!$A$101</f>
        <v>0</v>
      </c>
      <c r="DR5" s="35">
        <f>'申込書  (様式)'!$E$101</f>
        <v>0</v>
      </c>
      <c r="DS5" s="35">
        <f>'申込書  (様式)'!$I$101</f>
        <v>0</v>
      </c>
      <c r="DT5" s="35">
        <f>'申込書  (様式)'!$M$101</f>
        <v>0</v>
      </c>
      <c r="DU5" s="35">
        <f>'申込書  (様式)'!$O$101</f>
        <v>0</v>
      </c>
      <c r="DV5" s="35">
        <f>'申込書  (様式)'!$A$102</f>
        <v>0</v>
      </c>
      <c r="DW5" s="35">
        <f>'申込書  (様式)'!$E$102</f>
        <v>0</v>
      </c>
      <c r="DX5" s="35">
        <f>'申込書  (様式)'!$I$102</f>
        <v>0</v>
      </c>
      <c r="DY5" s="35">
        <f>'申込書  (様式)'!$M$102</f>
        <v>0</v>
      </c>
      <c r="DZ5" s="35">
        <f>'申込書  (様式)'!$O$102</f>
        <v>0</v>
      </c>
      <c r="EA5" s="35">
        <f>'申込書  (様式)'!$A$103</f>
        <v>0</v>
      </c>
      <c r="EB5" s="35">
        <f>'申込書  (様式)'!$E$103</f>
        <v>0</v>
      </c>
      <c r="EC5" s="35">
        <f>'申込書  (様式)'!$I$103</f>
        <v>0</v>
      </c>
      <c r="ED5" s="35">
        <f>'申込書  (様式)'!$M$103</f>
        <v>0</v>
      </c>
      <c r="EE5" s="35">
        <f>'申込書  (様式)'!$O$103</f>
        <v>0</v>
      </c>
      <c r="EF5" s="35">
        <f>'申込書  (様式)'!$A$104</f>
        <v>0</v>
      </c>
      <c r="EG5" s="35">
        <f>'申込書  (様式)'!$E$104</f>
        <v>0</v>
      </c>
      <c r="EH5" s="35">
        <f>'申込書  (様式)'!$I$104</f>
        <v>0</v>
      </c>
      <c r="EI5" s="35">
        <f>'申込書  (様式)'!$M$104</f>
        <v>0</v>
      </c>
      <c r="EJ5" s="35">
        <f>'申込書  (様式)'!$O$104</f>
        <v>0</v>
      </c>
      <c r="EK5" s="35">
        <f>'申込書  (様式)'!O105</f>
        <v>0</v>
      </c>
      <c r="EL5" s="35">
        <f>'申込書  (様式)'!B107</f>
        <v>0</v>
      </c>
      <c r="EM5" s="35">
        <f>'申込書  (様式)'!G107</f>
        <v>10000000</v>
      </c>
      <c r="EN5" s="35">
        <f>'申込書  (様式)'!L107</f>
        <v>0</v>
      </c>
    </row>
  </sheetData>
  <sheetProtection algorithmName="SHA-512" hashValue="rhP3/9vlWlOSj5xEM/7iaLtixo5VaRLwJ9qZMq4ZvqbMPi0wdRXMmn/ilpbmb9oAldvNKQXqgSD+MTQl+IzGMQ==" saltValue="6Ft91mTaMJJVDoyylqF+ug==" spinCount="100000" sheet="1" objects="1" scenarios="1"/>
  <mergeCells count="25">
    <mergeCell ref="CT2:DB2"/>
    <mergeCell ref="DC2:EN2"/>
    <mergeCell ref="DD3:DG3"/>
    <mergeCell ref="DH3:DK3"/>
    <mergeCell ref="DL3:DP3"/>
    <mergeCell ref="DQ3:DU3"/>
    <mergeCell ref="DV3:DZ3"/>
    <mergeCell ref="EA3:EE3"/>
    <mergeCell ref="EF3:EJ3"/>
    <mergeCell ref="CK3:CO3"/>
    <mergeCell ref="X1:AA1"/>
    <mergeCell ref="AB1:EN1"/>
    <mergeCell ref="AB2:BJ2"/>
    <mergeCell ref="AD3:AG3"/>
    <mergeCell ref="AH3:AL3"/>
    <mergeCell ref="AM3:AQ3"/>
    <mergeCell ref="AR3:AV3"/>
    <mergeCell ref="AW3:BA3"/>
    <mergeCell ref="BB3:BF3"/>
    <mergeCell ref="BK2:CS2"/>
    <mergeCell ref="BM3:BP3"/>
    <mergeCell ref="BQ3:BU3"/>
    <mergeCell ref="BV3:BZ3"/>
    <mergeCell ref="CA3:CE3"/>
    <mergeCell ref="CF3:CJ3"/>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申込書  (様式)</vt:lpstr>
      <vt:lpstr>申込書  (記入例)</vt:lpstr>
      <vt:lpstr>データ</vt:lpstr>
      <vt:lpstr>編集用</vt:lpstr>
      <vt:lpstr>'申込書  (記入例)'!Print_Area</vt:lpstr>
      <vt:lpstr>'申込書  (様式)'!Print_Area</vt:lpstr>
      <vt:lpstr>TAISに掲載された「介護ソフト」</vt:lpstr>
      <vt:lpstr>TAISに掲載された「介護ソフト」と同水準の機能と判断された機器</vt:lpstr>
      <vt:lpstr>TAIS未掲載</vt:lpstr>
      <vt:lpstr>バックオフィスソフト</vt:lpstr>
      <vt:lpstr>介護ソフトの定着促進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上瀧　聖一（長寿社会課）</dc:creator>
  <cp:lastModifiedBy>黒田　倫平（長寿社会課）</cp:lastModifiedBy>
  <cp:lastPrinted>2026-05-13T05:46:55Z</cp:lastPrinted>
  <dcterms:created xsi:type="dcterms:W3CDTF">2020-06-05T13:04:18Z</dcterms:created>
  <dcterms:modified xsi:type="dcterms:W3CDTF">2026-05-21T05:55:55Z</dcterms:modified>
</cp:coreProperties>
</file>