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920" windowHeight="9510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'主要経済(佐賀県）'!$A$1:$T$45</definedName>
    <definedName name="_xlnm.Print_Area" localSheetId="1">'主要経済（全国）'!$A$1:$U$43</definedName>
  </definedNames>
  <calcPr fullCalcOnLoad="1"/>
</workbook>
</file>

<file path=xl/sharedStrings.xml><?xml version="1.0" encoding="utf-8"?>
<sst xmlns="http://schemas.openxmlformats.org/spreadsheetml/2006/main" count="421" uniqueCount="272">
  <si>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</si>
  <si>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</si>
  <si>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</si>
  <si>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</si>
  <si>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</si>
  <si>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</si>
  <si>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</si>
  <si>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</si>
  <si>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</si>
  <si>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</si>
  <si>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</si>
  <si>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</si>
  <si>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</si>
  <si>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</si>
  <si>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</si>
  <si>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</si>
  <si>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</si>
  <si>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</si>
  <si>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</si>
  <si>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</si>
  <si>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</si>
  <si>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</si>
  <si>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</si>
  <si>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</si>
  <si>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</si>
  <si>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</si>
  <si>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</si>
  <si>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</si>
  <si>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</si>
  <si>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</si>
  <si>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</si>
  <si>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</si>
  <si>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</si>
  <si>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</si>
  <si>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</si>
  <si>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</si>
  <si>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</si>
  <si>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</si>
  <si>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</si>
  <si>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</si>
  <si>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</si>
  <si>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</si>
  <si>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</si>
  <si>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</si>
  <si>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</si>
  <si>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</si>
  <si>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</si>
  <si>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</si>
  <si>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</si>
  <si>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</si>
  <si>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</si>
  <si>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</si>
  <si>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</si>
  <si>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</si>
  <si>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</si>
  <si>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</si>
  <si>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</si>
  <si>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</si>
  <si>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</si>
  <si>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</si>
  <si>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</si>
  <si>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</si>
  <si>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</si>
  <si>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</si>
  <si>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</si>
  <si>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</si>
  <si>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</si>
  <si>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</si>
  <si>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</si>
  <si>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</si>
  <si>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</si>
  <si>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</si>
  <si>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</si>
  <si>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</si>
  <si>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</si>
  <si>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</si>
  <si>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</si>
  <si>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</si>
  <si>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</si>
  <si>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</si>
  <si>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</si>
  <si>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</si>
  <si>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</si>
  <si>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</si>
  <si>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</si>
  <si>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</si>
  <si>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</si>
  <si>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</si>
  <si>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</si>
  <si>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</si>
  <si>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</si>
  <si>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</si>
  <si>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</si>
  <si>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</si>
  <si>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</si>
  <si>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</si>
  <si>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</si>
  <si>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</si>
  <si>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</si>
  <si>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</si>
  <si>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</si>
  <si>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</si>
  <si>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</si>
  <si>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</si>
  <si>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</si>
  <si>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</si>
  <si>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</si>
  <si>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</si>
  <si>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</si>
  <si>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</si>
  <si>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</si>
  <si>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</si>
  <si>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</si>
  <si>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</si>
  <si>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</si>
  <si>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</si>
  <si>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</si>
  <si>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</si>
  <si>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</si>
  <si>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</si>
  <si>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</si>
  <si>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</si>
  <si>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</si>
  <si>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</si>
  <si>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</si>
  <si>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</si>
  <si>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</si>
  <si>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</si>
  <si>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</si>
  <si>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</si>
  <si>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</si>
  <si>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</si>
  <si>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</si>
  <si>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</si>
  <si>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(注）・○印は年度値。 ・前月比、前年同月比の( ）は増減差。 ・ｐは速報値、ｒは確報値。</t>
  </si>
  <si>
    <t xml:space="preserve">    27</t>
  </si>
  <si>
    <t xml:space="preserve">    前年同月比、前月比は季節調整済指数を比較したもの。</t>
  </si>
  <si>
    <t>　 前月比は差（ポイント）を表す。</t>
  </si>
  <si>
    <t xml:space="preserve">  　(2)二人以上の世帯１世帯の１か月当たり消費支出。</t>
  </si>
  <si>
    <t>　　　 前月比は差（ポイント）を表す。年分は実数。</t>
  </si>
  <si>
    <t>(6)負債総額1,000万円以上。</t>
  </si>
  <si>
    <t>(7)年計及び平成27年12月分までの月計は確定値。月額は遡及訂正されることがある。　</t>
  </si>
  <si>
    <t xml:space="preserve"> (注）・○印は年度値　　・前月比、前年同月比の( ）は増減差　 </t>
  </si>
  <si>
    <t xml:space="preserve">    (1)各月の推計人口は、平成27年国勢調査を基準として算出したもの。</t>
  </si>
  <si>
    <t>消 費     電 力 量</t>
  </si>
  <si>
    <t>(6)</t>
  </si>
  <si>
    <t>(7)</t>
  </si>
  <si>
    <t>(8）</t>
  </si>
  <si>
    <t>企業倒産(9)</t>
  </si>
  <si>
    <t>（5）</t>
  </si>
  <si>
    <t>(7)パートを含む。</t>
  </si>
  <si>
    <t>(9)負債総額1,000万円以上。</t>
  </si>
  <si>
    <t xml:space="preserve">  (5)平成28年4月以降、消費電力量については、九州電力（株）の数値のみである。</t>
  </si>
  <si>
    <t>　　(3)季節調整済。前年同月比は原指数による。平成27年の数値は年間補正済。</t>
  </si>
  <si>
    <t>　　(5)パートを含む。季節調整法は、センサス局法Ⅱによる。なお、平成27年12月以前の数値は新季節指数により改訂されている。</t>
  </si>
  <si>
    <t>100.1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</si>
  <si>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</si>
  <si>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</si>
  <si>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</si>
  <si>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</si>
  <si>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</si>
  <si>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</si>
  <si>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（10）</t>
  </si>
  <si>
    <t>(11)平成２７年７月号掲載分から、日本銀行佐賀事務所「佐賀県内銀行受払高時系列ﾃﾞｰﾀ」による。</t>
  </si>
  <si>
    <t>(12)旧相互銀行を含む。</t>
  </si>
  <si>
    <t>日 本 銀 行 券　(11)</t>
  </si>
  <si>
    <t>県 内 銀 行  (12)</t>
  </si>
  <si>
    <t>(10)平成28年7月に、基準年が平成22年からH27年に変更されている。</t>
  </si>
  <si>
    <t>(8)平成28年7月に、基準年が平成22年からH27年に変更されている。</t>
  </si>
  <si>
    <t>100.2</t>
  </si>
  <si>
    <t>100.4</t>
  </si>
  <si>
    <r>
      <t>前年同月比(</t>
    </r>
    <r>
      <rPr>
        <sz val="6"/>
        <rFont val="ＭＳ 明朝"/>
        <family val="1"/>
      </rPr>
      <t>％）</t>
    </r>
  </si>
  <si>
    <t>100.7</t>
  </si>
  <si>
    <t>平成26年</t>
  </si>
  <si>
    <t xml:space="preserve">    28</t>
  </si>
  <si>
    <t>101.0</t>
  </si>
  <si>
    <t>12 699</t>
  </si>
  <si>
    <t>平成29年 1月</t>
  </si>
  <si>
    <t xml:space="preserve">  (1)平成27年国勢調査確定値を基礎とした推計人口。</t>
  </si>
  <si>
    <t xml:space="preserve">     平成28年10月以降は平成28年国勢調査確報値を基礎とし、動態の数値を加減して算出したもの。</t>
  </si>
  <si>
    <t>12 700</t>
  </si>
  <si>
    <t>(8)パートを含む。年初めに季節調整計算が行われるので、平成28年12月までは、改定値となっている。</t>
  </si>
  <si>
    <t>100.2</t>
  </si>
  <si>
    <t>12 698</t>
  </si>
  <si>
    <t>国内企業
物価
(10)</t>
  </si>
  <si>
    <t>H27=100</t>
  </si>
  <si>
    <t>(10)2017年2月10日公表分より2015年基準指数を適用。それに伴い、過去の数値も遡及計算されたものを掲載している。</t>
  </si>
  <si>
    <t xml:space="preserve">  (4)季節調整済値。ただし、年計は原指数。平成27年分は年間補正済。平成28年数値は若干変動する場合がある。</t>
  </si>
  <si>
    <t xml:space="preserve">  　(4)平成29年1月公表分よりＨ27年基準を指数を適用。それに伴い、過去の数値も遡及計算されたものを掲載している。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</si>
  <si>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</si>
  <si>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</si>
  <si>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12 690</t>
  </si>
  <si>
    <t>100.1</t>
  </si>
  <si>
    <t>H27年=100</t>
  </si>
  <si>
    <t xml:space="preserve">  (6)事業所規模30人以上｡ 平成29年1月に分公表時から、平成27年を基準とした指数としている。それに伴い、</t>
  </si>
  <si>
    <t xml:space="preserve">  　過去の数値も遡及計算されたものを掲載している。</t>
  </si>
  <si>
    <t>66 789</t>
  </si>
  <si>
    <t>59 564</t>
  </si>
  <si>
    <t>58 702</t>
  </si>
  <si>
    <t>59 689</t>
  </si>
  <si>
    <t>53 164</t>
  </si>
  <si>
    <t>57 284</t>
  </si>
  <si>
    <t>60 253</t>
  </si>
  <si>
    <t>700 358</t>
  </si>
  <si>
    <t>60 430</t>
  </si>
  <si>
    <t>58 099</t>
  </si>
  <si>
    <t>53 891</t>
  </si>
  <si>
    <t>54 824</t>
  </si>
  <si>
    <t>53 510</t>
  </si>
  <si>
    <t>52 239</t>
  </si>
  <si>
    <t>53 389</t>
  </si>
  <si>
    <t>100.1</t>
  </si>
  <si>
    <t>12 693</t>
  </si>
  <si>
    <t>ｒ1.36</t>
  </si>
  <si>
    <t>63 475</t>
  </si>
  <si>
    <t>65 139</t>
  </si>
  <si>
    <t>55 364</t>
  </si>
  <si>
    <t xml:space="preserve">         4</t>
  </si>
  <si>
    <t>12 694</t>
  </si>
  <si>
    <t>100.5</t>
  </si>
  <si>
    <t>72 296</t>
  </si>
  <si>
    <t>r102.3</t>
  </si>
  <si>
    <t>r100.0</t>
  </si>
  <si>
    <t>r87 464</t>
  </si>
  <si>
    <t>r90 651</t>
  </si>
  <si>
    <t xml:space="preserve">         5</t>
  </si>
  <si>
    <r>
      <t>前年同月比(</t>
    </r>
    <r>
      <rPr>
        <sz val="6"/>
        <rFont val="ＭＳ 明朝"/>
        <family val="1"/>
      </rPr>
      <t>％)</t>
    </r>
  </si>
  <si>
    <t>100.7</t>
  </si>
  <si>
    <t>12 692</t>
  </si>
  <si>
    <t>66 193</t>
  </si>
  <si>
    <t>63 294</t>
  </si>
  <si>
    <t xml:space="preserve">         6</t>
  </si>
  <si>
    <t>100.6</t>
  </si>
  <si>
    <t>12 682</t>
  </si>
  <si>
    <t>12 674</t>
  </si>
  <si>
    <t>58 512</t>
  </si>
  <si>
    <t>58 503</t>
  </si>
  <si>
    <t>平成28年 6月</t>
  </si>
  <si>
    <t xml:space="preserve">         8</t>
  </si>
  <si>
    <t>12 679</t>
  </si>
  <si>
    <t>66 084</t>
  </si>
  <si>
    <t>60 576</t>
  </si>
  <si>
    <t>100.6</t>
  </si>
  <si>
    <t>12 676</t>
  </si>
  <si>
    <t>61 670</t>
  </si>
  <si>
    <t>64 952</t>
  </si>
  <si>
    <t>60 732</t>
  </si>
  <si>
    <t>12 677</t>
  </si>
  <si>
    <t>平成26</t>
  </si>
  <si>
    <t>100.8</t>
  </si>
  <si>
    <t>12 676</t>
  </si>
  <si>
    <t>12 667</t>
  </si>
  <si>
    <t xml:space="preserve"> 62 786</t>
  </si>
  <si>
    <t>61 691</t>
  </si>
  <si>
    <t>100.9</t>
  </si>
  <si>
    <t>12 672</t>
  </si>
  <si>
    <t>68 111</t>
  </si>
  <si>
    <t xml:space="preserve"> 61 471</t>
  </si>
  <si>
    <t>101.2</t>
  </si>
  <si>
    <t>12 678</t>
  </si>
  <si>
    <t>r103.0</t>
  </si>
  <si>
    <t>p103.6</t>
  </si>
  <si>
    <t>r88.7</t>
  </si>
  <si>
    <t xml:space="preserve"> 66 936</t>
  </si>
  <si>
    <t>64 129</t>
  </si>
  <si>
    <t>r99.9</t>
  </si>
  <si>
    <t>p100.1</t>
  </si>
  <si>
    <t>(△ 346)</t>
  </si>
  <si>
    <t>(△ 4 859)</t>
  </si>
  <si>
    <t>p167</t>
  </si>
  <si>
    <t>r 69 210</t>
  </si>
  <si>
    <t>p 68 088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</si>
</sst>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(0\);&quot;(△&quot;#\ ##0\)"/>
    <numFmt numFmtId="191" formatCode="0.0;[Red]0.0"/>
    <numFmt numFmtId="192" formatCode="_(* #,##0_);_(* \(#,##0\);_(* &quot;-&quot;_);_(@_)"/>
    <numFmt numFmtId="193" formatCode="_(&quot;$&quot;* #,##0.00_);_(&quot;$&quot;* \(#,##0.00\);_(&quot;$&quot;* &quot;-&quot;??_);_(@_)"/>
    <numFmt numFmtId="194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95" formatCode="#,##0;\-#,##0;&quot;-&quot;"/>
    <numFmt numFmtId="196" formatCode="#.0\ ###\ ###"/>
    <numFmt numFmtId="197" formatCode="0;&quot;△ &quot;0"/>
    <numFmt numFmtId="198" formatCode="0.00;&quot;△ &quot;0.00"/>
    <numFmt numFmtId="199" formatCode="0.000;&quot;△ &quot;0.000"/>
    <numFmt numFmtId="200" formatCode="#.0\ ##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95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4" fontId="23" fillId="0" borderId="0" applyFont="0" applyFill="0" applyBorder="0" applyAlignment="0" applyProtection="0"/>
    <xf numFmtId="192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193" fontId="17" fillId="0" borderId="0" applyFont="0" applyFill="0" applyBorder="0" applyAlignment="0" applyProtection="0"/>
    <xf numFmtId="194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51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24" fillId="0" borderId="0">
      <alignment/>
      <protection/>
    </xf>
    <xf numFmtId="0" fontId="6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70" fillId="0" borderId="0" xfId="0" applyFont="1" applyAlignment="1">
      <alignment/>
    </xf>
    <xf numFmtId="0" fontId="71" fillId="0" borderId="0" xfId="78" applyFont="1" applyFill="1">
      <alignment/>
      <protection/>
    </xf>
    <xf numFmtId="0" fontId="72" fillId="0" borderId="13" xfId="78" applyFont="1" applyFill="1" applyBorder="1" applyAlignment="1" quotePrefix="1">
      <alignment horizontal="left"/>
      <protection/>
    </xf>
    <xf numFmtId="179" fontId="72" fillId="0" borderId="0" xfId="78" applyNumberFormat="1" applyFont="1" applyFill="1" applyAlignment="1">
      <alignment horizontal="right"/>
      <protection/>
    </xf>
    <xf numFmtId="184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176" fontId="6" fillId="0" borderId="13" xfId="78" applyNumberFormat="1" applyFont="1" applyFill="1" applyBorder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1" fontId="6" fillId="0" borderId="0" xfId="78" applyNumberFormat="1" applyFont="1" applyFill="1" applyAlignment="1">
      <alignment horizontal="right"/>
      <protection/>
    </xf>
    <xf numFmtId="0" fontId="71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187" fontId="72" fillId="0" borderId="0" xfId="78" applyNumberFormat="1" applyFont="1" applyFill="1" applyAlignment="1">
      <alignment horizontal="right"/>
      <protection/>
    </xf>
    <xf numFmtId="0" fontId="73" fillId="0" borderId="0" xfId="78" applyFont="1" applyFill="1">
      <alignment/>
      <protection/>
    </xf>
    <xf numFmtId="0" fontId="74" fillId="0" borderId="0" xfId="78" applyFont="1" applyFill="1">
      <alignment/>
      <protection/>
    </xf>
    <xf numFmtId="0" fontId="75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49" fontId="8" fillId="0" borderId="17" xfId="78" applyNumberFormat="1" applyFont="1" applyFill="1" applyBorder="1" applyAlignment="1">
      <alignment horizontal="center"/>
      <protection/>
    </xf>
    <xf numFmtId="0" fontId="76" fillId="0" borderId="0" xfId="78" applyFont="1" applyFill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187" fontId="6" fillId="0" borderId="0" xfId="78" applyNumberFormat="1" applyFont="1" applyFill="1" applyAlignment="1">
      <alignment horizontal="right" vertical="center"/>
      <protection/>
    </xf>
    <xf numFmtId="0" fontId="77" fillId="0" borderId="13" xfId="78" applyFont="1" applyFill="1" applyBorder="1" applyAlignment="1" quotePrefix="1">
      <alignment horizontal="left"/>
      <protection/>
    </xf>
    <xf numFmtId="0" fontId="77" fillId="0" borderId="16" xfId="78" applyFont="1" applyFill="1" applyBorder="1" applyAlignment="1" quotePrefix="1">
      <alignment horizontal="left"/>
      <protection/>
    </xf>
    <xf numFmtId="176" fontId="6" fillId="0" borderId="0" xfId="78" applyNumberFormat="1" applyFont="1" applyFill="1" applyBorder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89" fontId="9" fillId="0" borderId="0" xfId="78" applyNumberFormat="1" applyFont="1" applyFill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0" fontId="9" fillId="0" borderId="0" xfId="78" applyNumberFormat="1" applyFont="1" applyFill="1" applyAlignment="1">
      <alignment horizontal="right"/>
      <protection/>
    </xf>
    <xf numFmtId="183" fontId="9" fillId="0" borderId="0" xfId="78" applyNumberFormat="1" applyFont="1" applyFill="1" applyAlignment="1">
      <alignment horizontal="right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9" fontId="6" fillId="0" borderId="0" xfId="78" applyNumberFormat="1" applyFont="1" applyFill="1">
      <alignment/>
      <protection/>
    </xf>
    <xf numFmtId="190" fontId="6" fillId="0" borderId="2" xfId="78" applyNumberFormat="1" applyFont="1" applyFill="1" applyBorder="1" applyAlignment="1">
      <alignment horizontal="right" vertical="center" shrinkToFit="1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82" fontId="9" fillId="0" borderId="0" xfId="78" applyNumberFormat="1" applyFont="1" applyFill="1" applyAlignment="1">
      <alignment horizontal="right"/>
      <protection/>
    </xf>
    <xf numFmtId="0" fontId="76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186" fontId="9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6" fillId="0" borderId="0" xfId="78" applyFont="1" applyFill="1" applyAlignment="1">
      <alignment horizontal="right"/>
      <protection/>
    </xf>
    <xf numFmtId="184" fontId="9" fillId="0" borderId="0" xfId="78" applyNumberFormat="1" applyFont="1" applyFill="1" applyAlignment="1">
      <alignment horizontal="right"/>
      <protection/>
    </xf>
    <xf numFmtId="49" fontId="9" fillId="0" borderId="0" xfId="78" applyNumberFormat="1" applyFont="1" applyFill="1" applyAlignment="1">
      <alignment horizontal="right"/>
      <protection/>
    </xf>
    <xf numFmtId="176" fontId="9" fillId="33" borderId="0" xfId="78" applyNumberFormat="1" applyFont="1" applyFill="1" applyAlignment="1">
      <alignment horizontal="right"/>
      <protection/>
    </xf>
    <xf numFmtId="176" fontId="6" fillId="33" borderId="0" xfId="78" applyNumberFormat="1" applyFont="1" applyFill="1" applyAlignment="1">
      <alignment horizontal="right"/>
      <protection/>
    </xf>
    <xf numFmtId="0" fontId="6" fillId="0" borderId="0" xfId="78" applyNumberFormat="1" applyFont="1" applyFill="1">
      <alignment/>
      <protection/>
    </xf>
    <xf numFmtId="0" fontId="9" fillId="33" borderId="0" xfId="78" applyFont="1" applyFill="1">
      <alignment/>
      <protection/>
    </xf>
    <xf numFmtId="179" fontId="9" fillId="33" borderId="0" xfId="78" applyNumberFormat="1" applyFont="1" applyFill="1">
      <alignment/>
      <protection/>
    </xf>
    <xf numFmtId="0" fontId="72" fillId="0" borderId="16" xfId="78" applyFont="1" applyFill="1" applyBorder="1" applyAlignment="1" quotePrefix="1">
      <alignment horizontal="left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Followed Hyperlink" xfId="79"/>
    <cellStyle name="磨葬e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0"/>
  <sheetViews>
    <sheetView showGridLines="0" tabSelected="1" view="pageBreakPreview" zoomScale="110" zoomScaleSheetLayoutView="110" zoomScalePageLayoutView="0" workbookViewId="0" topLeftCell="A1">
      <selection activeCell="P34" sqref="P34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53" t="s">
        <v>5</v>
      </c>
      <c r="D4" s="163"/>
      <c r="E4" s="35" t="s">
        <v>6</v>
      </c>
      <c r="F4" s="97" t="s">
        <v>7</v>
      </c>
      <c r="G4" s="15" t="s">
        <v>8</v>
      </c>
      <c r="H4" s="156" t="s">
        <v>144</v>
      </c>
      <c r="I4" s="153" t="s">
        <v>41</v>
      </c>
      <c r="J4" s="154"/>
      <c r="K4" s="155"/>
      <c r="L4" s="164" t="s">
        <v>148</v>
      </c>
      <c r="M4" s="165"/>
      <c r="N4" s="160" t="s">
        <v>161</v>
      </c>
      <c r="O4" s="153" t="s">
        <v>165</v>
      </c>
      <c r="P4" s="167"/>
      <c r="Q4" s="160" t="s">
        <v>88</v>
      </c>
      <c r="R4" s="153" t="s">
        <v>166</v>
      </c>
      <c r="S4" s="155"/>
      <c r="T4" s="5"/>
    </row>
    <row r="5" spans="1:20" ht="12" customHeight="1">
      <c r="A5" s="176" t="s">
        <v>10</v>
      </c>
      <c r="B5" s="36" t="s">
        <v>11</v>
      </c>
      <c r="C5" s="10" t="s">
        <v>12</v>
      </c>
      <c r="D5" s="37" t="s">
        <v>13</v>
      </c>
      <c r="E5" s="178" t="s">
        <v>60</v>
      </c>
      <c r="F5" s="86" t="s">
        <v>7</v>
      </c>
      <c r="G5" s="14" t="s">
        <v>14</v>
      </c>
      <c r="H5" s="157"/>
      <c r="I5" s="15" t="s">
        <v>111</v>
      </c>
      <c r="J5" s="38" t="s">
        <v>15</v>
      </c>
      <c r="K5" s="4" t="s">
        <v>16</v>
      </c>
      <c r="L5" s="39"/>
      <c r="M5" s="34"/>
      <c r="N5" s="166"/>
      <c r="O5" s="40"/>
      <c r="P5" s="34"/>
      <c r="Q5" s="161"/>
      <c r="R5" s="168" t="s">
        <v>113</v>
      </c>
      <c r="S5" s="168" t="s">
        <v>114</v>
      </c>
      <c r="T5" s="158" t="s">
        <v>1</v>
      </c>
    </row>
    <row r="6" spans="1:20" ht="12" customHeight="1">
      <c r="A6" s="177"/>
      <c r="B6" s="41" t="s">
        <v>17</v>
      </c>
      <c r="C6" s="11" t="s">
        <v>66</v>
      </c>
      <c r="D6" s="14" t="s">
        <v>61</v>
      </c>
      <c r="E6" s="166"/>
      <c r="F6" s="87" t="s">
        <v>18</v>
      </c>
      <c r="G6" s="14" t="s">
        <v>19</v>
      </c>
      <c r="H6" s="157"/>
      <c r="I6" s="81" t="s">
        <v>112</v>
      </c>
      <c r="J6" s="14" t="s">
        <v>20</v>
      </c>
      <c r="K6" s="4" t="s">
        <v>21</v>
      </c>
      <c r="L6" s="42" t="s">
        <v>22</v>
      </c>
      <c r="M6" s="43" t="s">
        <v>92</v>
      </c>
      <c r="N6" s="166"/>
      <c r="O6" s="14" t="s">
        <v>23</v>
      </c>
      <c r="P6" s="4" t="s">
        <v>24</v>
      </c>
      <c r="Q6" s="161"/>
      <c r="R6" s="169"/>
      <c r="S6" s="169"/>
      <c r="T6" s="159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79"/>
      <c r="F7" s="88" t="s">
        <v>25</v>
      </c>
      <c r="G7" s="16" t="s">
        <v>109</v>
      </c>
      <c r="H7" s="116" t="s">
        <v>149</v>
      </c>
      <c r="I7" s="16" t="s">
        <v>145</v>
      </c>
      <c r="J7" s="16" t="s">
        <v>146</v>
      </c>
      <c r="K7" s="3" t="s">
        <v>147</v>
      </c>
      <c r="L7" s="46"/>
      <c r="M7" s="44"/>
      <c r="N7" s="117" t="s">
        <v>162</v>
      </c>
      <c r="O7" s="46"/>
      <c r="P7" s="44"/>
      <c r="Q7" s="162"/>
      <c r="R7" s="170"/>
      <c r="S7" s="170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110</v>
      </c>
      <c r="H8" s="26" t="s">
        <v>32</v>
      </c>
      <c r="I8" s="26" t="s">
        <v>193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160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173</v>
      </c>
      <c r="B10" s="13">
        <v>835016</v>
      </c>
      <c r="C10" s="13">
        <v>66098</v>
      </c>
      <c r="D10" s="54">
        <v>14148</v>
      </c>
      <c r="E10" s="13">
        <v>4830</v>
      </c>
      <c r="F10" s="54">
        <v>116779</v>
      </c>
      <c r="G10" s="17">
        <v>95.8</v>
      </c>
      <c r="H10" s="54">
        <v>63754</v>
      </c>
      <c r="I10" s="17"/>
      <c r="J10" s="17">
        <v>11.7</v>
      </c>
      <c r="K10" s="25">
        <v>0.89</v>
      </c>
      <c r="L10" s="13">
        <v>37</v>
      </c>
      <c r="M10" s="13">
        <v>13331</v>
      </c>
      <c r="N10" s="17">
        <v>99.1</v>
      </c>
      <c r="O10" s="54">
        <v>1240</v>
      </c>
      <c r="P10" s="54">
        <v>893</v>
      </c>
      <c r="Q10" s="13">
        <v>316237</v>
      </c>
      <c r="R10" s="13">
        <v>22656</v>
      </c>
      <c r="S10" s="13">
        <v>12122</v>
      </c>
      <c r="T10" s="55" t="s">
        <v>248</v>
      </c>
    </row>
    <row r="11" spans="1:20" s="5" customFormat="1" ht="10.5" customHeight="1">
      <c r="A11" s="53" t="s">
        <v>135</v>
      </c>
      <c r="B11" s="13">
        <v>832832</v>
      </c>
      <c r="C11" s="13">
        <v>66111</v>
      </c>
      <c r="D11" s="54">
        <v>14054</v>
      </c>
      <c r="E11" s="13">
        <v>4941</v>
      </c>
      <c r="F11" s="54">
        <v>95365</v>
      </c>
      <c r="G11" s="17">
        <v>94.3</v>
      </c>
      <c r="H11" s="54">
        <v>56887</v>
      </c>
      <c r="I11" s="17">
        <v>100</v>
      </c>
      <c r="J11" s="17">
        <v>11.9</v>
      </c>
      <c r="K11" s="25">
        <v>0.97</v>
      </c>
      <c r="L11" s="13">
        <v>35</v>
      </c>
      <c r="M11" s="13">
        <v>4468</v>
      </c>
      <c r="N11" s="17">
        <v>100</v>
      </c>
      <c r="O11" s="54">
        <v>1460</v>
      </c>
      <c r="P11" s="54">
        <v>647</v>
      </c>
      <c r="Q11" s="13">
        <v>298211</v>
      </c>
      <c r="R11" s="13">
        <v>23154</v>
      </c>
      <c r="S11" s="13">
        <v>12611</v>
      </c>
      <c r="T11" s="55" t="s">
        <v>135</v>
      </c>
    </row>
    <row r="12" spans="1:20" s="118" customFormat="1" ht="10.5" customHeight="1">
      <c r="A12" s="56" t="s">
        <v>174</v>
      </c>
      <c r="B12" s="103">
        <v>828388</v>
      </c>
      <c r="C12" s="131">
        <v>64705</v>
      </c>
      <c r="D12" s="129">
        <v>15663</v>
      </c>
      <c r="E12" s="103">
        <v>5463</v>
      </c>
      <c r="F12" s="129">
        <v>106339</v>
      </c>
      <c r="G12" s="104" t="s">
        <v>104</v>
      </c>
      <c r="H12" s="129">
        <v>63099</v>
      </c>
      <c r="I12" s="104">
        <v>102.2</v>
      </c>
      <c r="J12" s="104">
        <v>11.4</v>
      </c>
      <c r="K12" s="137">
        <v>1.15</v>
      </c>
      <c r="L12" s="103">
        <v>40</v>
      </c>
      <c r="M12" s="103">
        <v>5138</v>
      </c>
      <c r="N12" s="104">
        <v>100.2</v>
      </c>
      <c r="O12" s="129">
        <v>1628</v>
      </c>
      <c r="P12" s="129">
        <v>540</v>
      </c>
      <c r="Q12" s="103">
        <v>279725</v>
      </c>
      <c r="R12" s="103">
        <v>23658</v>
      </c>
      <c r="S12" s="103">
        <v>12907</v>
      </c>
      <c r="T12" s="57" t="s">
        <v>174</v>
      </c>
    </row>
    <row r="13" spans="1:20" ht="9.75" customHeight="1">
      <c r="A13" s="53"/>
      <c r="J13" s="112">
        <v>11.3</v>
      </c>
      <c r="T13" s="55"/>
    </row>
    <row r="14" spans="1:20" s="99" customFormat="1" ht="10.5" customHeight="1">
      <c r="A14" s="100" t="s">
        <v>237</v>
      </c>
      <c r="B14" s="13">
        <v>829275</v>
      </c>
      <c r="C14" s="13">
        <v>5068</v>
      </c>
      <c r="D14" s="13">
        <v>1324</v>
      </c>
      <c r="E14" s="107">
        <v>360</v>
      </c>
      <c r="F14" s="13">
        <v>8097</v>
      </c>
      <c r="G14" s="17">
        <v>98.8</v>
      </c>
      <c r="H14" s="101">
        <v>4921</v>
      </c>
      <c r="I14" s="17">
        <v>134.1</v>
      </c>
      <c r="J14" s="17">
        <v>11.6</v>
      </c>
      <c r="K14" s="111">
        <v>1.13</v>
      </c>
      <c r="L14" s="5">
        <v>7</v>
      </c>
      <c r="M14" s="133">
        <v>1774</v>
      </c>
      <c r="N14" s="106" t="s">
        <v>155</v>
      </c>
      <c r="O14" s="5">
        <v>157</v>
      </c>
      <c r="P14" s="5">
        <v>34</v>
      </c>
      <c r="Q14" s="13">
        <v>25113</v>
      </c>
      <c r="R14" s="13">
        <v>23582</v>
      </c>
      <c r="S14" s="105">
        <v>12663</v>
      </c>
      <c r="T14" s="152" t="s">
        <v>237</v>
      </c>
    </row>
    <row r="15" spans="1:20" s="99" customFormat="1" ht="10.5" customHeight="1">
      <c r="A15" s="53" t="s">
        <v>119</v>
      </c>
      <c r="B15" s="13">
        <v>829052</v>
      </c>
      <c r="C15" s="13">
        <v>5827</v>
      </c>
      <c r="D15" s="13">
        <v>1270</v>
      </c>
      <c r="E15" s="107">
        <v>656</v>
      </c>
      <c r="F15" s="13">
        <v>8385</v>
      </c>
      <c r="G15" s="17">
        <v>91</v>
      </c>
      <c r="H15" s="75">
        <v>5416</v>
      </c>
      <c r="I15" s="17">
        <v>126.2</v>
      </c>
      <c r="J15" s="17">
        <v>11.3</v>
      </c>
      <c r="K15" s="111">
        <v>1.13</v>
      </c>
      <c r="L15" s="5">
        <v>5</v>
      </c>
      <c r="M15" s="133">
        <v>256</v>
      </c>
      <c r="N15" s="106" t="s">
        <v>155</v>
      </c>
      <c r="O15" s="5">
        <v>143</v>
      </c>
      <c r="P15" s="5">
        <v>27</v>
      </c>
      <c r="Q15" s="13">
        <v>17168</v>
      </c>
      <c r="R15" s="13">
        <v>23489</v>
      </c>
      <c r="S15" s="105">
        <v>12728</v>
      </c>
      <c r="T15" s="55" t="s">
        <v>119</v>
      </c>
    </row>
    <row r="16" spans="1:20" s="99" customFormat="1" ht="10.5" customHeight="1">
      <c r="A16" s="53" t="s">
        <v>120</v>
      </c>
      <c r="B16" s="13">
        <v>828905</v>
      </c>
      <c r="C16" s="13">
        <v>5528</v>
      </c>
      <c r="D16" s="13">
        <v>1044</v>
      </c>
      <c r="E16" s="107">
        <v>302</v>
      </c>
      <c r="F16" s="13">
        <v>8808</v>
      </c>
      <c r="G16" s="17">
        <v>90.7</v>
      </c>
      <c r="H16" s="75">
        <v>6043</v>
      </c>
      <c r="I16" s="17">
        <v>92.1</v>
      </c>
      <c r="J16" s="17">
        <v>10.4</v>
      </c>
      <c r="K16" s="111">
        <v>1.12</v>
      </c>
      <c r="L16" s="5">
        <v>3</v>
      </c>
      <c r="M16" s="133">
        <v>226</v>
      </c>
      <c r="N16" s="106" t="s">
        <v>169</v>
      </c>
      <c r="O16" s="5">
        <v>111</v>
      </c>
      <c r="P16" s="5">
        <v>22</v>
      </c>
      <c r="Q16" s="13">
        <v>28962</v>
      </c>
      <c r="R16" s="13">
        <v>23301</v>
      </c>
      <c r="S16" s="105">
        <v>12751</v>
      </c>
      <c r="T16" s="55" t="s">
        <v>120</v>
      </c>
    </row>
    <row r="17" spans="1:20" s="99" customFormat="1" ht="10.5" customHeight="1">
      <c r="A17" s="53" t="s">
        <v>121</v>
      </c>
      <c r="B17" s="13">
        <v>828680</v>
      </c>
      <c r="C17" s="13">
        <v>4801</v>
      </c>
      <c r="D17" s="13">
        <v>1426</v>
      </c>
      <c r="E17" s="107">
        <v>522</v>
      </c>
      <c r="F17" s="13">
        <v>16986</v>
      </c>
      <c r="G17" s="17">
        <v>91.3</v>
      </c>
      <c r="H17" s="75">
        <v>5610</v>
      </c>
      <c r="I17" s="17">
        <v>85.6</v>
      </c>
      <c r="J17" s="17">
        <v>11.6</v>
      </c>
      <c r="K17" s="111">
        <v>1.13</v>
      </c>
      <c r="L17" s="5">
        <v>3</v>
      </c>
      <c r="M17" s="133">
        <v>578</v>
      </c>
      <c r="N17" s="106" t="s">
        <v>170</v>
      </c>
      <c r="O17" s="5">
        <v>90</v>
      </c>
      <c r="P17" s="5">
        <v>30</v>
      </c>
      <c r="Q17" s="13">
        <v>21855</v>
      </c>
      <c r="R17" s="13">
        <v>23177</v>
      </c>
      <c r="S17" s="105">
        <v>12733</v>
      </c>
      <c r="T17" s="55" t="s">
        <v>121</v>
      </c>
    </row>
    <row r="18" spans="1:20" s="99" customFormat="1" ht="10.5" customHeight="1">
      <c r="A18" s="53" t="s">
        <v>127</v>
      </c>
      <c r="B18" s="13">
        <v>828388</v>
      </c>
      <c r="C18" s="13">
        <v>5456</v>
      </c>
      <c r="D18" s="13">
        <v>1144</v>
      </c>
      <c r="E18" s="107">
        <v>508</v>
      </c>
      <c r="F18" s="13">
        <v>6612</v>
      </c>
      <c r="G18" s="17">
        <v>92.9</v>
      </c>
      <c r="H18" s="75">
        <v>5077</v>
      </c>
      <c r="I18" s="17">
        <v>86.6</v>
      </c>
      <c r="J18" s="17">
        <v>11.7</v>
      </c>
      <c r="K18" s="111">
        <v>1.17</v>
      </c>
      <c r="L18" s="5">
        <v>3</v>
      </c>
      <c r="M18" s="133">
        <v>120</v>
      </c>
      <c r="N18" s="106" t="s">
        <v>172</v>
      </c>
      <c r="O18" s="5">
        <v>113</v>
      </c>
      <c r="P18" s="5">
        <v>31</v>
      </c>
      <c r="Q18" s="13">
        <v>19982</v>
      </c>
      <c r="R18" s="13">
        <v>23294</v>
      </c>
      <c r="S18" s="105">
        <v>12738</v>
      </c>
      <c r="T18" s="55" t="s">
        <v>127</v>
      </c>
    </row>
    <row r="19" spans="1:20" s="99" customFormat="1" ht="10.5" customHeight="1">
      <c r="A19" s="53" t="s">
        <v>123</v>
      </c>
      <c r="B19" s="13">
        <v>828430</v>
      </c>
      <c r="C19" s="13">
        <v>5528</v>
      </c>
      <c r="D19" s="13">
        <v>1147</v>
      </c>
      <c r="E19" s="107">
        <v>436</v>
      </c>
      <c r="F19" s="13">
        <v>5575</v>
      </c>
      <c r="G19" s="17">
        <v>93.3</v>
      </c>
      <c r="H19" s="75">
        <v>4835</v>
      </c>
      <c r="I19" s="17">
        <v>90.4</v>
      </c>
      <c r="J19" s="17">
        <v>12.6</v>
      </c>
      <c r="K19" s="111">
        <v>1.17</v>
      </c>
      <c r="L19" s="5">
        <v>5</v>
      </c>
      <c r="M19" s="133">
        <v>1042</v>
      </c>
      <c r="N19" s="106" t="s">
        <v>175</v>
      </c>
      <c r="O19" s="5">
        <v>115</v>
      </c>
      <c r="P19" s="5">
        <v>26</v>
      </c>
      <c r="Q19" s="13">
        <v>20735</v>
      </c>
      <c r="R19" s="13">
        <v>23558</v>
      </c>
      <c r="S19" s="105">
        <v>12736</v>
      </c>
      <c r="T19" s="55" t="s">
        <v>123</v>
      </c>
    </row>
    <row r="20" spans="1:20" s="99" customFormat="1" ht="10.5" customHeight="1">
      <c r="A20" s="53" t="s">
        <v>124</v>
      </c>
      <c r="B20" s="13">
        <v>828185</v>
      </c>
      <c r="C20" s="13">
        <v>7033</v>
      </c>
      <c r="D20" s="13">
        <v>1187</v>
      </c>
      <c r="E20" s="107">
        <v>562</v>
      </c>
      <c r="F20" s="13">
        <v>4466</v>
      </c>
      <c r="G20" s="17">
        <v>98.6</v>
      </c>
      <c r="H20" s="75">
        <v>4985</v>
      </c>
      <c r="I20" s="17">
        <v>181</v>
      </c>
      <c r="J20" s="17">
        <v>13.7</v>
      </c>
      <c r="K20" s="111">
        <v>1.16</v>
      </c>
      <c r="L20" s="5">
        <v>0</v>
      </c>
      <c r="M20" s="149">
        <v>0</v>
      </c>
      <c r="N20" s="106" t="s">
        <v>170</v>
      </c>
      <c r="O20" s="5">
        <v>371</v>
      </c>
      <c r="P20" s="5">
        <v>26</v>
      </c>
      <c r="Q20" s="13">
        <v>22455</v>
      </c>
      <c r="R20" s="13">
        <v>23658</v>
      </c>
      <c r="S20" s="124">
        <v>12907</v>
      </c>
      <c r="T20" s="55" t="s">
        <v>124</v>
      </c>
    </row>
    <row r="21" spans="1:20" s="99" customFormat="1" ht="10.5" customHeight="1">
      <c r="A21" s="53" t="s">
        <v>177</v>
      </c>
      <c r="B21" s="13">
        <v>827910</v>
      </c>
      <c r="C21" s="13">
        <v>5374</v>
      </c>
      <c r="D21" s="13">
        <v>1307</v>
      </c>
      <c r="E21" s="107">
        <v>427</v>
      </c>
      <c r="F21" s="13">
        <v>5415</v>
      </c>
      <c r="G21" s="17">
        <v>91.1</v>
      </c>
      <c r="H21" s="75">
        <v>5701</v>
      </c>
      <c r="I21" s="17">
        <v>87.3</v>
      </c>
      <c r="J21" s="17">
        <v>12.3</v>
      </c>
      <c r="K21" s="121">
        <v>1.19</v>
      </c>
      <c r="L21" s="5">
        <v>2</v>
      </c>
      <c r="M21" s="133">
        <v>90</v>
      </c>
      <c r="N21" s="106" t="s">
        <v>182</v>
      </c>
      <c r="O21" s="5">
        <v>58</v>
      </c>
      <c r="P21" s="5">
        <v>143</v>
      </c>
      <c r="Q21" s="13">
        <v>24729</v>
      </c>
      <c r="R21" s="13">
        <v>23575</v>
      </c>
      <c r="S21" s="124">
        <v>12851</v>
      </c>
      <c r="T21" s="55" t="s">
        <v>177</v>
      </c>
    </row>
    <row r="22" spans="1:20" s="99" customFormat="1" ht="10.5" customHeight="1">
      <c r="A22" s="53" t="s">
        <v>2</v>
      </c>
      <c r="B22" s="13">
        <v>827391</v>
      </c>
      <c r="C22" s="13">
        <v>4678</v>
      </c>
      <c r="D22" s="13">
        <v>1569</v>
      </c>
      <c r="E22" s="107">
        <v>449</v>
      </c>
      <c r="F22" s="13">
        <v>7324</v>
      </c>
      <c r="G22" s="17">
        <v>91.7</v>
      </c>
      <c r="H22" s="75">
        <v>5399</v>
      </c>
      <c r="I22" s="17">
        <v>85.2</v>
      </c>
      <c r="J22" s="17">
        <v>11.2</v>
      </c>
      <c r="K22" s="121">
        <v>1.17</v>
      </c>
      <c r="L22" s="5">
        <v>2</v>
      </c>
      <c r="M22" s="133">
        <v>110</v>
      </c>
      <c r="N22" s="106" t="s">
        <v>192</v>
      </c>
      <c r="O22" s="5">
        <v>110</v>
      </c>
      <c r="P22" s="5">
        <v>61</v>
      </c>
      <c r="Q22" s="13">
        <v>20225</v>
      </c>
      <c r="R22" s="13">
        <v>23692</v>
      </c>
      <c r="S22" s="124">
        <v>12902</v>
      </c>
      <c r="T22" s="55" t="s">
        <v>2</v>
      </c>
    </row>
    <row r="23" spans="1:20" s="99" customFormat="1" ht="10.5" customHeight="1">
      <c r="A23" s="53" t="s">
        <v>126</v>
      </c>
      <c r="B23" s="13">
        <v>826865</v>
      </c>
      <c r="C23" s="13">
        <v>5176</v>
      </c>
      <c r="D23" s="13">
        <v>2291</v>
      </c>
      <c r="E23" s="107">
        <v>421</v>
      </c>
      <c r="F23" s="13">
        <v>11339</v>
      </c>
      <c r="G23" s="17">
        <v>87.6</v>
      </c>
      <c r="H23" s="75">
        <v>5306</v>
      </c>
      <c r="I23" s="17">
        <v>94.8</v>
      </c>
      <c r="J23" s="17">
        <v>11.5</v>
      </c>
      <c r="K23" s="121">
        <v>1.17</v>
      </c>
      <c r="L23" s="5">
        <v>1</v>
      </c>
      <c r="M23" s="133">
        <v>600</v>
      </c>
      <c r="N23" s="106" t="s">
        <v>211</v>
      </c>
      <c r="O23" s="5">
        <v>122</v>
      </c>
      <c r="P23" s="5">
        <v>32</v>
      </c>
      <c r="Q23" s="13">
        <v>24418</v>
      </c>
      <c r="R23" s="13">
        <v>24309</v>
      </c>
      <c r="S23" s="124">
        <v>13004</v>
      </c>
      <c r="T23" s="55" t="s">
        <v>126</v>
      </c>
    </row>
    <row r="24" spans="1:20" s="99" customFormat="1" ht="10.5" customHeight="1">
      <c r="A24" s="53" t="s">
        <v>217</v>
      </c>
      <c r="B24" s="13">
        <v>824030</v>
      </c>
      <c r="C24" s="13">
        <v>5078</v>
      </c>
      <c r="D24" s="13">
        <v>1028</v>
      </c>
      <c r="E24" s="107">
        <v>332</v>
      </c>
      <c r="F24" s="13">
        <v>12584</v>
      </c>
      <c r="G24" s="17">
        <v>92.9</v>
      </c>
      <c r="H24" s="75">
        <v>5038</v>
      </c>
      <c r="I24" s="17">
        <v>89.1</v>
      </c>
      <c r="J24" s="17">
        <v>12.2</v>
      </c>
      <c r="K24" s="121">
        <v>1.22</v>
      </c>
      <c r="L24" s="5">
        <v>3</v>
      </c>
      <c r="M24" s="133">
        <v>542</v>
      </c>
      <c r="N24" s="106" t="s">
        <v>219</v>
      </c>
      <c r="O24" s="5">
        <v>174</v>
      </c>
      <c r="P24" s="5">
        <v>21</v>
      </c>
      <c r="Q24" s="13">
        <v>16598</v>
      </c>
      <c r="R24" s="13">
        <v>24485</v>
      </c>
      <c r="S24" s="124">
        <v>12922</v>
      </c>
      <c r="T24" s="55" t="s">
        <v>217</v>
      </c>
    </row>
    <row r="25" spans="1:20" s="99" customFormat="1" ht="10.5" customHeight="1">
      <c r="A25" s="53" t="s">
        <v>225</v>
      </c>
      <c r="B25" s="13">
        <v>824743</v>
      </c>
      <c r="C25" s="13">
        <v>5194</v>
      </c>
      <c r="D25" s="13">
        <v>1040</v>
      </c>
      <c r="E25" s="107">
        <v>444</v>
      </c>
      <c r="F25" s="13">
        <v>15819</v>
      </c>
      <c r="G25" s="17">
        <v>90.6</v>
      </c>
      <c r="H25" s="75">
        <v>4525</v>
      </c>
      <c r="I25" s="17">
        <v>87.3</v>
      </c>
      <c r="J25" s="17">
        <v>11.3</v>
      </c>
      <c r="K25" s="121">
        <v>1.21</v>
      </c>
      <c r="L25" s="5">
        <v>2</v>
      </c>
      <c r="M25" s="133">
        <v>165</v>
      </c>
      <c r="N25" s="106" t="s">
        <v>227</v>
      </c>
      <c r="O25" s="5">
        <v>85</v>
      </c>
      <c r="P25" s="5">
        <v>94</v>
      </c>
      <c r="Q25" s="13">
        <v>28911</v>
      </c>
      <c r="R25" s="13">
        <v>24397</v>
      </c>
      <c r="S25" s="124">
        <v>12991</v>
      </c>
      <c r="T25" s="55" t="s">
        <v>225</v>
      </c>
    </row>
    <row r="26" spans="1:20" s="99" customFormat="1" ht="10.5" customHeight="1">
      <c r="A26" s="53" t="s">
        <v>231</v>
      </c>
      <c r="B26" s="13">
        <v>824466</v>
      </c>
      <c r="C26" s="13">
        <v>5117</v>
      </c>
      <c r="D26" s="13">
        <v>1429</v>
      </c>
      <c r="E26" s="107">
        <v>521</v>
      </c>
      <c r="F26" s="13">
        <v>8794</v>
      </c>
      <c r="G26" s="17">
        <v>97.5</v>
      </c>
      <c r="H26" s="75">
        <v>4628</v>
      </c>
      <c r="I26" s="17">
        <v>135.8</v>
      </c>
      <c r="J26" s="17">
        <v>11.6</v>
      </c>
      <c r="K26" s="121">
        <v>1.21</v>
      </c>
      <c r="L26" s="5">
        <v>2</v>
      </c>
      <c r="M26" s="133">
        <v>3530</v>
      </c>
      <c r="N26" s="106" t="s">
        <v>232</v>
      </c>
      <c r="O26" s="5">
        <v>226</v>
      </c>
      <c r="P26" s="5">
        <v>76</v>
      </c>
      <c r="Q26" s="13">
        <v>25136</v>
      </c>
      <c r="R26" s="13">
        <v>24468</v>
      </c>
      <c r="S26" s="124">
        <v>13020</v>
      </c>
      <c r="T26" s="55" t="s">
        <v>231</v>
      </c>
    </row>
    <row r="27" spans="1:20" s="99" customFormat="1" ht="10.5" customHeight="1">
      <c r="A27" s="53" t="s">
        <v>119</v>
      </c>
      <c r="B27" s="13">
        <v>824220</v>
      </c>
      <c r="C27" s="13">
        <v>5810</v>
      </c>
      <c r="D27" s="13">
        <v>1247</v>
      </c>
      <c r="E27" s="107">
        <v>544</v>
      </c>
      <c r="F27" s="13">
        <v>8056</v>
      </c>
      <c r="G27" s="17">
        <v>93.7</v>
      </c>
      <c r="H27" s="75">
        <v>5272</v>
      </c>
      <c r="I27" s="17">
        <v>122.3</v>
      </c>
      <c r="J27" s="17">
        <v>11.9</v>
      </c>
      <c r="K27" s="121">
        <v>1.24</v>
      </c>
      <c r="L27" s="5">
        <v>2</v>
      </c>
      <c r="M27" s="133">
        <v>120</v>
      </c>
      <c r="N27" s="106" t="s">
        <v>170</v>
      </c>
      <c r="O27" s="5">
        <v>34</v>
      </c>
      <c r="P27" s="5">
        <v>16</v>
      </c>
      <c r="Q27" s="13">
        <v>21614</v>
      </c>
      <c r="R27" s="13">
        <v>24203</v>
      </c>
      <c r="S27" s="124">
        <v>13097</v>
      </c>
      <c r="T27" s="55" t="s">
        <v>119</v>
      </c>
    </row>
    <row r="28" spans="1:20" s="99" customFormat="1" ht="10.5" customHeight="1">
      <c r="A28" s="53" t="s">
        <v>238</v>
      </c>
      <c r="B28" s="13">
        <v>823991</v>
      </c>
      <c r="C28" s="13">
        <v>5578</v>
      </c>
      <c r="D28" s="13">
        <v>1064</v>
      </c>
      <c r="E28" s="107">
        <v>374</v>
      </c>
      <c r="F28" s="13">
        <v>7105</v>
      </c>
      <c r="G28" s="17">
        <v>94.1</v>
      </c>
      <c r="H28" s="75">
        <v>5820</v>
      </c>
      <c r="I28" s="17">
        <v>93.4</v>
      </c>
      <c r="J28" s="17">
        <v>11.4</v>
      </c>
      <c r="K28" s="121">
        <v>1.27</v>
      </c>
      <c r="L28" s="5">
        <v>3</v>
      </c>
      <c r="M28" s="133">
        <v>85</v>
      </c>
      <c r="N28" s="106" t="s">
        <v>242</v>
      </c>
      <c r="O28" s="5">
        <v>101</v>
      </c>
      <c r="P28" s="5">
        <v>28</v>
      </c>
      <c r="Q28" s="13">
        <v>23358</v>
      </c>
      <c r="R28" s="13">
        <v>24173</v>
      </c>
      <c r="S28" s="13">
        <v>13145</v>
      </c>
      <c r="T28" s="55" t="s">
        <v>120</v>
      </c>
    </row>
    <row r="29" spans="1:20" s="114" customFormat="1" ht="10.5" customHeight="1">
      <c r="A29" s="53" t="s">
        <v>121</v>
      </c>
      <c r="B29" s="13">
        <v>823818</v>
      </c>
      <c r="C29" s="13">
        <v>4852</v>
      </c>
      <c r="D29" s="13">
        <v>1441</v>
      </c>
      <c r="E29" s="107">
        <v>505</v>
      </c>
      <c r="F29" s="13">
        <v>12406</v>
      </c>
      <c r="G29" s="17">
        <v>91.7</v>
      </c>
      <c r="H29" s="75">
        <v>5181</v>
      </c>
      <c r="I29" s="17">
        <v>85.5</v>
      </c>
      <c r="J29" s="17">
        <v>11.5</v>
      </c>
      <c r="K29" s="121">
        <v>1.27</v>
      </c>
      <c r="L29" s="5">
        <v>2</v>
      </c>
      <c r="M29" s="133">
        <v>34</v>
      </c>
      <c r="N29" s="106" t="s">
        <v>249</v>
      </c>
      <c r="O29" s="5">
        <v>90</v>
      </c>
      <c r="P29" s="5">
        <v>44</v>
      </c>
      <c r="Q29" s="13">
        <v>15008</v>
      </c>
      <c r="R29" s="13">
        <v>24122</v>
      </c>
      <c r="S29" s="13">
        <v>13121</v>
      </c>
      <c r="T29" s="55" t="s">
        <v>121</v>
      </c>
    </row>
    <row r="30" spans="1:20" s="114" customFormat="1" ht="10.5" customHeight="1">
      <c r="A30" s="53" t="s">
        <v>127</v>
      </c>
      <c r="B30" s="13">
        <v>823620</v>
      </c>
      <c r="C30" s="13">
        <v>5298</v>
      </c>
      <c r="D30" s="13">
        <v>1072</v>
      </c>
      <c r="E30" s="107">
        <v>604</v>
      </c>
      <c r="F30" s="13">
        <v>7723</v>
      </c>
      <c r="G30" s="17">
        <v>88.5</v>
      </c>
      <c r="H30" s="75">
        <v>5314</v>
      </c>
      <c r="I30" s="17">
        <v>87.3</v>
      </c>
      <c r="J30" s="17">
        <v>12.2</v>
      </c>
      <c r="K30" s="121">
        <v>1.25</v>
      </c>
      <c r="L30" s="5">
        <v>8</v>
      </c>
      <c r="M30" s="133">
        <v>78</v>
      </c>
      <c r="N30" s="106" t="s">
        <v>254</v>
      </c>
      <c r="O30" s="5">
        <v>112</v>
      </c>
      <c r="P30" s="5">
        <v>28</v>
      </c>
      <c r="Q30" s="13">
        <v>23982</v>
      </c>
      <c r="R30" s="13">
        <v>24012</v>
      </c>
      <c r="S30" s="105">
        <v>13067</v>
      </c>
      <c r="T30" s="53" t="s">
        <v>127</v>
      </c>
    </row>
    <row r="31" spans="1:20" s="114" customFormat="1" ht="10.5" customHeight="1">
      <c r="A31" s="53" t="s">
        <v>123</v>
      </c>
      <c r="B31" s="13">
        <v>823672</v>
      </c>
      <c r="C31" s="13">
        <v>5590</v>
      </c>
      <c r="D31" s="13">
        <v>1140</v>
      </c>
      <c r="E31" s="107">
        <v>437</v>
      </c>
      <c r="F31" s="13">
        <v>6870</v>
      </c>
      <c r="G31" s="17">
        <v>96.4</v>
      </c>
      <c r="H31" s="17" t="s">
        <v>104</v>
      </c>
      <c r="I31" s="17" t="s">
        <v>104</v>
      </c>
      <c r="J31" s="17" t="s">
        <v>104</v>
      </c>
      <c r="K31" s="121">
        <v>1.25</v>
      </c>
      <c r="L31" s="5">
        <v>2</v>
      </c>
      <c r="M31" s="133">
        <v>116</v>
      </c>
      <c r="N31" s="106" t="s">
        <v>258</v>
      </c>
      <c r="O31" s="5">
        <v>135</v>
      </c>
      <c r="P31" s="5">
        <v>41</v>
      </c>
      <c r="Q31" s="13">
        <v>20602</v>
      </c>
      <c r="R31" s="13">
        <v>24188</v>
      </c>
      <c r="S31" s="105">
        <v>13145</v>
      </c>
      <c r="T31" s="53" t="s">
        <v>123</v>
      </c>
    </row>
    <row r="32" spans="1:20" s="114" customFormat="1" ht="10.5" customHeight="1">
      <c r="A32" s="56" t="s">
        <v>124</v>
      </c>
      <c r="B32" s="103">
        <v>823326</v>
      </c>
      <c r="C32" s="104" t="s">
        <v>104</v>
      </c>
      <c r="D32" s="103">
        <v>1121</v>
      </c>
      <c r="E32" s="104" t="s">
        <v>104</v>
      </c>
      <c r="F32" s="147">
        <v>5235</v>
      </c>
      <c r="G32" s="104" t="s">
        <v>104</v>
      </c>
      <c r="H32" s="104" t="s">
        <v>104</v>
      </c>
      <c r="I32" s="104" t="s">
        <v>104</v>
      </c>
      <c r="J32" s="104" t="s">
        <v>104</v>
      </c>
      <c r="K32" s="104" t="s">
        <v>104</v>
      </c>
      <c r="L32" s="150">
        <v>4</v>
      </c>
      <c r="M32" s="151">
        <v>811</v>
      </c>
      <c r="N32" s="146" t="s">
        <v>104</v>
      </c>
      <c r="O32" s="20">
        <v>369</v>
      </c>
      <c r="P32" s="20">
        <v>31</v>
      </c>
      <c r="Q32" s="13">
        <v>21126</v>
      </c>
      <c r="R32" s="13">
        <v>24378</v>
      </c>
      <c r="S32" s="105">
        <v>13257</v>
      </c>
      <c r="T32" s="56" t="s">
        <v>124</v>
      </c>
    </row>
    <row r="33" spans="1:21" s="118" customFormat="1" ht="3" customHeight="1">
      <c r="A33" s="56"/>
      <c r="B33" s="20"/>
      <c r="C33" s="20"/>
      <c r="D33" s="20"/>
      <c r="E33" s="104" t="s">
        <v>104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03" t="s">
        <v>104</v>
      </c>
      <c r="Q33" s="20"/>
      <c r="R33" s="20"/>
      <c r="S33" s="20"/>
      <c r="T33" s="57"/>
      <c r="U33" s="138"/>
    </row>
    <row r="34" spans="1:20" s="109" customFormat="1" ht="13.5" customHeight="1">
      <c r="A34" s="119" t="s">
        <v>59</v>
      </c>
      <c r="B34" s="134" t="s">
        <v>267</v>
      </c>
      <c r="C34" s="135">
        <f>(C31-C30)/C30*100</f>
        <v>5.5115137787844475</v>
      </c>
      <c r="D34" s="135">
        <f>(D32-D31)/D31*100</f>
        <v>-1.6666666666666667</v>
      </c>
      <c r="E34" s="136">
        <f>(E31-E30)/E30*100</f>
        <v>-27.64900662251656</v>
      </c>
      <c r="F34" s="136">
        <f>(F32-F31)/F31*100</f>
        <v>-23.799126637554586</v>
      </c>
      <c r="G34" s="136">
        <v>8.9</v>
      </c>
      <c r="H34" s="136">
        <f>(H30-H29)/H29*100</f>
        <v>2.5670719938235864</v>
      </c>
      <c r="I34" s="136">
        <f>(I30-I29)/I29*100</f>
        <v>2.1052631578947336</v>
      </c>
      <c r="J34" s="136">
        <f>(J30-J29)/J29*100</f>
        <v>6.086956521739125</v>
      </c>
      <c r="K34" s="143">
        <v>0</v>
      </c>
      <c r="L34" s="136">
        <f>(L32-L31)/L31*100</f>
        <v>100</v>
      </c>
      <c r="M34" s="136">
        <f>(M32-M31)/M31*100</f>
        <v>599.1379310344828</v>
      </c>
      <c r="N34" s="136">
        <v>0.3</v>
      </c>
      <c r="O34" s="136">
        <f>(36930-13450)/13450*100</f>
        <v>174.5724907063197</v>
      </c>
      <c r="P34" s="136">
        <f>(3080-4060)/4060*100</f>
        <v>-24.137931034482758</v>
      </c>
      <c r="Q34" s="136">
        <f>(Q32-Q31)/Q31*100</f>
        <v>2.5434423842345404</v>
      </c>
      <c r="R34" s="140">
        <f>(R32-R31)/R31*100</f>
        <v>0.7855134777575659</v>
      </c>
      <c r="S34" s="141">
        <f>(S32-S31)/S31*100</f>
        <v>0.8520349942944085</v>
      </c>
      <c r="T34" s="126" t="s">
        <v>59</v>
      </c>
    </row>
    <row r="35" spans="1:20" s="109" customFormat="1" ht="13.5" customHeight="1">
      <c r="A35" s="120" t="s">
        <v>171</v>
      </c>
      <c r="B35" s="134" t="s">
        <v>268</v>
      </c>
      <c r="C35" s="135">
        <v>1.1</v>
      </c>
      <c r="D35" s="136">
        <f>(D32-D20)/D20*100</f>
        <v>-5.560235888795282</v>
      </c>
      <c r="E35" s="136">
        <f>(E31-E19)/E19*100</f>
        <v>0.22935779816513763</v>
      </c>
      <c r="F35" s="135">
        <f>(F32-F20)/F20*100</f>
        <v>17.21898790864308</v>
      </c>
      <c r="G35" s="136">
        <v>3.3</v>
      </c>
      <c r="H35" s="136">
        <f>(H30-H18)/H18*100</f>
        <v>4.6681110892259206</v>
      </c>
      <c r="I35" s="136">
        <v>0.8</v>
      </c>
      <c r="J35" s="136">
        <f>(J30-J18)/J18*100</f>
        <v>4.273504273504273</v>
      </c>
      <c r="K35" s="143">
        <f>1.25-1.17</f>
        <v>0.08000000000000007</v>
      </c>
      <c r="L35" s="136">
        <v>200</v>
      </c>
      <c r="M35" s="136">
        <v>811</v>
      </c>
      <c r="N35" s="135">
        <v>0.2</v>
      </c>
      <c r="O35" s="136">
        <v>-0.5</v>
      </c>
      <c r="P35" s="136">
        <v>16.7</v>
      </c>
      <c r="Q35" s="136">
        <f>(Q32-Q20)/Q20*100</f>
        <v>-5.918503674014696</v>
      </c>
      <c r="R35" s="135">
        <f>(R32-R20)/R20*100</f>
        <v>3.043367993913264</v>
      </c>
      <c r="S35" s="135">
        <f>(S32-S20)/S20*100</f>
        <v>2.7117068257534673</v>
      </c>
      <c r="T35" s="132" t="s">
        <v>226</v>
      </c>
    </row>
    <row r="36" spans="1:20" s="59" customFormat="1" ht="45" customHeight="1">
      <c r="A36" s="58" t="s">
        <v>79</v>
      </c>
      <c r="B36" s="22" t="s">
        <v>130</v>
      </c>
      <c r="C36" s="23" t="s">
        <v>80</v>
      </c>
      <c r="D36" s="22" t="s">
        <v>81</v>
      </c>
      <c r="E36" s="23" t="s">
        <v>82</v>
      </c>
      <c r="F36" s="22" t="s">
        <v>69</v>
      </c>
      <c r="G36" s="23" t="s">
        <v>131</v>
      </c>
      <c r="H36" s="22" t="s">
        <v>83</v>
      </c>
      <c r="I36" s="171" t="s">
        <v>132</v>
      </c>
      <c r="J36" s="172"/>
      <c r="K36" s="22" t="s">
        <v>78</v>
      </c>
      <c r="L36" s="171" t="s">
        <v>38</v>
      </c>
      <c r="M36" s="172"/>
      <c r="N36" s="23" t="s">
        <v>133</v>
      </c>
      <c r="O36" s="171" t="s">
        <v>37</v>
      </c>
      <c r="P36" s="172"/>
      <c r="Q36" s="173" t="s">
        <v>105</v>
      </c>
      <c r="R36" s="174"/>
      <c r="S36" s="175"/>
      <c r="T36" s="71" t="s">
        <v>79</v>
      </c>
    </row>
    <row r="37" spans="1:16" s="9" customFormat="1" ht="10.5" customHeight="1">
      <c r="A37" s="24" t="s">
        <v>142</v>
      </c>
      <c r="F37" s="73"/>
      <c r="N37" s="7"/>
      <c r="P37" s="7"/>
    </row>
    <row r="38" spans="1:16" s="9" customFormat="1" ht="10.5" customHeight="1">
      <c r="A38" s="9" t="s">
        <v>178</v>
      </c>
      <c r="H38" s="113"/>
      <c r="K38" s="7" t="s">
        <v>150</v>
      </c>
      <c r="N38" s="7"/>
      <c r="P38" s="7"/>
    </row>
    <row r="39" spans="1:16" s="9" customFormat="1" ht="10.5" customHeight="1">
      <c r="A39" s="24" t="s">
        <v>179</v>
      </c>
      <c r="K39" s="24" t="s">
        <v>181</v>
      </c>
      <c r="N39" s="7"/>
      <c r="P39" s="7"/>
    </row>
    <row r="40" spans="1:16" s="9" customFormat="1" ht="10.5" customHeight="1">
      <c r="A40" s="24" t="s">
        <v>128</v>
      </c>
      <c r="K40" s="7" t="s">
        <v>137</v>
      </c>
      <c r="N40" s="7"/>
      <c r="P40" s="7"/>
    </row>
    <row r="41" spans="1:16" s="9" customFormat="1" ht="10.5" customHeight="1">
      <c r="A41" s="9" t="s">
        <v>129</v>
      </c>
      <c r="K41" s="7" t="s">
        <v>151</v>
      </c>
      <c r="N41" s="7"/>
      <c r="P41" s="7"/>
    </row>
    <row r="42" spans="1:16" s="9" customFormat="1" ht="10.5" customHeight="1">
      <c r="A42" s="7" t="s">
        <v>187</v>
      </c>
      <c r="K42" s="9" t="s">
        <v>167</v>
      </c>
      <c r="N42" s="7"/>
      <c r="P42" s="7"/>
    </row>
    <row r="43" spans="1:16" s="9" customFormat="1" ht="10.5" customHeight="1">
      <c r="A43" s="7" t="s">
        <v>152</v>
      </c>
      <c r="K43" s="7" t="s">
        <v>163</v>
      </c>
      <c r="N43" s="7"/>
      <c r="P43" s="7"/>
    </row>
    <row r="44" spans="1:14" s="9" customFormat="1" ht="10.5" customHeight="1">
      <c r="A44" s="7" t="s">
        <v>194</v>
      </c>
      <c r="H44" s="73"/>
      <c r="K44" s="7" t="s">
        <v>164</v>
      </c>
      <c r="N44" s="7"/>
    </row>
    <row r="45" spans="1:14" s="9" customFormat="1" ht="10.5" customHeight="1">
      <c r="A45" s="7" t="s">
        <v>195</v>
      </c>
      <c r="D45" s="73"/>
      <c r="G45" s="9" t="s">
        <v>122</v>
      </c>
      <c r="K45" s="24" t="s">
        <v>136</v>
      </c>
      <c r="N45" s="7"/>
    </row>
    <row r="46" spans="1:16" s="9" customFormat="1" ht="10.5" customHeight="1">
      <c r="A46" s="8"/>
      <c r="K46" s="24"/>
      <c r="N46" s="7"/>
      <c r="P46" s="7"/>
    </row>
    <row r="47" spans="1:16" s="9" customFormat="1" ht="10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24"/>
      <c r="N47" s="7"/>
      <c r="P47" s="7"/>
    </row>
    <row r="48" spans="11:17" ht="13.5">
      <c r="K48" s="7"/>
      <c r="L48" s="9"/>
      <c r="M48" s="9"/>
      <c r="N48" s="7"/>
      <c r="O48" s="9"/>
      <c r="P48" s="9"/>
      <c r="Q48" s="9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3.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3.5">
      <c r="A120" s="5"/>
      <c r="B120" s="5"/>
      <c r="C120" s="5"/>
      <c r="E120" s="5"/>
      <c r="F120" s="5"/>
      <c r="G120" s="5"/>
      <c r="H120" s="5"/>
      <c r="I120" s="5"/>
      <c r="J120" s="5"/>
    </row>
  </sheetData>
  <sheetProtection/>
  <mergeCells count="17">
    <mergeCell ref="O36:P36"/>
    <mergeCell ref="L36:M36"/>
    <mergeCell ref="I36:J36"/>
    <mergeCell ref="Q36:S36"/>
    <mergeCell ref="A5:A6"/>
    <mergeCell ref="E5:E7"/>
    <mergeCell ref="R5:R7"/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</mergeCells>
  <printOptions/>
  <pageMargins left="0.5905511811023623" right="0.5905511811023623" top="1.1811023622047245" bottom="0.984251968503937" header="0.35433070866141736" footer="0.5118110236220472"/>
  <pageSetup fitToHeight="1" fitToWidth="1" horizontalDpi="600" verticalDpi="600" orientation="landscape" paperSize="8" r:id="rId1"/>
  <ignoredErrors>
    <ignoredError sqref="T34 S4:T4 M4 C4:G4 L7:M7 E7:F7 C6:G6 C7:D7 G7 C5:G5 J5:T5 J6:T6 O7:T7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4"/>
  <sheetViews>
    <sheetView showGridLines="0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T27" sqref="T27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53" t="s">
        <v>5</v>
      </c>
      <c r="D3" s="163"/>
      <c r="E3" s="35" t="s">
        <v>6</v>
      </c>
      <c r="F3" s="96" t="s">
        <v>40</v>
      </c>
      <c r="G3" s="97" t="s">
        <v>7</v>
      </c>
      <c r="H3" s="15" t="s">
        <v>8</v>
      </c>
      <c r="I3" s="153" t="s">
        <v>41</v>
      </c>
      <c r="J3" s="163"/>
      <c r="K3" s="153" t="s">
        <v>94</v>
      </c>
      <c r="L3" s="155"/>
      <c r="M3" s="185" t="s">
        <v>95</v>
      </c>
      <c r="N3" s="167"/>
      <c r="O3" s="160" t="s">
        <v>116</v>
      </c>
      <c r="P3" s="185" t="s">
        <v>42</v>
      </c>
      <c r="Q3" s="155"/>
      <c r="R3" s="95" t="s">
        <v>99</v>
      </c>
      <c r="S3" s="160" t="s">
        <v>9</v>
      </c>
      <c r="T3" s="181" t="s">
        <v>118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76" t="s">
        <v>10</v>
      </c>
      <c r="B4" s="36" t="s">
        <v>11</v>
      </c>
      <c r="C4" s="15" t="s">
        <v>43</v>
      </c>
      <c r="D4" s="64" t="s">
        <v>44</v>
      </c>
      <c r="E4" s="178" t="s">
        <v>60</v>
      </c>
      <c r="F4" s="80" t="s">
        <v>45</v>
      </c>
      <c r="G4" s="86" t="s">
        <v>7</v>
      </c>
      <c r="H4" s="14" t="s">
        <v>14</v>
      </c>
      <c r="I4" s="15" t="s">
        <v>111</v>
      </c>
      <c r="J4" s="94" t="s">
        <v>46</v>
      </c>
      <c r="K4" s="39"/>
      <c r="L4" s="34"/>
      <c r="M4" s="40"/>
      <c r="N4" s="34"/>
      <c r="O4" s="187"/>
      <c r="P4" s="186" t="s">
        <v>184</v>
      </c>
      <c r="Q4" s="182" t="s">
        <v>159</v>
      </c>
      <c r="R4" s="15" t="s">
        <v>115</v>
      </c>
      <c r="S4" s="166"/>
      <c r="T4" s="166"/>
      <c r="U4" s="180" t="s">
        <v>10</v>
      </c>
    </row>
    <row r="5" spans="1:21" ht="12" customHeight="1">
      <c r="A5" s="177"/>
      <c r="B5" s="41" t="s">
        <v>17</v>
      </c>
      <c r="C5" s="15" t="s">
        <v>47</v>
      </c>
      <c r="D5" s="65" t="s">
        <v>48</v>
      </c>
      <c r="E5" s="166"/>
      <c r="F5" s="80" t="s">
        <v>49</v>
      </c>
      <c r="G5" s="87" t="s">
        <v>18</v>
      </c>
      <c r="H5" s="14" t="s">
        <v>19</v>
      </c>
      <c r="I5" s="81" t="s">
        <v>112</v>
      </c>
      <c r="J5" s="14" t="s">
        <v>50</v>
      </c>
      <c r="K5" s="14" t="s">
        <v>62</v>
      </c>
      <c r="L5" s="76" t="s">
        <v>86</v>
      </c>
      <c r="M5" s="14" t="s">
        <v>63</v>
      </c>
      <c r="N5" s="4" t="s">
        <v>64</v>
      </c>
      <c r="O5" s="187"/>
      <c r="P5" s="183"/>
      <c r="Q5" s="183"/>
      <c r="R5" s="80" t="s">
        <v>100</v>
      </c>
      <c r="S5" s="166"/>
      <c r="T5" s="166"/>
      <c r="U5" s="159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79"/>
      <c r="F6" s="82" t="s">
        <v>52</v>
      </c>
      <c r="G6" s="88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188"/>
      <c r="P6" s="184"/>
      <c r="Q6" s="184"/>
      <c r="R6" s="78" t="s">
        <v>157</v>
      </c>
      <c r="S6" s="179"/>
      <c r="T6" s="78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89" t="s">
        <v>55</v>
      </c>
      <c r="E7" s="66" t="s">
        <v>56</v>
      </c>
      <c r="F7" s="77" t="s">
        <v>36</v>
      </c>
      <c r="G7" s="115" t="s">
        <v>36</v>
      </c>
      <c r="H7" s="83" t="s">
        <v>110</v>
      </c>
      <c r="I7" s="93" t="s">
        <v>160</v>
      </c>
      <c r="J7" s="77" t="s">
        <v>34</v>
      </c>
      <c r="K7" s="66" t="s">
        <v>35</v>
      </c>
      <c r="L7" s="90" t="s">
        <v>36</v>
      </c>
      <c r="M7" s="77" t="s">
        <v>36</v>
      </c>
      <c r="N7" s="77" t="s">
        <v>36</v>
      </c>
      <c r="O7" s="49" t="s">
        <v>57</v>
      </c>
      <c r="P7" s="26" t="s">
        <v>185</v>
      </c>
      <c r="Q7" s="26" t="s">
        <v>156</v>
      </c>
      <c r="R7" s="77" t="s">
        <v>58</v>
      </c>
      <c r="S7" s="77" t="s">
        <v>58</v>
      </c>
      <c r="T7" s="77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9"/>
      <c r="S8" s="79"/>
      <c r="T8" s="79"/>
      <c r="U8" s="68"/>
    </row>
    <row r="9" spans="1:21" ht="10.5" customHeight="1">
      <c r="A9" s="34" t="s">
        <v>173</v>
      </c>
      <c r="B9" s="29">
        <v>12708</v>
      </c>
      <c r="C9" s="13">
        <v>2020</v>
      </c>
      <c r="D9" s="13">
        <v>291194</v>
      </c>
      <c r="E9" s="13">
        <v>892</v>
      </c>
      <c r="F9" s="13">
        <v>96920</v>
      </c>
      <c r="G9" s="54">
        <v>145222</v>
      </c>
      <c r="H9" s="102">
        <v>99</v>
      </c>
      <c r="I9" s="17">
        <v>100</v>
      </c>
      <c r="J9" s="84">
        <v>1.09</v>
      </c>
      <c r="K9" s="13">
        <v>9731</v>
      </c>
      <c r="L9" s="13">
        <v>18741</v>
      </c>
      <c r="M9" s="29">
        <v>730930</v>
      </c>
      <c r="N9" s="13">
        <v>859091</v>
      </c>
      <c r="O9" s="85">
        <v>1245316</v>
      </c>
      <c r="P9" s="102" t="s">
        <v>221</v>
      </c>
      <c r="Q9" s="17">
        <v>99.2</v>
      </c>
      <c r="R9" s="13" t="s">
        <v>223</v>
      </c>
      <c r="S9" s="13">
        <v>33266</v>
      </c>
      <c r="T9" s="13">
        <v>46115</v>
      </c>
      <c r="U9" s="55" t="s">
        <v>248</v>
      </c>
    </row>
    <row r="10" spans="1:21" ht="10.5" customHeight="1">
      <c r="A10" s="34" t="s">
        <v>135</v>
      </c>
      <c r="B10" s="29">
        <v>12711</v>
      </c>
      <c r="C10" s="13">
        <v>2005</v>
      </c>
      <c r="D10" s="13">
        <v>287373</v>
      </c>
      <c r="E10" s="13">
        <v>909</v>
      </c>
      <c r="F10" s="13">
        <v>100891</v>
      </c>
      <c r="G10" s="54">
        <v>139678</v>
      </c>
      <c r="H10" s="102">
        <v>97.8</v>
      </c>
      <c r="I10" s="17">
        <v>100</v>
      </c>
      <c r="J10" s="84">
        <v>1.2</v>
      </c>
      <c r="K10" s="13">
        <v>8812</v>
      </c>
      <c r="L10" s="13">
        <v>21124</v>
      </c>
      <c r="M10" s="29">
        <v>756139</v>
      </c>
      <c r="N10" s="13">
        <v>784055</v>
      </c>
      <c r="O10" s="85">
        <v>1262099</v>
      </c>
      <c r="P10" s="102" t="s">
        <v>222</v>
      </c>
      <c r="Q10" s="17">
        <v>100</v>
      </c>
      <c r="R10" s="13" t="s">
        <v>224</v>
      </c>
      <c r="S10" s="13">
        <v>29903</v>
      </c>
      <c r="T10" s="13">
        <v>47594</v>
      </c>
      <c r="U10" s="55" t="s">
        <v>135</v>
      </c>
    </row>
    <row r="11" spans="1:21" s="114" customFormat="1" ht="10.5" customHeight="1">
      <c r="A11" s="122" t="s">
        <v>174</v>
      </c>
      <c r="B11" s="103">
        <v>12693</v>
      </c>
      <c r="C11" s="103">
        <v>1960</v>
      </c>
      <c r="D11" s="103">
        <v>282188</v>
      </c>
      <c r="E11" s="103">
        <v>967</v>
      </c>
      <c r="F11" s="103">
        <v>102600</v>
      </c>
      <c r="G11" s="129">
        <v>145395</v>
      </c>
      <c r="H11" s="104">
        <v>97.7</v>
      </c>
      <c r="I11" s="104">
        <v>100.6</v>
      </c>
      <c r="J11" s="125">
        <v>1.36</v>
      </c>
      <c r="K11" s="103">
        <v>8446</v>
      </c>
      <c r="L11" s="103">
        <v>20061</v>
      </c>
      <c r="M11" s="103" t="s">
        <v>203</v>
      </c>
      <c r="N11" s="103">
        <v>660420</v>
      </c>
      <c r="O11" s="128">
        <v>1230330</v>
      </c>
      <c r="P11" s="130">
        <v>96.5</v>
      </c>
      <c r="Q11" s="130">
        <v>99.9</v>
      </c>
      <c r="R11" s="103">
        <v>93695</v>
      </c>
      <c r="S11" s="103">
        <v>42422</v>
      </c>
      <c r="T11" s="103">
        <v>49157</v>
      </c>
      <c r="U11" s="123" t="s">
        <v>174</v>
      </c>
    </row>
    <row r="12" spans="1:73" ht="3" customHeight="1">
      <c r="A12" s="53"/>
      <c r="P12" s="102"/>
      <c r="U12" s="110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s="99" customFormat="1" ht="10.5" customHeight="1">
      <c r="A13" s="100" t="s">
        <v>237</v>
      </c>
      <c r="B13" s="29" t="s">
        <v>176</v>
      </c>
      <c r="C13" s="13">
        <v>157</v>
      </c>
      <c r="D13" s="13">
        <v>261452</v>
      </c>
      <c r="E13" s="13">
        <v>86</v>
      </c>
      <c r="F13" s="13">
        <v>9436</v>
      </c>
      <c r="G13" s="13">
        <v>15278</v>
      </c>
      <c r="H13" s="102">
        <v>97</v>
      </c>
      <c r="I13" s="102">
        <v>137.6</v>
      </c>
      <c r="J13" s="72" t="s">
        <v>213</v>
      </c>
      <c r="K13" s="13">
        <v>763</v>
      </c>
      <c r="L13" s="13">
        <v>1082</v>
      </c>
      <c r="M13" s="13" t="s">
        <v>202</v>
      </c>
      <c r="N13" s="13" t="s">
        <v>210</v>
      </c>
      <c r="O13" s="75">
        <v>1265402</v>
      </c>
      <c r="P13" s="102">
        <v>96.4</v>
      </c>
      <c r="Q13" s="108">
        <v>99.9</v>
      </c>
      <c r="R13" s="75">
        <v>93949</v>
      </c>
      <c r="S13" s="13">
        <v>4715</v>
      </c>
      <c r="T13" s="13">
        <v>47801</v>
      </c>
      <c r="U13" s="152" t="s">
        <v>237</v>
      </c>
    </row>
    <row r="14" spans="1:21" s="99" customFormat="1" ht="10.5" customHeight="1">
      <c r="A14" s="53" t="s">
        <v>119</v>
      </c>
      <c r="B14" s="29" t="s">
        <v>180</v>
      </c>
      <c r="C14" s="13">
        <v>172</v>
      </c>
      <c r="D14" s="13">
        <v>278067</v>
      </c>
      <c r="E14" s="13">
        <v>85</v>
      </c>
      <c r="F14" s="13">
        <v>7804</v>
      </c>
      <c r="G14" s="13">
        <v>13618</v>
      </c>
      <c r="H14" s="102">
        <v>97</v>
      </c>
      <c r="I14" s="102">
        <v>119</v>
      </c>
      <c r="J14" s="72">
        <v>1.37</v>
      </c>
      <c r="K14" s="13">
        <v>712</v>
      </c>
      <c r="L14" s="13">
        <v>1240</v>
      </c>
      <c r="M14" s="13" t="s">
        <v>201</v>
      </c>
      <c r="N14" s="13" t="s">
        <v>209</v>
      </c>
      <c r="O14" s="75">
        <v>1264750</v>
      </c>
      <c r="P14" s="102">
        <v>96.3</v>
      </c>
      <c r="Q14" s="108">
        <v>99.6</v>
      </c>
      <c r="R14" s="75">
        <v>94054</v>
      </c>
      <c r="S14" s="13">
        <v>3879</v>
      </c>
      <c r="T14" s="13">
        <v>47832</v>
      </c>
      <c r="U14" s="55" t="s">
        <v>119</v>
      </c>
    </row>
    <row r="15" spans="1:21" s="99" customFormat="1" ht="10.5" customHeight="1">
      <c r="A15" s="53" t="s">
        <v>120</v>
      </c>
      <c r="B15" s="29" t="s">
        <v>183</v>
      </c>
      <c r="C15" s="13">
        <v>155</v>
      </c>
      <c r="D15" s="13">
        <v>276338</v>
      </c>
      <c r="E15" s="13">
        <v>82</v>
      </c>
      <c r="F15" s="13">
        <v>7344</v>
      </c>
      <c r="G15" s="13">
        <v>12473</v>
      </c>
      <c r="H15" s="102">
        <v>98.3</v>
      </c>
      <c r="I15" s="102">
        <v>86.8</v>
      </c>
      <c r="J15" s="72">
        <v>1.37</v>
      </c>
      <c r="K15" s="13">
        <v>726</v>
      </c>
      <c r="L15" s="13">
        <v>1260</v>
      </c>
      <c r="M15" s="13" t="s">
        <v>200</v>
      </c>
      <c r="N15" s="13" t="s">
        <v>208</v>
      </c>
      <c r="O15" s="75">
        <v>1256053</v>
      </c>
      <c r="P15" s="102">
        <v>96</v>
      </c>
      <c r="Q15" s="108">
        <v>99.7</v>
      </c>
      <c r="R15" s="75">
        <v>94005</v>
      </c>
      <c r="S15" s="13">
        <v>4293</v>
      </c>
      <c r="T15" s="13">
        <v>47890</v>
      </c>
      <c r="U15" s="55" t="s">
        <v>120</v>
      </c>
    </row>
    <row r="16" spans="1:21" s="99" customFormat="1" ht="10.5" customHeight="1">
      <c r="A16" s="53" t="s">
        <v>121</v>
      </c>
      <c r="B16" s="29" t="s">
        <v>191</v>
      </c>
      <c r="C16" s="13">
        <v>147</v>
      </c>
      <c r="D16" s="13">
        <v>267119</v>
      </c>
      <c r="E16" s="13">
        <v>86</v>
      </c>
      <c r="F16" s="13">
        <v>10982</v>
      </c>
      <c r="G16" s="13">
        <v>14716</v>
      </c>
      <c r="H16" s="102">
        <v>98.6</v>
      </c>
      <c r="I16" s="102">
        <v>84.5</v>
      </c>
      <c r="J16" s="72">
        <v>1.38</v>
      </c>
      <c r="K16" s="13">
        <v>649</v>
      </c>
      <c r="L16" s="13">
        <v>850</v>
      </c>
      <c r="M16" s="13" t="s">
        <v>199</v>
      </c>
      <c r="N16" s="13" t="s">
        <v>207</v>
      </c>
      <c r="O16" s="75">
        <v>1260145</v>
      </c>
      <c r="P16" s="102">
        <v>96.1</v>
      </c>
      <c r="Q16" s="108">
        <v>99.8</v>
      </c>
      <c r="R16" s="75">
        <v>94081</v>
      </c>
      <c r="S16" s="13">
        <v>3625</v>
      </c>
      <c r="T16" s="13">
        <v>48336</v>
      </c>
      <c r="U16" s="55" t="s">
        <v>121</v>
      </c>
    </row>
    <row r="17" spans="1:21" s="99" customFormat="1" ht="10.5" customHeight="1">
      <c r="A17" s="53" t="s">
        <v>127</v>
      </c>
      <c r="B17" s="29" t="s">
        <v>212</v>
      </c>
      <c r="C17" s="13">
        <v>160</v>
      </c>
      <c r="D17" s="13">
        <v>281961</v>
      </c>
      <c r="E17" s="13">
        <v>88</v>
      </c>
      <c r="F17" s="13">
        <v>7262</v>
      </c>
      <c r="G17" s="13">
        <v>11273</v>
      </c>
      <c r="H17" s="102">
        <v>98.9</v>
      </c>
      <c r="I17" s="102">
        <v>85.1</v>
      </c>
      <c r="J17" s="72">
        <v>1.4</v>
      </c>
      <c r="K17" s="13">
        <v>683</v>
      </c>
      <c r="L17" s="13">
        <v>1112</v>
      </c>
      <c r="M17" s="13" t="s">
        <v>198</v>
      </c>
      <c r="N17" s="13" t="s">
        <v>206</v>
      </c>
      <c r="O17" s="75">
        <v>1242792</v>
      </c>
      <c r="P17" s="102">
        <v>96</v>
      </c>
      <c r="Q17" s="108">
        <v>100.4</v>
      </c>
      <c r="R17" s="75">
        <v>94302</v>
      </c>
      <c r="S17" s="13">
        <v>3106</v>
      </c>
      <c r="T17" s="13">
        <v>48228</v>
      </c>
      <c r="U17" s="55" t="s">
        <v>127</v>
      </c>
    </row>
    <row r="18" spans="1:21" s="99" customFormat="1" ht="10.5" customHeight="1">
      <c r="A18" s="53" t="s">
        <v>123</v>
      </c>
      <c r="B18" s="29" t="s">
        <v>218</v>
      </c>
      <c r="C18" s="13">
        <v>165</v>
      </c>
      <c r="D18" s="13">
        <v>270848</v>
      </c>
      <c r="E18" s="13">
        <v>85</v>
      </c>
      <c r="F18" s="13">
        <v>7378</v>
      </c>
      <c r="G18" s="13">
        <v>8220</v>
      </c>
      <c r="H18" s="102">
        <v>99.9</v>
      </c>
      <c r="I18" s="102">
        <v>87.9</v>
      </c>
      <c r="J18" s="72">
        <v>1.41</v>
      </c>
      <c r="K18" s="13">
        <v>693</v>
      </c>
      <c r="L18" s="13">
        <v>5945</v>
      </c>
      <c r="M18" s="13" t="s">
        <v>197</v>
      </c>
      <c r="N18" s="13" t="s">
        <v>205</v>
      </c>
      <c r="O18" s="75">
        <v>1219291</v>
      </c>
      <c r="P18" s="102">
        <v>96.4</v>
      </c>
      <c r="Q18" s="108">
        <v>100.4</v>
      </c>
      <c r="R18" s="75">
        <v>94954</v>
      </c>
      <c r="S18" s="13">
        <v>3196</v>
      </c>
      <c r="T18" s="13">
        <v>48564</v>
      </c>
      <c r="U18" s="55" t="s">
        <v>123</v>
      </c>
    </row>
    <row r="19" spans="1:21" s="99" customFormat="1" ht="10.5" customHeight="1">
      <c r="A19" s="53" t="s">
        <v>124</v>
      </c>
      <c r="B19" s="29" t="s">
        <v>228</v>
      </c>
      <c r="C19" s="13">
        <v>207</v>
      </c>
      <c r="D19" s="13">
        <v>318488</v>
      </c>
      <c r="E19" s="13">
        <v>78</v>
      </c>
      <c r="F19" s="13">
        <v>9085</v>
      </c>
      <c r="G19" s="13">
        <v>8514</v>
      </c>
      <c r="H19" s="102">
        <v>100.6</v>
      </c>
      <c r="I19" s="102">
        <v>174.6</v>
      </c>
      <c r="J19" s="72">
        <v>1.43</v>
      </c>
      <c r="K19" s="13">
        <v>710</v>
      </c>
      <c r="L19" s="13">
        <v>1717</v>
      </c>
      <c r="M19" s="13" t="s">
        <v>196</v>
      </c>
      <c r="N19" s="13" t="s">
        <v>204</v>
      </c>
      <c r="O19" s="75">
        <v>1216903</v>
      </c>
      <c r="P19" s="102">
        <v>97.1</v>
      </c>
      <c r="Q19" s="108">
        <v>100.1</v>
      </c>
      <c r="R19" s="75">
        <v>95643</v>
      </c>
      <c r="S19" s="13">
        <v>3458</v>
      </c>
      <c r="T19" s="13">
        <v>49157</v>
      </c>
      <c r="U19" s="55" t="s">
        <v>124</v>
      </c>
    </row>
    <row r="20" spans="1:21" s="99" customFormat="1" ht="10.5" customHeight="1">
      <c r="A20" s="53" t="s">
        <v>177</v>
      </c>
      <c r="B20" s="29" t="s">
        <v>233</v>
      </c>
      <c r="C20" s="13">
        <v>167</v>
      </c>
      <c r="D20" s="13">
        <v>279249</v>
      </c>
      <c r="E20" s="13">
        <v>76</v>
      </c>
      <c r="F20" s="13">
        <v>6698</v>
      </c>
      <c r="G20" s="13">
        <v>6997</v>
      </c>
      <c r="H20" s="102">
        <v>98.5</v>
      </c>
      <c r="I20" s="102">
        <v>86.1</v>
      </c>
      <c r="J20" s="72">
        <v>1.43</v>
      </c>
      <c r="K20" s="13">
        <v>605</v>
      </c>
      <c r="L20" s="13">
        <v>1285</v>
      </c>
      <c r="M20" s="13">
        <v>54220</v>
      </c>
      <c r="N20" s="13" t="s">
        <v>215</v>
      </c>
      <c r="O20" s="75">
        <v>1231573</v>
      </c>
      <c r="P20" s="102">
        <v>97.7</v>
      </c>
      <c r="Q20" s="108">
        <v>100</v>
      </c>
      <c r="R20" s="75">
        <v>95914</v>
      </c>
      <c r="S20" s="13">
        <v>3173</v>
      </c>
      <c r="T20" s="13">
        <v>49030</v>
      </c>
      <c r="U20" s="55" t="s">
        <v>177</v>
      </c>
    </row>
    <row r="21" spans="1:21" s="99" customFormat="1" ht="10.5" customHeight="1">
      <c r="A21" s="53" t="s">
        <v>2</v>
      </c>
      <c r="B21" s="29" t="s">
        <v>239</v>
      </c>
      <c r="C21" s="13">
        <v>145</v>
      </c>
      <c r="D21" s="13">
        <v>260644</v>
      </c>
      <c r="E21" s="13">
        <v>71</v>
      </c>
      <c r="F21" s="13">
        <v>7771</v>
      </c>
      <c r="G21" s="13">
        <v>7693</v>
      </c>
      <c r="H21" s="102">
        <v>101.7</v>
      </c>
      <c r="I21" s="102">
        <v>83.9</v>
      </c>
      <c r="J21" s="72">
        <v>1.43</v>
      </c>
      <c r="K21" s="13">
        <v>688</v>
      </c>
      <c r="L21" s="13">
        <v>1158</v>
      </c>
      <c r="M21" s="13" t="s">
        <v>214</v>
      </c>
      <c r="N21" s="13" t="s">
        <v>216</v>
      </c>
      <c r="O21" s="75">
        <v>1232340</v>
      </c>
      <c r="P21" s="102">
        <v>98</v>
      </c>
      <c r="Q21" s="108">
        <v>99.8</v>
      </c>
      <c r="R21" s="75">
        <v>95621</v>
      </c>
      <c r="S21" s="13">
        <v>2993</v>
      </c>
      <c r="T21" s="13">
        <v>49087</v>
      </c>
      <c r="U21" s="55" t="s">
        <v>2</v>
      </c>
    </row>
    <row r="22" spans="1:21" s="99" customFormat="1" ht="10.5" customHeight="1">
      <c r="A22" s="53" t="s">
        <v>126</v>
      </c>
      <c r="B22" s="29" t="s">
        <v>243</v>
      </c>
      <c r="C22" s="13">
        <v>163</v>
      </c>
      <c r="D22" s="13">
        <v>297942</v>
      </c>
      <c r="E22" s="13">
        <v>76</v>
      </c>
      <c r="F22" s="13">
        <v>14077</v>
      </c>
      <c r="G22" s="13">
        <v>14859</v>
      </c>
      <c r="H22" s="102">
        <v>99.8</v>
      </c>
      <c r="I22" s="102">
        <v>88.9</v>
      </c>
      <c r="J22" s="72">
        <v>1.45</v>
      </c>
      <c r="K22" s="13">
        <v>786</v>
      </c>
      <c r="L22" s="13">
        <v>1668</v>
      </c>
      <c r="M22" s="13" t="s">
        <v>220</v>
      </c>
      <c r="N22" s="13" t="s">
        <v>229</v>
      </c>
      <c r="O22" s="75">
        <v>1230330</v>
      </c>
      <c r="P22" s="102">
        <v>98.2</v>
      </c>
      <c r="Q22" s="108">
        <v>99.9</v>
      </c>
      <c r="R22" s="75">
        <v>95981</v>
      </c>
      <c r="S22" s="13">
        <v>3390</v>
      </c>
      <c r="T22" s="13">
        <v>49637</v>
      </c>
      <c r="U22" s="55" t="s">
        <v>126</v>
      </c>
    </row>
    <row r="23" spans="1:21" s="99" customFormat="1" ht="10.5" customHeight="1">
      <c r="A23" s="53" t="s">
        <v>217</v>
      </c>
      <c r="B23" s="29" t="s">
        <v>250</v>
      </c>
      <c r="C23" s="13">
        <v>156</v>
      </c>
      <c r="D23" s="13">
        <v>295929</v>
      </c>
      <c r="E23" s="13">
        <v>84</v>
      </c>
      <c r="F23" s="13">
        <v>7929</v>
      </c>
      <c r="G23" s="13">
        <v>20646</v>
      </c>
      <c r="H23" s="102">
        <v>103.8</v>
      </c>
      <c r="I23" s="102">
        <v>87.8</v>
      </c>
      <c r="J23" s="72">
        <v>1.48</v>
      </c>
      <c r="K23" s="13">
        <v>680</v>
      </c>
      <c r="L23" s="13">
        <v>1040</v>
      </c>
      <c r="M23" s="13" t="s">
        <v>230</v>
      </c>
      <c r="N23" s="13" t="s">
        <v>236</v>
      </c>
      <c r="O23" s="75">
        <v>1242295</v>
      </c>
      <c r="P23" s="102">
        <v>98.4</v>
      </c>
      <c r="Q23" s="108">
        <v>100.3</v>
      </c>
      <c r="R23" s="75">
        <v>97305</v>
      </c>
      <c r="S23" s="13">
        <v>2786</v>
      </c>
      <c r="T23" s="13">
        <v>49384</v>
      </c>
      <c r="U23" s="55" t="s">
        <v>217</v>
      </c>
    </row>
    <row r="24" spans="1:21" s="99" customFormat="1" ht="10.5" customHeight="1">
      <c r="A24" s="53" t="s">
        <v>225</v>
      </c>
      <c r="B24" s="29" t="s">
        <v>255</v>
      </c>
      <c r="C24" s="13">
        <v>159</v>
      </c>
      <c r="D24" s="13">
        <v>283056</v>
      </c>
      <c r="E24" s="13">
        <v>78</v>
      </c>
      <c r="F24" s="13">
        <v>6797</v>
      </c>
      <c r="G24" s="13">
        <v>12421</v>
      </c>
      <c r="H24" s="102">
        <v>100.1</v>
      </c>
      <c r="I24" s="102">
        <v>86.1</v>
      </c>
      <c r="J24" s="72">
        <v>1.49</v>
      </c>
      <c r="K24" s="13">
        <v>802</v>
      </c>
      <c r="L24" s="13">
        <v>1069</v>
      </c>
      <c r="M24" s="13" t="s">
        <v>235</v>
      </c>
      <c r="N24" s="13" t="s">
        <v>241</v>
      </c>
      <c r="O24" s="75">
        <v>1251868</v>
      </c>
      <c r="P24" s="102">
        <v>98.4</v>
      </c>
      <c r="Q24" s="108">
        <v>100.4</v>
      </c>
      <c r="R24" s="75">
        <v>97244</v>
      </c>
      <c r="S24" s="13">
        <v>3347</v>
      </c>
      <c r="T24" s="13">
        <v>49399</v>
      </c>
      <c r="U24" s="55" t="s">
        <v>225</v>
      </c>
    </row>
    <row r="25" spans="1:21" s="99" customFormat="1" ht="10.5" customHeight="1">
      <c r="A25" s="53" t="s">
        <v>231</v>
      </c>
      <c r="B25" s="29" t="s">
        <v>234</v>
      </c>
      <c r="C25" s="13">
        <v>157</v>
      </c>
      <c r="D25" s="13">
        <v>268802</v>
      </c>
      <c r="E25" s="13">
        <v>87</v>
      </c>
      <c r="F25" s="13">
        <v>8947</v>
      </c>
      <c r="G25" s="13">
        <v>15185</v>
      </c>
      <c r="H25" s="102">
        <v>102.3</v>
      </c>
      <c r="I25" s="102">
        <v>138.2</v>
      </c>
      <c r="J25" s="72">
        <v>1.51</v>
      </c>
      <c r="K25" s="13">
        <v>706</v>
      </c>
      <c r="L25" s="13">
        <v>15883</v>
      </c>
      <c r="M25" s="13" t="s">
        <v>240</v>
      </c>
      <c r="N25" s="13" t="s">
        <v>244</v>
      </c>
      <c r="O25" s="75">
        <v>1249847</v>
      </c>
      <c r="P25" s="102">
        <v>98.5</v>
      </c>
      <c r="Q25" s="108">
        <v>100.2</v>
      </c>
      <c r="R25" s="75">
        <v>97644</v>
      </c>
      <c r="S25" s="13">
        <v>3570</v>
      </c>
      <c r="T25" s="13">
        <v>49574</v>
      </c>
      <c r="U25" s="55" t="s">
        <v>231</v>
      </c>
    </row>
    <row r="26" spans="1:21" s="99" customFormat="1" ht="10.5" customHeight="1">
      <c r="A26" s="53" t="s">
        <v>119</v>
      </c>
      <c r="B26" s="29" t="s">
        <v>259</v>
      </c>
      <c r="C26" s="13">
        <v>172</v>
      </c>
      <c r="D26" s="13">
        <v>279197</v>
      </c>
      <c r="E26" s="13">
        <v>83</v>
      </c>
      <c r="F26" s="13">
        <v>7217</v>
      </c>
      <c r="G26" s="13">
        <v>12888</v>
      </c>
      <c r="H26" s="102">
        <v>101.5</v>
      </c>
      <c r="I26" s="102">
        <v>118.3</v>
      </c>
      <c r="J26" s="72">
        <v>1.52</v>
      </c>
      <c r="K26" s="13">
        <v>714</v>
      </c>
      <c r="L26" s="13">
        <v>1099</v>
      </c>
      <c r="M26" s="13" t="s">
        <v>245</v>
      </c>
      <c r="N26" s="13" t="s">
        <v>246</v>
      </c>
      <c r="O26" s="75">
        <v>1260040</v>
      </c>
      <c r="P26" s="102">
        <v>98.8</v>
      </c>
      <c r="Q26" s="108">
        <v>100.1</v>
      </c>
      <c r="R26" s="75">
        <v>97824</v>
      </c>
      <c r="S26" s="13">
        <v>2826</v>
      </c>
      <c r="T26" s="13">
        <v>49616</v>
      </c>
      <c r="U26" s="55" t="s">
        <v>119</v>
      </c>
    </row>
    <row r="27" spans="1:21" s="114" customFormat="1" ht="10.5" customHeight="1">
      <c r="A27" s="53" t="s">
        <v>238</v>
      </c>
      <c r="B27" s="29" t="s">
        <v>247</v>
      </c>
      <c r="C27" s="13">
        <v>157</v>
      </c>
      <c r="D27" s="13">
        <v>280320</v>
      </c>
      <c r="E27" s="13">
        <v>81</v>
      </c>
      <c r="F27" s="13">
        <v>7666</v>
      </c>
      <c r="G27" s="13">
        <v>11494</v>
      </c>
      <c r="H27" s="102">
        <v>103.5</v>
      </c>
      <c r="I27" s="17">
        <v>87.4</v>
      </c>
      <c r="J27" s="72">
        <v>1.52</v>
      </c>
      <c r="K27" s="13">
        <v>639</v>
      </c>
      <c r="L27" s="13">
        <v>924</v>
      </c>
      <c r="M27" s="29" t="s">
        <v>252</v>
      </c>
      <c r="N27" s="13" t="s">
        <v>253</v>
      </c>
      <c r="O27" s="75">
        <v>1268006</v>
      </c>
      <c r="P27" s="102">
        <v>98.8</v>
      </c>
      <c r="Q27" s="108">
        <v>100.3</v>
      </c>
      <c r="R27" s="75">
        <v>97771</v>
      </c>
      <c r="S27" s="13">
        <v>3128</v>
      </c>
      <c r="T27" s="13">
        <v>49598</v>
      </c>
      <c r="U27" s="55" t="s">
        <v>238</v>
      </c>
    </row>
    <row r="28" spans="1:21" s="114" customFormat="1" ht="11.25" customHeight="1">
      <c r="A28" s="53" t="s">
        <v>121</v>
      </c>
      <c r="B28" s="29" t="s">
        <v>251</v>
      </c>
      <c r="C28" s="13">
        <v>150</v>
      </c>
      <c r="D28" s="13">
        <v>268802</v>
      </c>
      <c r="E28" s="13">
        <v>83</v>
      </c>
      <c r="F28" s="13">
        <v>10594</v>
      </c>
      <c r="G28" s="13">
        <v>13191</v>
      </c>
      <c r="H28" s="17">
        <v>102.5</v>
      </c>
      <c r="I28" s="17">
        <v>85.3</v>
      </c>
      <c r="J28" s="72">
        <v>1.52</v>
      </c>
      <c r="K28" s="5">
        <v>679</v>
      </c>
      <c r="L28" s="144">
        <v>1</v>
      </c>
      <c r="M28" s="29" t="s">
        <v>256</v>
      </c>
      <c r="N28" s="29" t="s">
        <v>257</v>
      </c>
      <c r="O28" s="75">
        <v>1266310</v>
      </c>
      <c r="P28" s="102">
        <v>99.1</v>
      </c>
      <c r="Q28" s="108">
        <v>100.5</v>
      </c>
      <c r="R28" s="75">
        <v>97885</v>
      </c>
      <c r="S28" s="13">
        <v>3118</v>
      </c>
      <c r="T28" s="13">
        <v>50042</v>
      </c>
      <c r="U28" s="55" t="s">
        <v>121</v>
      </c>
    </row>
    <row r="29" spans="1:21" s="114" customFormat="1" ht="11.25" customHeight="1">
      <c r="A29" s="53" t="s">
        <v>127</v>
      </c>
      <c r="B29" s="29">
        <v>12677</v>
      </c>
      <c r="C29" s="13">
        <v>159</v>
      </c>
      <c r="D29" s="13">
        <v>282872</v>
      </c>
      <c r="E29" s="13">
        <v>83</v>
      </c>
      <c r="F29" s="13">
        <v>7428</v>
      </c>
      <c r="G29" s="13">
        <v>11712</v>
      </c>
      <c r="H29" s="17" t="s">
        <v>260</v>
      </c>
      <c r="I29" s="17">
        <v>85.6</v>
      </c>
      <c r="J29" s="72">
        <v>1.55</v>
      </c>
      <c r="K29" s="5">
        <v>733</v>
      </c>
      <c r="L29" s="13">
        <v>1158</v>
      </c>
      <c r="M29" s="29" t="s">
        <v>263</v>
      </c>
      <c r="N29" s="29" t="s">
        <v>264</v>
      </c>
      <c r="O29" s="75">
        <v>1260925</v>
      </c>
      <c r="P29" s="102">
        <v>99.4</v>
      </c>
      <c r="Q29" s="108">
        <v>100.6</v>
      </c>
      <c r="R29" s="75">
        <v>98134</v>
      </c>
      <c r="S29" s="13">
        <v>3160</v>
      </c>
      <c r="T29" s="13">
        <v>49834</v>
      </c>
      <c r="U29" s="55" t="s">
        <v>127</v>
      </c>
    </row>
    <row r="30" spans="1:21" s="114" customFormat="1" ht="11.25" customHeight="1">
      <c r="A30" s="53" t="s">
        <v>123</v>
      </c>
      <c r="B30" s="29">
        <v>12672</v>
      </c>
      <c r="C30" s="13" t="s">
        <v>269</v>
      </c>
      <c r="D30" s="13">
        <v>277361</v>
      </c>
      <c r="E30" s="13">
        <v>85</v>
      </c>
      <c r="F30" s="148">
        <v>7680</v>
      </c>
      <c r="G30" s="13">
        <v>8633</v>
      </c>
      <c r="H30" s="17" t="s">
        <v>261</v>
      </c>
      <c r="I30" s="17" t="s">
        <v>262</v>
      </c>
      <c r="J30" s="72">
        <v>1.56</v>
      </c>
      <c r="K30" s="5">
        <v>677</v>
      </c>
      <c r="L30" s="13">
        <v>1457</v>
      </c>
      <c r="M30" s="29" t="s">
        <v>270</v>
      </c>
      <c r="N30" s="29" t="s">
        <v>271</v>
      </c>
      <c r="O30" s="75">
        <v>1261242</v>
      </c>
      <c r="P30" s="102" t="s">
        <v>265</v>
      </c>
      <c r="Q30" s="108">
        <v>100.9</v>
      </c>
      <c r="R30" s="75">
        <v>98750</v>
      </c>
      <c r="S30" s="13">
        <v>2928</v>
      </c>
      <c r="T30" s="13" t="s">
        <v>104</v>
      </c>
      <c r="U30" s="55" t="s">
        <v>123</v>
      </c>
    </row>
    <row r="31" spans="1:21" s="114" customFormat="1" ht="11.25" customHeight="1">
      <c r="A31" s="56" t="s">
        <v>124</v>
      </c>
      <c r="B31" s="142">
        <v>12670</v>
      </c>
      <c r="C31" s="103" t="s">
        <v>104</v>
      </c>
      <c r="D31" s="103" t="s">
        <v>104</v>
      </c>
      <c r="E31" s="103" t="s">
        <v>104</v>
      </c>
      <c r="F31" s="103" t="s">
        <v>104</v>
      </c>
      <c r="G31" s="147">
        <v>7973</v>
      </c>
      <c r="H31" s="104" t="s">
        <v>104</v>
      </c>
      <c r="I31" s="104" t="s">
        <v>104</v>
      </c>
      <c r="J31" s="104" t="s">
        <v>104</v>
      </c>
      <c r="K31" s="20">
        <v>696</v>
      </c>
      <c r="L31" s="103">
        <v>3976</v>
      </c>
      <c r="M31" s="103" t="s">
        <v>104</v>
      </c>
      <c r="N31" s="103" t="s">
        <v>104</v>
      </c>
      <c r="O31" s="103" t="s">
        <v>104</v>
      </c>
      <c r="P31" s="145" t="s">
        <v>266</v>
      </c>
      <c r="Q31" s="103" t="s">
        <v>104</v>
      </c>
      <c r="R31" s="139">
        <v>99110</v>
      </c>
      <c r="S31" s="103" t="s">
        <v>104</v>
      </c>
      <c r="T31" s="103" t="s">
        <v>104</v>
      </c>
      <c r="U31" s="57" t="s">
        <v>124</v>
      </c>
    </row>
    <row r="32" spans="1:21" s="109" customFormat="1" ht="13.5" customHeight="1">
      <c r="A32" s="119" t="s">
        <v>59</v>
      </c>
      <c r="B32" s="134">
        <f>12670-12672</f>
        <v>-2</v>
      </c>
      <c r="C32" s="136">
        <f>(1671357-1588880)/1588880*100</f>
        <v>5.190889179799607</v>
      </c>
      <c r="D32" s="136">
        <f>(D30-D29)/D29*100</f>
        <v>-1.9482310020079754</v>
      </c>
      <c r="E32" s="136">
        <f>(84703-83057)/83057*100</f>
        <v>1.981771554474638</v>
      </c>
      <c r="F32" s="136">
        <f>(F30-F29)/F29*100</f>
        <v>3.392568659127625</v>
      </c>
      <c r="G32" s="136">
        <f>(G31-G30)/G30*100</f>
        <v>-7.645082821730568</v>
      </c>
      <c r="H32" s="135">
        <v>0.6</v>
      </c>
      <c r="I32" s="136">
        <f>(88.7-85.6)/85.6*100</f>
        <v>3.6214953271028136</v>
      </c>
      <c r="J32" s="143">
        <v>0.01</v>
      </c>
      <c r="K32" s="136">
        <f>(K31-K30)/K30*100</f>
        <v>2.806499261447563</v>
      </c>
      <c r="L32" s="136">
        <f>(397595-145663)/145663*100</f>
        <v>172.95538331628484</v>
      </c>
      <c r="M32" s="136">
        <f>(6921010-6693594)/6693594*100</f>
        <v>3.397517088726923</v>
      </c>
      <c r="N32" s="136">
        <f>(6808815-6412909)/6412909*100</f>
        <v>6.173578948336862</v>
      </c>
      <c r="O32" s="136">
        <f>(O30-O29)/O29*100</f>
        <v>0.025140274005194602</v>
      </c>
      <c r="P32" s="136">
        <v>0.2</v>
      </c>
      <c r="Q32" s="136">
        <v>0.4</v>
      </c>
      <c r="R32" s="136">
        <f>(9910960-9875045)/9875045*100</f>
        <v>0.3636945451894143</v>
      </c>
      <c r="S32" s="136">
        <f>(S30-S29)/S29*100</f>
        <v>-7.341772151898734</v>
      </c>
      <c r="T32" s="136">
        <f>(498336-500422)/500422*100</f>
        <v>-0.4168481801359652</v>
      </c>
      <c r="U32" s="126" t="s">
        <v>59</v>
      </c>
    </row>
    <row r="33" spans="1:21" s="109" customFormat="1" ht="13.5" customHeight="1">
      <c r="A33" s="120" t="s">
        <v>171</v>
      </c>
      <c r="B33" s="134">
        <f>12670-12692</f>
        <v>-22</v>
      </c>
      <c r="C33" s="136">
        <v>1.4</v>
      </c>
      <c r="D33" s="136">
        <f>(D30-D18)/D18*100</f>
        <v>2.4046697778827975</v>
      </c>
      <c r="E33" s="136">
        <f>(84703-85051)/85051*100</f>
        <v>-0.4091662649469142</v>
      </c>
      <c r="F33" s="136">
        <f>(F30-F18)/F18*100</f>
        <v>4.093250203307129</v>
      </c>
      <c r="G33" s="136">
        <v>-5.9</v>
      </c>
      <c r="H33" s="136">
        <v>3.7</v>
      </c>
      <c r="I33" s="136">
        <v>0.9</v>
      </c>
      <c r="J33" s="143">
        <f>1.56-1.41</f>
        <v>0.15000000000000013</v>
      </c>
      <c r="K33" s="136">
        <f>(K31-K19)/K19*100</f>
        <v>-1.971830985915493</v>
      </c>
      <c r="L33" s="136">
        <f>(L31-L19)/L19*100</f>
        <v>131.56668608037273</v>
      </c>
      <c r="M33" s="136">
        <v>16.2</v>
      </c>
      <c r="N33" s="136">
        <v>17.2</v>
      </c>
      <c r="O33" s="136">
        <f>(O30-O18)/O18*100</f>
        <v>3.440606057126642</v>
      </c>
      <c r="P33" s="136">
        <v>3.1</v>
      </c>
      <c r="Q33" s="136">
        <v>0.6</v>
      </c>
      <c r="R33" s="136">
        <f>(9910960-9564327)/9564327*100</f>
        <v>3.6242278207342764</v>
      </c>
      <c r="S33" s="136">
        <f>(S30-S18)/S18*100</f>
        <v>-8.385481852315396</v>
      </c>
      <c r="T33" s="136">
        <v>3.3</v>
      </c>
      <c r="U33" s="127" t="s">
        <v>171</v>
      </c>
    </row>
    <row r="34" spans="1:21" s="70" customFormat="1" ht="39.75" customHeight="1">
      <c r="A34" s="69" t="s">
        <v>87</v>
      </c>
      <c r="B34" s="22" t="s">
        <v>117</v>
      </c>
      <c r="C34" s="28" t="s">
        <v>67</v>
      </c>
      <c r="D34" s="22" t="s">
        <v>68</v>
      </c>
      <c r="E34" s="21" t="s">
        <v>70</v>
      </c>
      <c r="F34" s="22" t="s">
        <v>71</v>
      </c>
      <c r="G34" s="22" t="s">
        <v>69</v>
      </c>
      <c r="H34" s="28" t="s">
        <v>72</v>
      </c>
      <c r="I34" s="21" t="s">
        <v>73</v>
      </c>
      <c r="J34" s="21" t="s">
        <v>74</v>
      </c>
      <c r="K34" s="171" t="s">
        <v>38</v>
      </c>
      <c r="L34" s="172"/>
      <c r="M34" s="171" t="s">
        <v>101</v>
      </c>
      <c r="N34" s="172"/>
      <c r="O34" s="60" t="s">
        <v>102</v>
      </c>
      <c r="P34" s="28" t="s">
        <v>76</v>
      </c>
      <c r="Q34" s="22" t="s">
        <v>75</v>
      </c>
      <c r="R34" s="28" t="s">
        <v>76</v>
      </c>
      <c r="S34" s="22" t="s">
        <v>106</v>
      </c>
      <c r="T34" s="22" t="s">
        <v>77</v>
      </c>
      <c r="U34" s="60" t="s">
        <v>3</v>
      </c>
    </row>
    <row r="35" s="9" customFormat="1" ht="10.5" customHeight="1">
      <c r="A35" s="24" t="s">
        <v>134</v>
      </c>
    </row>
    <row r="36" spans="1:21" s="9" customFormat="1" ht="10.5" customHeight="1">
      <c r="A36" s="24" t="s">
        <v>143</v>
      </c>
      <c r="G36" s="73"/>
      <c r="K36" s="9" t="s">
        <v>140</v>
      </c>
      <c r="S36" s="91"/>
      <c r="T36" s="91"/>
      <c r="U36" s="91"/>
    </row>
    <row r="37" spans="1:21" s="9" customFormat="1" ht="10.5" customHeight="1">
      <c r="A37" s="9" t="s">
        <v>138</v>
      </c>
      <c r="G37" s="73"/>
      <c r="K37" s="9" t="s">
        <v>141</v>
      </c>
      <c r="S37" s="91"/>
      <c r="T37" s="91"/>
      <c r="U37" s="91"/>
    </row>
    <row r="38" spans="1:21" s="9" customFormat="1" ht="10.5" customHeight="1">
      <c r="A38" s="9" t="s">
        <v>153</v>
      </c>
      <c r="K38" s="9" t="s">
        <v>168</v>
      </c>
      <c r="S38" s="91"/>
      <c r="T38" s="92"/>
      <c r="U38" s="91"/>
    </row>
    <row r="39" spans="1:21" s="9" customFormat="1" ht="10.5" customHeight="1">
      <c r="A39" s="9" t="s">
        <v>188</v>
      </c>
      <c r="K39" s="9" t="s">
        <v>158</v>
      </c>
      <c r="S39" s="91"/>
      <c r="T39" s="92"/>
      <c r="U39" s="91"/>
    </row>
    <row r="40" spans="1:21" s="9" customFormat="1" ht="10.5" customHeight="1">
      <c r="A40" s="9" t="s">
        <v>189</v>
      </c>
      <c r="J40" s="91"/>
      <c r="K40" s="9" t="s">
        <v>186</v>
      </c>
      <c r="S40" s="91"/>
      <c r="T40" s="91"/>
      <c r="U40" s="91"/>
    </row>
    <row r="41" spans="1:21" s="9" customFormat="1" ht="10.5" customHeight="1">
      <c r="A41" s="9" t="s">
        <v>190</v>
      </c>
      <c r="J41" s="91"/>
      <c r="S41" s="91"/>
      <c r="T41" s="91"/>
      <c r="U41" s="91"/>
    </row>
    <row r="42" spans="1:20" ht="10.5" customHeight="1">
      <c r="A42" s="9" t="s">
        <v>154</v>
      </c>
      <c r="B42" s="9"/>
      <c r="C42" s="9"/>
      <c r="D42" s="9"/>
      <c r="E42" s="9"/>
      <c r="F42" s="9"/>
      <c r="G42" s="9"/>
      <c r="H42" s="9"/>
      <c r="I42" s="73"/>
      <c r="J42" s="91"/>
      <c r="T42" s="98"/>
    </row>
    <row r="43" spans="1:9" ht="10.5" customHeight="1">
      <c r="A43" s="9" t="s">
        <v>139</v>
      </c>
      <c r="B43" s="9"/>
      <c r="C43" s="9"/>
      <c r="D43" s="9"/>
      <c r="E43" s="9"/>
      <c r="F43" s="9"/>
      <c r="G43" s="9"/>
      <c r="H43" s="9"/>
      <c r="I43" s="73"/>
    </row>
    <row r="44" spans="15:19" ht="13.5">
      <c r="O44" s="18" t="s">
        <v>125</v>
      </c>
      <c r="S44" s="99"/>
    </row>
  </sheetData>
  <sheetProtection/>
  <mergeCells count="15">
    <mergeCell ref="K34:L34"/>
    <mergeCell ref="M34:N34"/>
    <mergeCell ref="K3:L3"/>
    <mergeCell ref="Q4:Q6"/>
    <mergeCell ref="M3:N3"/>
    <mergeCell ref="P3:Q3"/>
    <mergeCell ref="P4:P6"/>
    <mergeCell ref="O3:O6"/>
    <mergeCell ref="U4:U5"/>
    <mergeCell ref="T3:T5"/>
    <mergeCell ref="C3:D3"/>
    <mergeCell ref="I3:J3"/>
    <mergeCell ref="A4:A5"/>
    <mergeCell ref="E4:E6"/>
    <mergeCell ref="S3:S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3:H6 U32 I3:N3 Q5 A32 H8:Q8 J7:O7 I6:O6 J5:O5 P3:Q3 S3 U3 J4:O4 Q6" numberStoredAsText="1"/>
    <ignoredError sqref="C34 Q34 I34 H34 N34 K34:L34 D34 A34 A33 G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2018-03-19T00:22:34Z</cp:lastPrinted>
  <dcterms:created xsi:type="dcterms:W3CDTF">1997-01-08T22:48:59Z</dcterms:created>
  <dcterms:modified xsi:type="dcterms:W3CDTF">2018-03-29T00:44:30Z</dcterms:modified>
  <cp:category/>
  <cp:version/>
  <cp:contentType/>
  <cp:contentStatus/>
</cp:coreProperties>
</file>