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dh10110860\財政担当共有フォルダー\13-2公営企業一般\29公営企業一般\平成28年度経営比較分析表\300228【依頼】平成28年度決算「経営比較分析表」の分析等について（観光施設事業（休養宿泊施設事業）・駐車場整備事業\04総務省へURL報告、県HP公表、団体へ公表依頼、団体へ公表のお知らせ\☆HP公表データ（経営比較分析表：観光施設（休養宿泊施設））\"/>
    </mc:Choice>
  </mc:AlternateContent>
  <workbookProtection workbookAlgorithmName="SHA-512" workbookHashValue="IV/tb4FZVLEB5acgG8ZieC1y1jIRRO1yUw3V6Zvd4YRP5izJKiikgqRBoZkIepK8VFRSLOViQfANMsNcCNgPdA==" workbookSaltValue="bedN3MI1znDiX9z+f9wWNw==" workbookSpinCount="100000" lockStructure="1"/>
  <bookViews>
    <workbookView xWindow="240" yWindow="60" windowWidth="14940" windowHeight="7875"/>
  </bookViews>
  <sheets>
    <sheet name="法非適用_観光施設・休養宿泊施設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DW7" i="5"/>
  <c r="DV7" i="5"/>
  <c r="DJ7" i="5"/>
  <c r="DI7" i="5"/>
  <c r="CV7" i="5"/>
  <c r="CU7" i="5"/>
  <c r="CT7" i="5"/>
  <c r="CS7" i="5"/>
  <c r="CR7" i="5"/>
  <c r="CQ7" i="5"/>
  <c r="ML53" i="4" s="1"/>
  <c r="CP7" i="5"/>
  <c r="LX53" i="4" s="1"/>
  <c r="CO7" i="5"/>
  <c r="CN7" i="5"/>
  <c r="CM7" i="5"/>
  <c r="KH53" i="4" s="1"/>
  <c r="CK7" i="5"/>
  <c r="IX54" i="4" s="1"/>
  <c r="CJ7" i="5"/>
  <c r="CI7" i="5"/>
  <c r="CH7" i="5"/>
  <c r="HH54" i="4" s="1"/>
  <c r="CG7" i="5"/>
  <c r="GT54" i="4" s="1"/>
  <c r="CF7" i="5"/>
  <c r="CE7" i="5"/>
  <c r="CD7" i="5"/>
  <c r="CC7" i="5"/>
  <c r="HH53" i="4" s="1"/>
  <c r="CB7" i="5"/>
  <c r="BZ7" i="5"/>
  <c r="BY7" i="5"/>
  <c r="BX7" i="5"/>
  <c r="EH54" i="4" s="1"/>
  <c r="BW7" i="5"/>
  <c r="BV7" i="5"/>
  <c r="BU7" i="5"/>
  <c r="BT7" i="5"/>
  <c r="EV53" i="4" s="1"/>
  <c r="BS7" i="5"/>
  <c r="BR7" i="5"/>
  <c r="BQ7" i="5"/>
  <c r="BO7" i="5"/>
  <c r="BV54" i="4" s="1"/>
  <c r="BN7" i="5"/>
  <c r="BM7" i="5"/>
  <c r="BL7" i="5"/>
  <c r="BK7" i="5"/>
  <c r="R54" i="4" s="1"/>
  <c r="BJ7" i="5"/>
  <c r="BI7" i="5"/>
  <c r="BH7" i="5"/>
  <c r="BG7" i="5"/>
  <c r="BF7" i="5"/>
  <c r="BD7" i="5"/>
  <c r="BC7" i="5"/>
  <c r="BB7" i="5"/>
  <c r="BA7" i="5"/>
  <c r="AZ7" i="5"/>
  <c r="AY7" i="5"/>
  <c r="AX7" i="5"/>
  <c r="IJ31" i="4" s="1"/>
  <c r="AW7" i="5"/>
  <c r="AV7" i="5"/>
  <c r="AU7" i="5"/>
  <c r="AS7" i="5"/>
  <c r="FJ32" i="4" s="1"/>
  <c r="AR7" i="5"/>
  <c r="AQ7" i="5"/>
  <c r="AP7" i="5"/>
  <c r="DT32" i="4" s="1"/>
  <c r="AO7" i="5"/>
  <c r="DF32" i="4" s="1"/>
  <c r="AN7" i="5"/>
  <c r="AM7" i="5"/>
  <c r="AL7" i="5"/>
  <c r="AK7" i="5"/>
  <c r="DT31" i="4" s="1"/>
  <c r="AJ7" i="5"/>
  <c r="AH7" i="5"/>
  <c r="AG7" i="5"/>
  <c r="AF7" i="5"/>
  <c r="AT32" i="4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AQ10" i="4" s="1"/>
  <c r="O7" i="5"/>
  <c r="N7" i="5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C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J54" i="4"/>
  <c r="HV54" i="4"/>
  <c r="FJ54" i="4"/>
  <c r="EV54" i="4"/>
  <c r="DT54" i="4"/>
  <c r="DF54" i="4"/>
  <c r="BH54" i="4"/>
  <c r="AT54" i="4"/>
  <c r="AF54" i="4"/>
  <c r="LJ53" i="4"/>
  <c r="KV53" i="4"/>
  <c r="IX53" i="4"/>
  <c r="IJ53" i="4"/>
  <c r="HV53" i="4"/>
  <c r="GT53" i="4"/>
  <c r="FJ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EV32" i="4"/>
  <c r="EH32" i="4"/>
  <c r="BV32" i="4"/>
  <c r="BH32" i="4"/>
  <c r="AF32" i="4"/>
  <c r="R32" i="4"/>
  <c r="IX31" i="4"/>
  <c r="HV31" i="4"/>
  <c r="HH31" i="4"/>
  <c r="GT31" i="4"/>
  <c r="FJ31" i="4"/>
  <c r="EV31" i="4"/>
  <c r="EH31" i="4"/>
  <c r="DF31" i="4"/>
  <c r="BV31" i="4"/>
  <c r="BH31" i="4"/>
  <c r="AT31" i="4"/>
  <c r="AF31" i="4"/>
  <c r="R31" i="4"/>
  <c r="LO10" i="4"/>
  <c r="JV10" i="4"/>
  <c r="IC10" i="4"/>
  <c r="DU10" i="4"/>
  <c r="CF10" i="4"/>
  <c r="B10" i="4"/>
  <c r="LO8" i="4"/>
  <c r="JV8" i="4"/>
  <c r="IC8" i="4"/>
  <c r="AQ8" i="4"/>
  <c r="B8" i="4"/>
  <c r="B6" i="4" l="1"/>
  <c r="IX76" i="4"/>
  <c r="IX52" i="4"/>
  <c r="IX30" i="4"/>
  <c r="BV76" i="4"/>
  <c r="FJ52" i="4"/>
  <c r="ML76" i="4"/>
  <c r="BV52" i="4"/>
  <c r="FJ30" i="4"/>
  <c r="ML52" i="4"/>
  <c r="BV30" i="4"/>
  <c r="C11" i="5"/>
  <c r="D11" i="5"/>
  <c r="E11" i="5"/>
  <c r="B11" i="5"/>
  <c r="AT76" i="4" l="1"/>
  <c r="HV30" i="4"/>
  <c r="LJ76" i="4"/>
  <c r="AT52" i="4"/>
  <c r="EH30" i="4"/>
  <c r="AT30" i="4"/>
  <c r="HV76" i="4"/>
  <c r="LJ52" i="4"/>
  <c r="HV52" i="4"/>
  <c r="EH52" i="4"/>
  <c r="HH52" i="4"/>
  <c r="AF76" i="4"/>
  <c r="DT52" i="4"/>
  <c r="HH30" i="4"/>
  <c r="DT30" i="4"/>
  <c r="KV76" i="4"/>
  <c r="AF52" i="4"/>
  <c r="HH76" i="4"/>
  <c r="KV52" i="4"/>
  <c r="AF30" i="4"/>
  <c r="GT76" i="4"/>
  <c r="KH52" i="4"/>
  <c r="GT52" i="4"/>
  <c r="R30" i="4"/>
  <c r="R76" i="4"/>
  <c r="DF52" i="4"/>
  <c r="GT30" i="4"/>
  <c r="KH76" i="4"/>
  <c r="R52" i="4"/>
  <c r="DF30" i="4"/>
  <c r="LX76" i="4"/>
  <c r="BH52" i="4"/>
  <c r="IJ76" i="4"/>
  <c r="LX52" i="4"/>
  <c r="BH30" i="4"/>
  <c r="EV30" i="4"/>
  <c r="IJ52" i="4"/>
  <c r="BH76" i="4"/>
  <c r="EV52" i="4"/>
  <c r="IJ30" i="4"/>
</calcChain>
</file>

<file path=xl/sharedStrings.xml><?xml version="1.0" encoding="utf-8"?>
<sst xmlns="http://schemas.openxmlformats.org/spreadsheetml/2006/main" count="312" uniqueCount="147">
  <si>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</si>
  <si>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</si>
  <si>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</si>
  <si>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</si>
  <si>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</si>
  <si>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</si>
  <si>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</si>
  <si>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</si>
  <si>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</si>
  <si>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</si>
  <si>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</si>
  <si>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</si>
  <si>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</si>
  <si>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</si>
  <si>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</si>
  <si>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</si>
  <si>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</si>
  <si>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</si>
  <si>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</si>
  <si>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</si>
  <si>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</si>
  <si>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</si>
  <si>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</si>
  <si>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</si>
  <si>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</si>
  <si>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</si>
  <si>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</si>
  <si>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</si>
  <si>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</si>
  <si>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</si>
  <si>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</si>
  <si>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</si>
  <si>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</si>
  <si>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</si>
  <si>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</si>
  <si>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</si>
  <si>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</si>
  <si>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</si>
  <si>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</si>
  <si>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</si>
  <si>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</si>
  <si>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</si>
  <si>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</si>
  <si>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</si>
  <si>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</si>
  <si>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</si>
  <si>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</si>
  <si>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</si>
  <si>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</si>
  <si>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</si>
  <si>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</si>
  <si>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</si>
  <si>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</si>
  <si>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</si>
  <si>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</si>
  <si>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</si>
  <si>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</si>
  <si>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</si>
  <si>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</si>
  <si>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</si>
  <si>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</si>
  <si>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</si>
  <si>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</si>
  <si>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</si>
  <si>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</si>
  <si>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</si>
  <si>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</si>
  <si>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</si>
  <si>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</si>
  <si>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</si>
  <si>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</si>
  <si>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</si>
  <si>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</si>
  <si>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</si>
  <si>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</si>
  <si>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</si>
  <si>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</si>
  <si>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</si>
  <si>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</si>
  <si>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</si>
  <si>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</si>
  <si>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</si>
  <si>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</si>
  <si>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</si>
  <si>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</si>
  <si>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</si>
  <si>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</si>
  <si>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</si>
  <si>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</si>
  <si>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</si>
  <si>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</si>
  <si>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</si>
  <si>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</si>
  <si>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</si>
  <si>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</si>
  <si>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</si>
  <si>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</si>
  <si>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</si>
  <si>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</si>
  <si>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</si>
  <si>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</si>
  <si>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</si>
  <si>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</si>
  <si>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</si>
  <si>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</si>
  <si>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</si>
  <si>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</si>
  <si>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</si>
  <si>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</si>
  <si>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</si>
  <si>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</si>
  <si>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</si>
  <si>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</si>
  <si>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</si>
  <si>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</si>
  <si>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</si>
  <si>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</si>
  <si>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</si>
  <si>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</si>
  <si>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</si>
  <si>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</si>
  <si>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</si>
  <si>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</si>
  <si>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</si>
  <si>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</si>
  <si>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</si>
  <si>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佐賀県　唐津市</t>
  </si>
  <si>
    <t>国民宿舎虹の松原ホテル</t>
  </si>
  <si>
    <t>法非適用</t>
  </si>
  <si>
    <t>観光施設事業</t>
  </si>
  <si>
    <t>休養宿泊施設</t>
  </si>
  <si>
    <t>Ａ２Ｂ２</t>
  </si>
  <si>
    <t>該当数値なし</t>
  </si>
  <si>
    <t>利用料金制</t>
  </si>
  <si>
    <t>無</t>
  </si>
  <si>
    <t>有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</si>
  <si>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</si>
  <si>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</si>
  <si>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</si>
  <si>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</si>
  <si>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</si>
  <si>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</si>
  <si>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</si>
  <si>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運営を委託している指定管理者の営業努力により、徐々に宿泊客数が伸びている。
　さらに宿泊需要を高めることを期待して、収支状況をふまえて民間譲渡を検討している。</t>
    <rPh sb="1" eb="3">
      <t>ウンエイ</t>
    </rPh>
    <rPh sb="4" eb="6">
      <t>イタク</t>
    </rPh>
    <rPh sb="10" eb="12">
      <t>シテイ</t>
    </rPh>
    <rPh sb="12" eb="15">
      <t>カンリシャ</t>
    </rPh>
    <rPh sb="16" eb="18">
      <t>エイギョウ</t>
    </rPh>
    <rPh sb="18" eb="20">
      <t>ドリョク</t>
    </rPh>
    <rPh sb="24" eb="26">
      <t>ジョジョ</t>
    </rPh>
    <rPh sb="27" eb="29">
      <t>シュクハク</t>
    </rPh>
    <rPh sb="29" eb="31">
      <t>キャクスウ</t>
    </rPh>
    <rPh sb="32" eb="33">
      <t>ノ</t>
    </rPh>
    <rPh sb="43" eb="45">
      <t>シュクハク</t>
    </rPh>
    <rPh sb="45" eb="47">
      <t>ジュヨウ</t>
    </rPh>
    <rPh sb="48" eb="49">
      <t>タカ</t>
    </rPh>
    <rPh sb="54" eb="56">
      <t>キタイ</t>
    </rPh>
    <rPh sb="59" eb="61">
      <t>シュウシ</t>
    </rPh>
    <rPh sb="61" eb="63">
      <t>ジョウキョウ</t>
    </rPh>
    <rPh sb="68" eb="70">
      <t>ミンカン</t>
    </rPh>
    <rPh sb="70" eb="72">
      <t>ジョウト</t>
    </rPh>
    <rPh sb="73" eb="75">
      <t>ケントウ</t>
    </rPh>
    <phoneticPr fontId="6"/>
  </si>
  <si>
    <t>　平成26年度まで改築の際の地方債を償還していたため、収益的収支比率が低く、他会計からの補助が多くあった。平成24年度の当該比率が高いのは、平成25年度以降に他会計繰入金の計上項目が変更になったためである。
　平成27年度以降は、地方債の償還がなくなったことなどにより、収益的収支比率が大きく改善している。
　定員稼働率については、指定管理者の営業努力により上昇傾向にあるため、民間譲渡をすることによりさらに上昇することが期待される。
　売上高人件費比率については、平成25年度以降上昇傾向にあるが、宿泊者数の増加に対応するため、その分の人件費が上昇しているためである。</t>
    <rPh sb="1" eb="3">
      <t>ヘイセイ</t>
    </rPh>
    <rPh sb="5" eb="6">
      <t>ネン</t>
    </rPh>
    <rPh sb="6" eb="7">
      <t>ド</t>
    </rPh>
    <rPh sb="9" eb="11">
      <t>カイチク</t>
    </rPh>
    <rPh sb="12" eb="13">
      <t>サイ</t>
    </rPh>
    <rPh sb="14" eb="17">
      <t>チホウサイ</t>
    </rPh>
    <rPh sb="27" eb="30">
      <t>シュウエキテキ</t>
    </rPh>
    <rPh sb="30" eb="32">
      <t>シュウシ</t>
    </rPh>
    <rPh sb="32" eb="34">
      <t>ヒリツ</t>
    </rPh>
    <rPh sb="35" eb="36">
      <t>ヒク</t>
    </rPh>
    <rPh sb="38" eb="39">
      <t>タ</t>
    </rPh>
    <rPh sb="39" eb="41">
      <t>カイケイ</t>
    </rPh>
    <rPh sb="44" eb="46">
      <t>ホジョ</t>
    </rPh>
    <rPh sb="47" eb="48">
      <t>オオ</t>
    </rPh>
    <rPh sb="53" eb="55">
      <t>ヘイセイ</t>
    </rPh>
    <rPh sb="57" eb="59">
      <t>ネンド</t>
    </rPh>
    <rPh sb="60" eb="62">
      <t>トウガイ</t>
    </rPh>
    <rPh sb="62" eb="64">
      <t>ヒリツ</t>
    </rPh>
    <rPh sb="65" eb="66">
      <t>タカ</t>
    </rPh>
    <rPh sb="70" eb="72">
      <t>ヘイセイ</t>
    </rPh>
    <rPh sb="74" eb="76">
      <t>ネンド</t>
    </rPh>
    <rPh sb="76" eb="78">
      <t>イコウ</t>
    </rPh>
    <rPh sb="79" eb="80">
      <t>タ</t>
    </rPh>
    <rPh sb="80" eb="82">
      <t>カイケイ</t>
    </rPh>
    <rPh sb="82" eb="84">
      <t>クリイレ</t>
    </rPh>
    <rPh sb="84" eb="85">
      <t>キン</t>
    </rPh>
    <rPh sb="86" eb="88">
      <t>ケイジョウ</t>
    </rPh>
    <rPh sb="88" eb="90">
      <t>コウモク</t>
    </rPh>
    <rPh sb="91" eb="93">
      <t>ヘンコウ</t>
    </rPh>
    <rPh sb="105" eb="107">
      <t>ヘイセイ</t>
    </rPh>
    <rPh sb="109" eb="111">
      <t>ネンド</t>
    </rPh>
    <rPh sb="111" eb="113">
      <t>イコウ</t>
    </rPh>
    <rPh sb="115" eb="118">
      <t>チホウサイ</t>
    </rPh>
    <rPh sb="119" eb="121">
      <t>ショウカン</t>
    </rPh>
    <rPh sb="135" eb="138">
      <t>シュウエキテキ</t>
    </rPh>
    <rPh sb="138" eb="140">
      <t>シュウシ</t>
    </rPh>
    <rPh sb="140" eb="142">
      <t>ヒリツ</t>
    </rPh>
    <rPh sb="143" eb="144">
      <t>オオ</t>
    </rPh>
    <rPh sb="146" eb="148">
      <t>カイゼン</t>
    </rPh>
    <rPh sb="155" eb="157">
      <t>テイイン</t>
    </rPh>
    <rPh sb="157" eb="159">
      <t>カドウ</t>
    </rPh>
    <rPh sb="159" eb="160">
      <t>リツ</t>
    </rPh>
    <rPh sb="166" eb="168">
      <t>シテイ</t>
    </rPh>
    <rPh sb="168" eb="171">
      <t>カンリシャ</t>
    </rPh>
    <rPh sb="172" eb="174">
      <t>エイギョウ</t>
    </rPh>
    <rPh sb="174" eb="176">
      <t>ドリョク</t>
    </rPh>
    <rPh sb="179" eb="181">
      <t>ジョウショウ</t>
    </rPh>
    <rPh sb="181" eb="183">
      <t>ケイコウ</t>
    </rPh>
    <rPh sb="189" eb="191">
      <t>ミンカン</t>
    </rPh>
    <rPh sb="191" eb="193">
      <t>ジョウト</t>
    </rPh>
    <rPh sb="204" eb="206">
      <t>ジョウショウ</t>
    </rPh>
    <rPh sb="211" eb="213">
      <t>キタイ</t>
    </rPh>
    <rPh sb="219" eb="221">
      <t>ウリアゲ</t>
    </rPh>
    <rPh sb="221" eb="222">
      <t>ダカ</t>
    </rPh>
    <rPh sb="224" eb="225">
      <t>ヒ</t>
    </rPh>
    <rPh sb="226" eb="227">
      <t>リツ</t>
    </rPh>
    <rPh sb="233" eb="235">
      <t>ヘイセイ</t>
    </rPh>
    <rPh sb="237" eb="239">
      <t>ネンド</t>
    </rPh>
    <rPh sb="239" eb="241">
      <t>イコウ</t>
    </rPh>
    <rPh sb="241" eb="243">
      <t>ジョウショウ</t>
    </rPh>
    <rPh sb="243" eb="245">
      <t>ケイコウ</t>
    </rPh>
    <rPh sb="250" eb="252">
      <t>シュクハク</t>
    </rPh>
    <rPh sb="252" eb="253">
      <t>シャ</t>
    </rPh>
    <rPh sb="253" eb="254">
      <t>スウ</t>
    </rPh>
    <rPh sb="255" eb="257">
      <t>ゾウカ</t>
    </rPh>
    <rPh sb="258" eb="260">
      <t>タイオウ</t>
    </rPh>
    <rPh sb="267" eb="268">
      <t>ブン</t>
    </rPh>
    <rPh sb="269" eb="272">
      <t>ジンケンヒ</t>
    </rPh>
    <rPh sb="273" eb="275">
      <t>ジョウショウ</t>
    </rPh>
    <phoneticPr fontId="6"/>
  </si>
  <si>
    <t>　平成31年度末の民間譲渡を検討しており、平成29年度から平成31年度までの3ヵ年かけて、民間譲渡に向けて設備を整備していくため、設備投資見込額にその金額を計上している。
　平成26年度に地方債の償還を終えたため、それ以降地方債残高は0となっている。
　なお、平成26年度から平成27年度にかけて老朽化した空調設備の大規模修繕を行っている。</t>
    <rPh sb="1" eb="3">
      <t>ヘイセイ</t>
    </rPh>
    <rPh sb="5" eb="8">
      <t>ネンドマツ</t>
    </rPh>
    <rPh sb="9" eb="13">
      <t>ミンカンジョウト</t>
    </rPh>
    <rPh sb="14" eb="16">
      <t>ケントウ</t>
    </rPh>
    <rPh sb="21" eb="23">
      <t>ヘイセイ</t>
    </rPh>
    <rPh sb="25" eb="27">
      <t>ネンド</t>
    </rPh>
    <rPh sb="29" eb="31">
      <t>ヘイセイ</t>
    </rPh>
    <rPh sb="33" eb="35">
      <t>ネンド</t>
    </rPh>
    <rPh sb="45" eb="47">
      <t>ミンカン</t>
    </rPh>
    <rPh sb="47" eb="49">
      <t>ジョウト</t>
    </rPh>
    <rPh sb="50" eb="51">
      <t>ム</t>
    </rPh>
    <rPh sb="53" eb="55">
      <t>セツビ</t>
    </rPh>
    <rPh sb="56" eb="58">
      <t>セイビ</t>
    </rPh>
    <rPh sb="65" eb="67">
      <t>セツビ</t>
    </rPh>
    <rPh sb="67" eb="69">
      <t>トウシ</t>
    </rPh>
    <rPh sb="69" eb="71">
      <t>ミコミ</t>
    </rPh>
    <rPh sb="71" eb="72">
      <t>ガク</t>
    </rPh>
    <rPh sb="75" eb="77">
      <t>キンガク</t>
    </rPh>
    <rPh sb="78" eb="80">
      <t>ケイジョウ</t>
    </rPh>
    <rPh sb="87" eb="89">
      <t>ヘイセイ</t>
    </rPh>
    <rPh sb="91" eb="93">
      <t>ネンド</t>
    </rPh>
    <rPh sb="94" eb="97">
      <t>チホウサイ</t>
    </rPh>
    <rPh sb="101" eb="102">
      <t>オ</t>
    </rPh>
    <rPh sb="109" eb="111">
      <t>イコウ</t>
    </rPh>
    <rPh sb="111" eb="114">
      <t>チホウサイ</t>
    </rPh>
    <rPh sb="114" eb="116">
      <t>ザンダカ</t>
    </rPh>
    <phoneticPr fontId="6"/>
  </si>
  <si>
    <r>
      <t>　指定管理者に委託していることにより、徐々に宿泊者数が伸びている。</t>
    </r>
    <r>
      <rPr>
        <strike/>
        <sz val="11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現在、指定管理者は3年毎に公募しており、委託された民間業者が長期的な経営計画を立てにくい。民間譲渡すれば、市の条例や規則に縛られず、より柔軟な料金設定や経営計画を立てることができ、さらに宿泊者数の増加</t>
    </r>
    <r>
      <rPr>
        <sz val="11"/>
        <rFont val="ＭＳ ゴシック"/>
        <family val="3"/>
        <charset val="128"/>
      </rPr>
      <t>が期待される。
　現在、平成31年度末の民間譲渡を検討しており、指定管理者と協議しながら段階的に設備の修繕・整備を行っている。</t>
    </r>
    <rPh sb="1" eb="3">
      <t>シテイ</t>
    </rPh>
    <rPh sb="3" eb="6">
      <t>カンリシャ</t>
    </rPh>
    <rPh sb="7" eb="9">
      <t>イタク</t>
    </rPh>
    <rPh sb="19" eb="21">
      <t>ジョジョ</t>
    </rPh>
    <rPh sb="22" eb="24">
      <t>シュクハク</t>
    </rPh>
    <rPh sb="24" eb="25">
      <t>シャ</t>
    </rPh>
    <rPh sb="25" eb="26">
      <t>スウ</t>
    </rPh>
    <rPh sb="27" eb="28">
      <t>ノ</t>
    </rPh>
    <rPh sb="69" eb="71">
      <t>ケイエイ</t>
    </rPh>
    <rPh sb="80" eb="82">
      <t>ミンカン</t>
    </rPh>
    <rPh sb="82" eb="84">
      <t>ジョウト</t>
    </rPh>
    <rPh sb="88" eb="89">
      <t>シ</t>
    </rPh>
    <rPh sb="90" eb="92">
      <t>ジョウレイ</t>
    </rPh>
    <rPh sb="93" eb="95">
      <t>キソク</t>
    </rPh>
    <rPh sb="96" eb="97">
      <t>シバ</t>
    </rPh>
    <rPh sb="103" eb="105">
      <t>ジュウナン</t>
    </rPh>
    <rPh sb="106" eb="108">
      <t>リョウキン</t>
    </rPh>
    <rPh sb="108" eb="110">
      <t>セッテイ</t>
    </rPh>
    <rPh sb="111" eb="113">
      <t>ケイエイ</t>
    </rPh>
    <rPh sb="113" eb="115">
      <t>ケイカク</t>
    </rPh>
    <rPh sb="116" eb="117">
      <t>タ</t>
    </rPh>
    <rPh sb="128" eb="130">
      <t>シュクハク</t>
    </rPh>
    <rPh sb="130" eb="131">
      <t>シャ</t>
    </rPh>
    <rPh sb="131" eb="132">
      <t>スウ</t>
    </rPh>
    <rPh sb="133" eb="135">
      <t>ゾウカ</t>
    </rPh>
    <rPh sb="136" eb="138">
      <t>キタイ</t>
    </rPh>
    <rPh sb="144" eb="146">
      <t>ゲンザイ</t>
    </rPh>
    <rPh sb="147" eb="149">
      <t>ヘイセイ</t>
    </rPh>
    <rPh sb="151" eb="153">
      <t>ネンド</t>
    </rPh>
    <rPh sb="153" eb="154">
      <t>マツ</t>
    </rPh>
    <rPh sb="155" eb="157">
      <t>ミンカン</t>
    </rPh>
    <rPh sb="157" eb="159">
      <t>ジョウト</t>
    </rPh>
    <rPh sb="160" eb="162">
      <t>ケントウ</t>
    </rPh>
    <rPh sb="167" eb="169">
      <t>シテイ</t>
    </rPh>
    <rPh sb="169" eb="172">
      <t>カンリシャ</t>
    </rPh>
    <rPh sb="179" eb="182">
      <t>ダンカイテキ</t>
    </rPh>
    <rPh sb="183" eb="185">
      <t>セツビ</t>
    </rPh>
    <rPh sb="186" eb="188">
      <t>シュウゼン</t>
    </rPh>
    <rPh sb="189" eb="191">
      <t>セイビ</t>
    </rPh>
    <rPh sb="192" eb="193">
      <t>オコナ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</si>
</sst>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8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22" fillId="0" borderId="6" xfId="1" applyFont="1" applyBorder="1" applyAlignment="1" applyProtection="1">
      <alignment horizontal="left" vertical="top" shrinkToFit="1"/>
      <protection hidden="1"/>
    </xf>
    <xf numFmtId="0" fontId="22" fillId="0" borderId="7" xfId="1" applyFont="1" applyBorder="1" applyAlignment="1" applyProtection="1">
      <alignment horizontal="left" vertical="top" shrinkToFit="1"/>
      <protection hidden="1"/>
    </xf>
    <xf numFmtId="0" fontId="22" fillId="0" borderId="8" xfId="1" applyFont="1" applyBorder="1" applyAlignment="1" applyProtection="1">
      <alignment horizontal="left" vertical="top" shrinkToFit="1"/>
      <protection hidden="1"/>
    </xf>
    <xf numFmtId="0" fontId="17" fillId="0" borderId="9" xfId="1" applyFont="1" applyBorder="1" applyAlignment="1" applyProtection="1">
      <alignment horizontal="left" vertical="top" wrapText="1"/>
      <protection locked="0"/>
    </xf>
    <xf numFmtId="0" fontId="17" fillId="0" borderId="0" xfId="1" applyFont="1" applyBorder="1" applyAlignment="1" applyProtection="1">
      <alignment horizontal="left" vertical="top" wrapText="1"/>
      <protection locked="0"/>
    </xf>
    <xf numFmtId="0" fontId="17" fillId="0" borderId="10" xfId="1" applyFont="1" applyBorder="1" applyAlignment="1" applyProtection="1">
      <alignment horizontal="left" vertical="top" wrapText="1"/>
      <protection locked="0"/>
    </xf>
    <xf numFmtId="0" fontId="17" fillId="0" borderId="11" xfId="1" applyFont="1" applyBorder="1" applyAlignment="1" applyProtection="1">
      <alignment horizontal="left" vertical="top" wrapText="1"/>
      <protection locked="0"/>
    </xf>
    <xf numFmtId="0" fontId="17" fillId="0" borderId="1" xfId="1" applyFont="1" applyBorder="1" applyAlignment="1" applyProtection="1">
      <alignment horizontal="left" vertical="top" wrapText="1"/>
      <protection locked="0"/>
    </xf>
    <xf numFmtId="0" fontId="17" fillId="0" borderId="12" xfId="1" applyFont="1" applyBorder="1" applyAlignment="1" applyProtection="1">
      <alignment horizontal="left" vertical="top" wrapText="1"/>
      <protection locked="0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21" fillId="0" borderId="9" xfId="1" applyFont="1" applyBorder="1" applyAlignment="1" applyProtection="1">
      <alignment horizontal="left" vertical="top" wrapText="1"/>
      <protection locked="0"/>
    </xf>
    <xf numFmtId="0" fontId="21" fillId="0" borderId="0" xfId="1" applyFont="1" applyBorder="1" applyAlignment="1" applyProtection="1">
      <alignment horizontal="left" vertical="top" wrapText="1"/>
      <protection locked="0"/>
    </xf>
    <xf numFmtId="0" fontId="21" fillId="0" borderId="10" xfId="1" applyFont="1" applyBorder="1" applyAlignment="1" applyProtection="1">
      <alignment horizontal="left" vertical="top" wrapText="1"/>
      <protection locked="0"/>
    </xf>
    <xf numFmtId="0" fontId="21" fillId="0" borderId="11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12" xfId="1" applyFont="1" applyBorder="1" applyAlignment="1" applyProtection="1">
      <alignment horizontal="left" vertical="top" wrapTex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17" fillId="0" borderId="5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6811</c:v>
                </c:pt>
                <c:pt idx="1">
                  <c:v>327</c:v>
                </c:pt>
                <c:pt idx="2">
                  <c:v>115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47808"/>
        <c:axId val="1063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994</c:v>
                </c:pt>
                <c:pt idx="1">
                  <c:v>769</c:v>
                </c:pt>
                <c:pt idx="2">
                  <c:v>671</c:v>
                </c:pt>
                <c:pt idx="3">
                  <c:v>544</c:v>
                </c:pt>
                <c:pt idx="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7808"/>
        <c:axId val="106391040"/>
      </c:lineChart>
      <c:dateAx>
        <c:axId val="510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91040"/>
        <c:crosses val="autoZero"/>
        <c:auto val="1"/>
        <c:lblOffset val="100"/>
        <c:baseTimeUnit val="years"/>
      </c:dateAx>
      <c:valAx>
        <c:axId val="1063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04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89.1</c:v>
                </c:pt>
                <c:pt idx="2">
                  <c:v>54.5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9072"/>
        <c:axId val="10650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32.200000000000003</c:v>
                </c:pt>
                <c:pt idx="1">
                  <c:v>32.700000000000003</c:v>
                </c:pt>
                <c:pt idx="2">
                  <c:v>28.5</c:v>
                </c:pt>
                <c:pt idx="3">
                  <c:v>26.4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99072"/>
        <c:axId val="106505344"/>
      </c:lineChart>
      <c:dateAx>
        <c:axId val="10649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05344"/>
        <c:crosses val="autoZero"/>
        <c:auto val="1"/>
        <c:lblOffset val="100"/>
        <c:baseTimeUnit val="years"/>
      </c:dateAx>
      <c:valAx>
        <c:axId val="10650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499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93.3</c:v>
                </c:pt>
                <c:pt idx="1">
                  <c:v>8.5</c:v>
                </c:pt>
                <c:pt idx="2">
                  <c:v>3.9</c:v>
                </c:pt>
                <c:pt idx="3">
                  <c:v>26.8</c:v>
                </c:pt>
                <c:pt idx="4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23264"/>
        <c:axId val="10652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95</c:v>
                </c:pt>
                <c:pt idx="1">
                  <c:v>93.4</c:v>
                </c:pt>
                <c:pt idx="2">
                  <c:v>79.599999999999994</c:v>
                </c:pt>
                <c:pt idx="3">
                  <c:v>80.8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23264"/>
        <c:axId val="106525440"/>
      </c:lineChart>
      <c:dateAx>
        <c:axId val="10652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25440"/>
        <c:crosses val="autoZero"/>
        <c:auto val="1"/>
        <c:lblOffset val="100"/>
        <c:baseTimeUnit val="years"/>
      </c:dateAx>
      <c:valAx>
        <c:axId val="10652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52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-7690</c:v>
                </c:pt>
                <c:pt idx="1">
                  <c:v>-8844</c:v>
                </c:pt>
                <c:pt idx="2">
                  <c:v>-66517</c:v>
                </c:pt>
                <c:pt idx="3">
                  <c:v>-10502</c:v>
                </c:pt>
                <c:pt idx="4">
                  <c:v>-4600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92064"/>
        <c:axId val="10879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11026</c:v>
                </c:pt>
                <c:pt idx="1">
                  <c:v>4277</c:v>
                </c:pt>
                <c:pt idx="2">
                  <c:v>1112</c:v>
                </c:pt>
                <c:pt idx="3">
                  <c:v>7517</c:v>
                </c:pt>
                <c:pt idx="4">
                  <c:v>-295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92064"/>
        <c:axId val="108798336"/>
      </c:lineChart>
      <c:dateAx>
        <c:axId val="10879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98336"/>
        <c:crosses val="autoZero"/>
        <c:auto val="1"/>
        <c:lblOffset val="100"/>
        <c:baseTimeUnit val="years"/>
      </c:dateAx>
      <c:valAx>
        <c:axId val="10879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79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-1.3</c:v>
                </c:pt>
                <c:pt idx="1">
                  <c:v>0</c:v>
                </c:pt>
                <c:pt idx="2">
                  <c:v>0.9</c:v>
                </c:pt>
                <c:pt idx="3">
                  <c:v>0.1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08064"/>
        <c:axId val="10883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26.3</c:v>
                </c:pt>
                <c:pt idx="2">
                  <c:v>16.3</c:v>
                </c:pt>
                <c:pt idx="3">
                  <c:v>17.8</c:v>
                </c:pt>
                <c:pt idx="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08064"/>
        <c:axId val="108830720"/>
      </c:lineChart>
      <c:dateAx>
        <c:axId val="10880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30720"/>
        <c:crosses val="autoZero"/>
        <c:auto val="1"/>
        <c:lblOffset val="100"/>
        <c:baseTimeUnit val="years"/>
      </c:dateAx>
      <c:valAx>
        <c:axId val="10883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808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38</c:v>
                </c:pt>
                <c:pt idx="1">
                  <c:v>29.8</c:v>
                </c:pt>
                <c:pt idx="2">
                  <c:v>33.700000000000003</c:v>
                </c:pt>
                <c:pt idx="3">
                  <c:v>37.9</c:v>
                </c:pt>
                <c:pt idx="4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49024"/>
        <c:axId val="10885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25.8</c:v>
                </c:pt>
                <c:pt idx="2">
                  <c:v>27.7</c:v>
                </c:pt>
                <c:pt idx="3">
                  <c:v>28.2</c:v>
                </c:pt>
                <c:pt idx="4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49024"/>
        <c:axId val="108851200"/>
      </c:lineChart>
      <c:dateAx>
        <c:axId val="10884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51200"/>
        <c:crosses val="autoZero"/>
        <c:auto val="1"/>
        <c:lblOffset val="100"/>
        <c:baseTimeUnit val="years"/>
      </c:dateAx>
      <c:valAx>
        <c:axId val="10885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849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45.9</c:v>
                </c:pt>
                <c:pt idx="2">
                  <c:v>51.1</c:v>
                </c:pt>
                <c:pt idx="3">
                  <c:v>56.2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82816"/>
        <c:axId val="10928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</c:v>
                </c:pt>
                <c:pt idx="1">
                  <c:v>31.3</c:v>
                </c:pt>
                <c:pt idx="2">
                  <c:v>30.4</c:v>
                </c:pt>
                <c:pt idx="3">
                  <c:v>30.7</c:v>
                </c:pt>
                <c:pt idx="4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82816"/>
        <c:axId val="109284736"/>
      </c:lineChart>
      <c:dateAx>
        <c:axId val="1092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84736"/>
        <c:crosses val="autoZero"/>
        <c:auto val="1"/>
        <c:lblOffset val="100"/>
        <c:baseTimeUnit val="years"/>
      </c:dateAx>
      <c:valAx>
        <c:axId val="10928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282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31.2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39776"/>
        <c:axId val="10934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242.7</c:v>
                </c:pt>
                <c:pt idx="1">
                  <c:v>240.2</c:v>
                </c:pt>
                <c:pt idx="2">
                  <c:v>131.5</c:v>
                </c:pt>
                <c:pt idx="3">
                  <c:v>441.3</c:v>
                </c:pt>
                <c:pt idx="4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39776"/>
        <c:axId val="109341696"/>
      </c:lineChart>
      <c:dateAx>
        <c:axId val="10933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341696"/>
        <c:crosses val="autoZero"/>
        <c:auto val="1"/>
        <c:lblOffset val="100"/>
        <c:baseTimeUnit val="years"/>
      </c:dateAx>
      <c:valAx>
        <c:axId val="10934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33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59488"/>
        <c:axId val="10936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59488"/>
        <c:axId val="109361408"/>
      </c:lineChart>
      <c:dateAx>
        <c:axId val="10935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361408"/>
        <c:crosses val="autoZero"/>
        <c:auto val="1"/>
        <c:lblOffset val="100"/>
        <c:baseTimeUnit val="years"/>
      </c:dateAx>
      <c:valAx>
        <c:axId val="10936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35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50624"/>
        <c:axId val="1098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0624"/>
        <c:axId val="109852544"/>
      </c:lineChart>
      <c:dateAx>
        <c:axId val="1098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52544"/>
        <c:crosses val="autoZero"/>
        <c:auto val="1"/>
        <c:lblOffset val="100"/>
        <c:baseTimeUnit val="years"/>
      </c:dateAx>
      <c:valAx>
        <c:axId val="1098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85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0.18720000000000001</c:v>
                </c:pt>
                <c:pt idx="1">
                  <c:v>0.17169999999999999</c:v>
                </c:pt>
                <c:pt idx="2">
                  <c:v>9.6500000000000002E-2</c:v>
                </c:pt>
                <c:pt idx="3">
                  <c:v>0.1968</c:v>
                </c:pt>
                <c:pt idx="4">
                  <c:v>0.19239999999999999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80064"/>
        <c:axId val="10988160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6.1000000000000004E-3</c:v>
                </c:pt>
                <c:pt idx="1">
                  <c:v>7.0000000000000001E-3</c:v>
                </c:pt>
                <c:pt idx="2">
                  <c:v>7.1999999999999998E-3</c:v>
                </c:pt>
                <c:pt idx="3">
                  <c:v>7.4000000000000003E-3</c:v>
                </c:pt>
                <c:pt idx="4">
                  <c:v>7.7999999999999996E-3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84928"/>
        <c:axId val="109883392"/>
      </c:lineChart>
      <c:dateAx>
        <c:axId val="109880064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09881600"/>
        <c:crosses val="autoZero"/>
        <c:auto val="1"/>
        <c:lblOffset val="100"/>
        <c:baseTimeUnit val="years"/>
      </c:dateAx>
      <c:valAx>
        <c:axId val="10988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09880064"/>
        <c:crosses val="autoZero"/>
        <c:crossBetween val="between"/>
      </c:valAx>
      <c:valAx>
        <c:axId val="10988339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09884928"/>
        <c:crosses val="max"/>
        <c:crossBetween val="between"/>
      </c:valAx>
      <c:dateAx>
        <c:axId val="10988492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9883392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85" zoomScaleNormal="85" zoomScaleSheetLayoutView="70" workbookViewId="0">
      <selection activeCell="NI15" sqref="NI15:NW30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</row>
    <row r="3" spans="1:387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</row>
    <row r="4" spans="1:387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</row>
    <row r="5" spans="1:387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 x14ac:dyDescent="0.15">
      <c r="A6" s="2"/>
      <c r="B6" s="146" t="str">
        <f>データ!H6&amp;"　"&amp;データ!I6</f>
        <v>佐賀県唐津市　国民宿舎虹の松原ホテル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7"/>
      <c r="AQ7" s="135" t="s">
        <v>2</v>
      </c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7"/>
      <c r="CF7" s="135" t="s">
        <v>3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7"/>
      <c r="DU7" s="138" t="s">
        <v>4</v>
      </c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 t="s">
        <v>5</v>
      </c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138" t="s">
        <v>6</v>
      </c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8"/>
      <c r="JT7" s="138"/>
      <c r="JU7" s="138"/>
      <c r="JV7" s="138" t="s">
        <v>7</v>
      </c>
      <c r="JW7" s="138"/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/>
      <c r="LK7" s="138"/>
      <c r="LL7" s="138"/>
      <c r="LM7" s="138"/>
      <c r="LN7" s="138"/>
      <c r="LO7" s="138" t="s">
        <v>8</v>
      </c>
      <c r="LP7" s="138"/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138"/>
      <c r="ND7" s="138"/>
      <c r="NE7" s="138"/>
      <c r="NF7" s="138"/>
      <c r="NG7" s="138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 x14ac:dyDescent="0.15">
      <c r="A8" s="2"/>
      <c r="B8" s="139" t="str">
        <f>データ!J7</f>
        <v>法非適用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1"/>
      <c r="AQ8" s="139" t="str">
        <f>データ!K7</f>
        <v>観光施設事業</v>
      </c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1"/>
      <c r="CF8" s="139" t="str">
        <f>データ!L7</f>
        <v>休養宿泊施設</v>
      </c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1"/>
      <c r="DU8" s="129" t="str">
        <f>データ!M7</f>
        <v>Ａ２Ｂ２</v>
      </c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42" t="s">
        <v>142</v>
      </c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128">
        <f>データ!S7</f>
        <v>9292</v>
      </c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9" t="str">
        <f>データ!T7</f>
        <v>利用料金制</v>
      </c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>
        <f>データ!U7</f>
        <v>37</v>
      </c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4"/>
      <c r="NI8" s="133" t="s">
        <v>10</v>
      </c>
      <c r="NJ8" s="134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7"/>
      <c r="AQ9" s="135" t="s">
        <v>13</v>
      </c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7"/>
      <c r="CF9" s="135" t="s">
        <v>14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7"/>
      <c r="DU9" s="138" t="s">
        <v>15</v>
      </c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138" t="s">
        <v>16</v>
      </c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/>
      <c r="JR9" s="138"/>
      <c r="JS9" s="138"/>
      <c r="JT9" s="138"/>
      <c r="JU9" s="138"/>
      <c r="JV9" s="138" t="s">
        <v>17</v>
      </c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/>
      <c r="LK9" s="138"/>
      <c r="LL9" s="138"/>
      <c r="LM9" s="138"/>
      <c r="LN9" s="138"/>
      <c r="LO9" s="138" t="s">
        <v>18</v>
      </c>
      <c r="LP9" s="138"/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138"/>
      <c r="ND9" s="138"/>
      <c r="NE9" s="138"/>
      <c r="NF9" s="138"/>
      <c r="NG9" s="138"/>
      <c r="NH9" s="4"/>
      <c r="NI9" s="143" t="s">
        <v>19</v>
      </c>
      <c r="NJ9" s="144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 x14ac:dyDescent="0.15">
      <c r="A10" s="2"/>
      <c r="B10" s="122" t="str">
        <f>データ!O7</f>
        <v>該当数値なし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4"/>
      <c r="AQ10" s="122" t="str">
        <f>データ!P7</f>
        <v>該当数値なし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4"/>
      <c r="CF10" s="125">
        <f>データ!Q7</f>
        <v>4068</v>
      </c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7"/>
      <c r="DU10" s="128">
        <f>データ!R7</f>
        <v>110</v>
      </c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129" t="str">
        <f>データ!V7</f>
        <v>無</v>
      </c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>
        <f>データ!W7</f>
        <v>96.1</v>
      </c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29" t="str">
        <f>データ!X7</f>
        <v>有</v>
      </c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2"/>
      <c r="NI10" s="106" t="s">
        <v>21</v>
      </c>
      <c r="NJ10" s="107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31" t="s">
        <v>23</v>
      </c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</row>
    <row r="12" spans="1:387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  <c r="NS12" s="131"/>
      <c r="NT12" s="131"/>
      <c r="NU12" s="131"/>
      <c r="NV12" s="131"/>
      <c r="NW12" s="131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</row>
    <row r="14" spans="1:387" ht="13.5" customHeight="1" x14ac:dyDescent="0.15">
      <c r="A14" s="19"/>
      <c r="B14" s="7"/>
      <c r="C14" s="8"/>
      <c r="D14" s="8"/>
      <c r="E14" s="8"/>
      <c r="F14" s="8"/>
      <c r="G14" s="8"/>
      <c r="H14" s="101" t="s">
        <v>24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8"/>
      <c r="JO14" s="8"/>
      <c r="JP14" s="8"/>
      <c r="JQ14" s="8"/>
      <c r="JR14" s="8"/>
      <c r="JS14" s="8"/>
      <c r="JT14" s="109" t="s">
        <v>25</v>
      </c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10"/>
      <c r="NH14" s="2"/>
      <c r="NI14" s="113" t="s">
        <v>26</v>
      </c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5"/>
    </row>
    <row r="15" spans="1:387" ht="13.5" customHeight="1" x14ac:dyDescent="0.15">
      <c r="A15" s="2"/>
      <c r="B15" s="20"/>
      <c r="C15" s="21"/>
      <c r="D15" s="21"/>
      <c r="E15" s="21"/>
      <c r="F15" s="21"/>
      <c r="G15" s="2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21"/>
      <c r="JO15" s="21"/>
      <c r="JP15" s="21"/>
      <c r="JQ15" s="21"/>
      <c r="JR15" s="21"/>
      <c r="JS15" s="21"/>
      <c r="JT15" s="111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12"/>
      <c r="NH15" s="2"/>
      <c r="NI15" s="116" t="s">
        <v>144</v>
      </c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8"/>
    </row>
    <row r="16" spans="1:387" ht="13.5" customHeight="1" x14ac:dyDescent="0.15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6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8"/>
    </row>
    <row r="17" spans="1:387" ht="13.5" customHeight="1" x14ac:dyDescent="0.15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6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8"/>
    </row>
    <row r="18" spans="1:387" ht="13.5" customHeight="1" x14ac:dyDescent="0.15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6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8"/>
    </row>
    <row r="19" spans="1:387" ht="13.5" customHeight="1" x14ac:dyDescent="0.15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6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8"/>
    </row>
    <row r="20" spans="1:387" ht="13.5" customHeight="1" x14ac:dyDescent="0.15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6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8"/>
    </row>
    <row r="21" spans="1:387" ht="13.5" customHeight="1" x14ac:dyDescent="0.15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6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8"/>
    </row>
    <row r="22" spans="1:387" ht="13.5" customHeight="1" x14ac:dyDescent="0.15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6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8"/>
    </row>
    <row r="23" spans="1:387" ht="13.5" customHeight="1" x14ac:dyDescent="0.15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6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8"/>
    </row>
    <row r="24" spans="1:387" ht="13.5" customHeight="1" x14ac:dyDescent="0.15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6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8"/>
    </row>
    <row r="25" spans="1:387" ht="13.5" customHeight="1" x14ac:dyDescent="0.15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6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8"/>
    </row>
    <row r="26" spans="1:387" ht="13.5" customHeight="1" x14ac:dyDescent="0.15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6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8"/>
    </row>
    <row r="27" spans="1:387" ht="13.5" customHeight="1" x14ac:dyDescent="0.15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6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8"/>
    </row>
    <row r="28" spans="1:387" ht="13.5" customHeight="1" x14ac:dyDescent="0.15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6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8"/>
    </row>
    <row r="29" spans="1:387" ht="13.5" customHeight="1" x14ac:dyDescent="0.15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6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8"/>
    </row>
    <row r="30" spans="1:387" ht="13.5" customHeight="1" x14ac:dyDescent="0.15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86">
        <f>データ!$B$11</f>
        <v>40909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>
        <f>データ!$C$11</f>
        <v>41275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>
        <f>データ!$D$11</f>
        <v>41640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>
        <f>データ!$E$11</f>
        <v>42005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>
        <f>データ!$F$11</f>
        <v>42370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86">
        <f>データ!$B$11</f>
        <v>40909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>
        <f>データ!$C$11</f>
        <v>41275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>
        <f>データ!$D$11</f>
        <v>41640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>
        <f>データ!$E$11</f>
        <v>42005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>
        <f>データ!$F$11</f>
        <v>42370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86">
        <f>データ!$B$11</f>
        <v>40909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>
        <f>データ!$C$11</f>
        <v>41275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>
        <f>データ!$D$11</f>
        <v>41640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>
        <f>データ!$E$11</f>
        <v>42005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>
        <f>データ!$F$11</f>
        <v>42370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19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1"/>
    </row>
    <row r="31" spans="1:387" ht="13.5" customHeight="1" x14ac:dyDescent="0.15">
      <c r="A31" s="2"/>
      <c r="B31" s="22"/>
      <c r="C31" s="5"/>
      <c r="D31" s="5"/>
      <c r="E31" s="5"/>
      <c r="F31" s="5"/>
      <c r="I31" s="84" t="s">
        <v>27</v>
      </c>
      <c r="J31" s="84"/>
      <c r="K31" s="84"/>
      <c r="L31" s="84"/>
      <c r="M31" s="84"/>
      <c r="N31" s="84"/>
      <c r="O31" s="84"/>
      <c r="P31" s="84"/>
      <c r="Q31" s="84"/>
      <c r="R31" s="85">
        <f>データ!Y7</f>
        <v>93.3</v>
      </c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>
        <f>データ!Z7</f>
        <v>8.5</v>
      </c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>
        <f>データ!AA7</f>
        <v>3.9</v>
      </c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>
        <f>データ!AB7</f>
        <v>26.8</v>
      </c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>
        <f>データ!AC7</f>
        <v>55.9</v>
      </c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84" t="s">
        <v>27</v>
      </c>
      <c r="CX31" s="84"/>
      <c r="CY31" s="84"/>
      <c r="CZ31" s="84"/>
      <c r="DA31" s="84"/>
      <c r="DB31" s="84"/>
      <c r="DC31" s="84"/>
      <c r="DD31" s="84"/>
      <c r="DE31" s="84"/>
      <c r="DF31" s="85">
        <f>データ!AJ7</f>
        <v>89.7</v>
      </c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>
        <f>データ!AK7</f>
        <v>89.1</v>
      </c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>
        <f>データ!AL7</f>
        <v>54.5</v>
      </c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>
        <f>データ!AM7</f>
        <v>0</v>
      </c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>
        <f>データ!AN7</f>
        <v>0</v>
      </c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84" t="s">
        <v>27</v>
      </c>
      <c r="GL31" s="84"/>
      <c r="GM31" s="84"/>
      <c r="GN31" s="84"/>
      <c r="GO31" s="84"/>
      <c r="GP31" s="84"/>
      <c r="GQ31" s="84"/>
      <c r="GR31" s="84"/>
      <c r="GS31" s="84"/>
      <c r="GT31" s="103">
        <f>データ!AU7</f>
        <v>6811</v>
      </c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>
        <f>データ!AV7</f>
        <v>327</v>
      </c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>
        <f>データ!AW7</f>
        <v>115</v>
      </c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>
        <f>データ!AX7</f>
        <v>0</v>
      </c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>
        <f>データ!AY7</f>
        <v>0</v>
      </c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87" t="s">
        <v>28</v>
      </c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9"/>
    </row>
    <row r="32" spans="1:387" ht="13.5" customHeight="1" x14ac:dyDescent="0.15">
      <c r="A32" s="2"/>
      <c r="B32" s="22"/>
      <c r="C32" s="5"/>
      <c r="D32" s="5"/>
      <c r="E32" s="5"/>
      <c r="F32" s="5"/>
      <c r="G32" s="5"/>
      <c r="H32" s="5"/>
      <c r="I32" s="84" t="s">
        <v>29</v>
      </c>
      <c r="J32" s="84"/>
      <c r="K32" s="84"/>
      <c r="L32" s="84"/>
      <c r="M32" s="84"/>
      <c r="N32" s="84"/>
      <c r="O32" s="84"/>
      <c r="P32" s="84"/>
      <c r="Q32" s="84"/>
      <c r="R32" s="85">
        <f>データ!AD7</f>
        <v>95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>
        <f>データ!AE7</f>
        <v>93.4</v>
      </c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>
        <f>データ!AF7</f>
        <v>79.599999999999994</v>
      </c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>
        <f>データ!AG7</f>
        <v>80.8</v>
      </c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>
        <f>データ!AH7</f>
        <v>80.2</v>
      </c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84" t="s">
        <v>29</v>
      </c>
      <c r="CX32" s="84"/>
      <c r="CY32" s="84"/>
      <c r="CZ32" s="84"/>
      <c r="DA32" s="84"/>
      <c r="DB32" s="84"/>
      <c r="DC32" s="84"/>
      <c r="DD32" s="84"/>
      <c r="DE32" s="84"/>
      <c r="DF32" s="85">
        <f>データ!AO7</f>
        <v>32.200000000000003</v>
      </c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>
        <f>データ!AP7</f>
        <v>32.700000000000003</v>
      </c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>
        <f>データ!AQ7</f>
        <v>28.5</v>
      </c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>
        <f>データ!AR7</f>
        <v>26.4</v>
      </c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>
        <f>データ!AS7</f>
        <v>24.8</v>
      </c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84" t="s">
        <v>29</v>
      </c>
      <c r="GL32" s="84"/>
      <c r="GM32" s="84"/>
      <c r="GN32" s="84"/>
      <c r="GO32" s="84"/>
      <c r="GP32" s="84"/>
      <c r="GQ32" s="84"/>
      <c r="GR32" s="84"/>
      <c r="GS32" s="84"/>
      <c r="GT32" s="103">
        <f>データ!AZ7</f>
        <v>994</v>
      </c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>
        <f>データ!BA7</f>
        <v>769</v>
      </c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>
        <f>データ!BB7</f>
        <v>671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>
        <f>データ!BC7</f>
        <v>544</v>
      </c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>
        <f>データ!BD7</f>
        <v>558</v>
      </c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90" t="s">
        <v>145</v>
      </c>
      <c r="NJ32" s="91"/>
      <c r="NK32" s="91"/>
      <c r="NL32" s="91"/>
      <c r="NM32" s="91"/>
      <c r="NN32" s="91"/>
      <c r="NO32" s="91"/>
      <c r="NP32" s="91"/>
      <c r="NQ32" s="91"/>
      <c r="NR32" s="91"/>
      <c r="NS32" s="91"/>
      <c r="NT32" s="91"/>
      <c r="NU32" s="91"/>
      <c r="NV32" s="91"/>
      <c r="NW32" s="92"/>
    </row>
    <row r="33" spans="1:387" ht="13.5" customHeight="1" x14ac:dyDescent="0.15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90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2"/>
    </row>
    <row r="34" spans="1:387" ht="13.5" customHeight="1" x14ac:dyDescent="0.15">
      <c r="A34" s="2"/>
      <c r="B34" s="22"/>
      <c r="C34" s="24"/>
      <c r="D34" s="5"/>
      <c r="E34" s="5"/>
      <c r="F34" s="5"/>
      <c r="G34" s="5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5"/>
      <c r="CN34" s="5"/>
      <c r="CO34" s="5"/>
      <c r="CP34" s="5"/>
      <c r="CQ34" s="5"/>
      <c r="CR34" s="5"/>
      <c r="CS34" s="5"/>
      <c r="CT34" s="5"/>
      <c r="CU34" s="5"/>
      <c r="CV34" s="83" t="s">
        <v>31</v>
      </c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24"/>
      <c r="GB34" s="24"/>
      <c r="GC34" s="24"/>
      <c r="GD34" s="24"/>
      <c r="GE34" s="24"/>
      <c r="GF34" s="24"/>
      <c r="GG34" s="24"/>
      <c r="GH34" s="24"/>
      <c r="GI34" s="24"/>
      <c r="GJ34" s="83" t="s">
        <v>32</v>
      </c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5"/>
      <c r="JP34" s="5"/>
      <c r="JQ34" s="5"/>
      <c r="JR34" s="5"/>
      <c r="JS34" s="5"/>
      <c r="JT34" s="104" t="s">
        <v>33</v>
      </c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105"/>
      <c r="NH34" s="2"/>
      <c r="NI34" s="90"/>
      <c r="NJ34" s="91"/>
      <c r="NK34" s="91"/>
      <c r="NL34" s="91"/>
      <c r="NM34" s="91"/>
      <c r="NN34" s="91"/>
      <c r="NO34" s="91"/>
      <c r="NP34" s="91"/>
      <c r="NQ34" s="91"/>
      <c r="NR34" s="91"/>
      <c r="NS34" s="91"/>
      <c r="NT34" s="91"/>
      <c r="NU34" s="91"/>
      <c r="NV34" s="91"/>
      <c r="NW34" s="92"/>
    </row>
    <row r="35" spans="1:387" ht="13.5" customHeight="1" x14ac:dyDescent="0.15">
      <c r="A35" s="2"/>
      <c r="B35" s="22"/>
      <c r="C35" s="24"/>
      <c r="D35" s="5"/>
      <c r="E35" s="5"/>
      <c r="F35" s="5"/>
      <c r="G35" s="5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5"/>
      <c r="CN35" s="5"/>
      <c r="CO35" s="5"/>
      <c r="CP35" s="5"/>
      <c r="CQ35" s="5"/>
      <c r="CR35" s="5"/>
      <c r="CS35" s="5"/>
      <c r="CT35" s="5"/>
      <c r="CU35" s="5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24"/>
      <c r="GB35" s="24"/>
      <c r="GC35" s="24"/>
      <c r="GD35" s="24"/>
      <c r="GE35" s="24"/>
      <c r="GF35" s="24"/>
      <c r="GG35" s="24"/>
      <c r="GH35" s="24"/>
      <c r="GI35" s="24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5"/>
      <c r="JP35" s="5"/>
      <c r="JQ35" s="5"/>
      <c r="JR35" s="5"/>
      <c r="JS35" s="5"/>
      <c r="JT35" s="106"/>
      <c r="JU35" s="107"/>
      <c r="JV35" s="107"/>
      <c r="JW35" s="107"/>
      <c r="JX35" s="107"/>
      <c r="JY35" s="107"/>
      <c r="JZ35" s="107"/>
      <c r="KA35" s="107"/>
      <c r="KB35" s="107"/>
      <c r="KC35" s="107"/>
      <c r="KD35" s="107"/>
      <c r="KE35" s="107"/>
      <c r="KF35" s="107"/>
      <c r="KG35" s="107"/>
      <c r="KH35" s="107"/>
      <c r="KI35" s="107"/>
      <c r="KJ35" s="107"/>
      <c r="KK35" s="107"/>
      <c r="KL35" s="107"/>
      <c r="KM35" s="107"/>
      <c r="KN35" s="107"/>
      <c r="KO35" s="107"/>
      <c r="KP35" s="107"/>
      <c r="KQ35" s="107"/>
      <c r="KR35" s="107"/>
      <c r="KS35" s="107"/>
      <c r="KT35" s="107"/>
      <c r="KU35" s="107"/>
      <c r="KV35" s="107"/>
      <c r="KW35" s="107"/>
      <c r="KX35" s="107"/>
      <c r="KY35" s="107"/>
      <c r="KZ35" s="107"/>
      <c r="LA35" s="107"/>
      <c r="LB35" s="107"/>
      <c r="LC35" s="107"/>
      <c r="LD35" s="107"/>
      <c r="LE35" s="107"/>
      <c r="LF35" s="107"/>
      <c r="LG35" s="107"/>
      <c r="LH35" s="107"/>
      <c r="LI35" s="107"/>
      <c r="LJ35" s="107"/>
      <c r="LK35" s="107"/>
      <c r="LL35" s="107"/>
      <c r="LM35" s="107"/>
      <c r="LN35" s="107"/>
      <c r="LO35" s="107"/>
      <c r="LP35" s="107"/>
      <c r="LQ35" s="107"/>
      <c r="LR35" s="107"/>
      <c r="LS35" s="107"/>
      <c r="LT35" s="107"/>
      <c r="LU35" s="107"/>
      <c r="LV35" s="107"/>
      <c r="LW35" s="107"/>
      <c r="LX35" s="107"/>
      <c r="LY35" s="107"/>
      <c r="LZ35" s="107"/>
      <c r="MA35" s="107"/>
      <c r="MB35" s="107"/>
      <c r="MC35" s="107"/>
      <c r="MD35" s="107"/>
      <c r="ME35" s="107"/>
      <c r="MF35" s="107"/>
      <c r="MG35" s="107"/>
      <c r="MH35" s="107"/>
      <c r="MI35" s="107"/>
      <c r="MJ35" s="107"/>
      <c r="MK35" s="107"/>
      <c r="ML35" s="107"/>
      <c r="MM35" s="107"/>
      <c r="MN35" s="107"/>
      <c r="MO35" s="107"/>
      <c r="MP35" s="107"/>
      <c r="MQ35" s="107"/>
      <c r="MR35" s="107"/>
      <c r="MS35" s="107"/>
      <c r="MT35" s="107"/>
      <c r="MU35" s="107"/>
      <c r="MV35" s="107"/>
      <c r="MW35" s="107"/>
      <c r="MX35" s="107"/>
      <c r="MY35" s="107"/>
      <c r="MZ35" s="107"/>
      <c r="NA35" s="107"/>
      <c r="NB35" s="107"/>
      <c r="NC35" s="107"/>
      <c r="ND35" s="107"/>
      <c r="NE35" s="107"/>
      <c r="NF35" s="107"/>
      <c r="NG35" s="108"/>
      <c r="NH35" s="2"/>
      <c r="NI35" s="90"/>
      <c r="NJ35" s="91"/>
      <c r="NK35" s="91"/>
      <c r="NL35" s="91"/>
      <c r="NM35" s="91"/>
      <c r="NN35" s="91"/>
      <c r="NO35" s="91"/>
      <c r="NP35" s="91"/>
      <c r="NQ35" s="91"/>
      <c r="NR35" s="91"/>
      <c r="NS35" s="91"/>
      <c r="NT35" s="91"/>
      <c r="NU35" s="91"/>
      <c r="NV35" s="91"/>
      <c r="NW35" s="92"/>
    </row>
    <row r="36" spans="1:387" ht="13.5" customHeight="1" x14ac:dyDescent="0.15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90"/>
      <c r="NJ36" s="91"/>
      <c r="NK36" s="91"/>
      <c r="NL36" s="91"/>
      <c r="NM36" s="91"/>
      <c r="NN36" s="91"/>
      <c r="NO36" s="91"/>
      <c r="NP36" s="91"/>
      <c r="NQ36" s="91"/>
      <c r="NR36" s="91"/>
      <c r="NS36" s="91"/>
      <c r="NT36" s="91"/>
      <c r="NU36" s="91"/>
      <c r="NV36" s="91"/>
      <c r="NW36" s="92"/>
    </row>
    <row r="37" spans="1:387" ht="13.5" customHeight="1" x14ac:dyDescent="0.15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90"/>
      <c r="NJ37" s="91"/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2"/>
    </row>
    <row r="38" spans="1:387" ht="13.5" customHeight="1" x14ac:dyDescent="0.15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90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2"/>
    </row>
    <row r="39" spans="1:387" ht="13.5" customHeight="1" x14ac:dyDescent="0.15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90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2"/>
    </row>
    <row r="40" spans="1:387" ht="13.5" customHeight="1" x14ac:dyDescent="0.15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90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2"/>
    </row>
    <row r="41" spans="1:387" ht="13.5" customHeight="1" x14ac:dyDescent="0.15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90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2"/>
    </row>
    <row r="42" spans="1:387" ht="13.5" customHeight="1" x14ac:dyDescent="0.15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90"/>
      <c r="NJ42" s="91"/>
      <c r="NK42" s="91"/>
      <c r="NL42" s="91"/>
      <c r="NM42" s="91"/>
      <c r="NN42" s="91"/>
      <c r="NO42" s="91"/>
      <c r="NP42" s="91"/>
      <c r="NQ42" s="91"/>
      <c r="NR42" s="91"/>
      <c r="NS42" s="91"/>
      <c r="NT42" s="91"/>
      <c r="NU42" s="91"/>
      <c r="NV42" s="91"/>
      <c r="NW42" s="92"/>
    </row>
    <row r="43" spans="1:387" ht="13.5" customHeight="1" x14ac:dyDescent="0.15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90"/>
      <c r="NJ43" s="91"/>
      <c r="NK43" s="91"/>
      <c r="NL43" s="91"/>
      <c r="NM43" s="91"/>
      <c r="NN43" s="91"/>
      <c r="NO43" s="91"/>
      <c r="NP43" s="91"/>
      <c r="NQ43" s="91"/>
      <c r="NR43" s="91"/>
      <c r="NS43" s="91"/>
      <c r="NT43" s="91"/>
      <c r="NU43" s="91"/>
      <c r="NV43" s="91"/>
      <c r="NW43" s="92"/>
    </row>
    <row r="44" spans="1:387" ht="13.5" customHeight="1" x14ac:dyDescent="0.15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90"/>
      <c r="NJ44" s="91"/>
      <c r="NK44" s="91"/>
      <c r="NL44" s="91"/>
      <c r="NM44" s="91"/>
      <c r="NN44" s="91"/>
      <c r="NO44" s="91"/>
      <c r="NP44" s="91"/>
      <c r="NQ44" s="91"/>
      <c r="NR44" s="91"/>
      <c r="NS44" s="91"/>
      <c r="NT44" s="91"/>
      <c r="NU44" s="91"/>
      <c r="NV44" s="91"/>
      <c r="NW44" s="92"/>
    </row>
    <row r="45" spans="1:387" ht="13.5" customHeight="1" x14ac:dyDescent="0.15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90"/>
      <c r="NJ45" s="91"/>
      <c r="NK45" s="91"/>
      <c r="NL45" s="91"/>
      <c r="NM45" s="91"/>
      <c r="NN45" s="91"/>
      <c r="NO45" s="91"/>
      <c r="NP45" s="91"/>
      <c r="NQ45" s="91"/>
      <c r="NR45" s="91"/>
      <c r="NS45" s="91"/>
      <c r="NT45" s="91"/>
      <c r="NU45" s="91"/>
      <c r="NV45" s="91"/>
      <c r="NW45" s="92"/>
    </row>
    <row r="46" spans="1:387" ht="13.5" customHeight="1" x14ac:dyDescent="0.15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90"/>
      <c r="NJ46" s="91"/>
      <c r="NK46" s="91"/>
      <c r="NL46" s="91"/>
      <c r="NM46" s="91"/>
      <c r="NN46" s="91"/>
      <c r="NO46" s="91"/>
      <c r="NP46" s="91"/>
      <c r="NQ46" s="91"/>
      <c r="NR46" s="91"/>
      <c r="NS46" s="91"/>
      <c r="NT46" s="91"/>
      <c r="NU46" s="91"/>
      <c r="NV46" s="91"/>
      <c r="NW46" s="92"/>
    </row>
    <row r="47" spans="1:387" ht="13.5" customHeight="1" x14ac:dyDescent="0.15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93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5"/>
    </row>
    <row r="48" spans="1:387" ht="13.5" customHeight="1" x14ac:dyDescent="0.15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87" t="s">
        <v>34</v>
      </c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9"/>
    </row>
    <row r="49" spans="1:387" ht="13.5" customHeight="1" x14ac:dyDescent="0.15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90" t="s">
        <v>143</v>
      </c>
      <c r="NJ49" s="91"/>
      <c r="NK49" s="91"/>
      <c r="NL49" s="91"/>
      <c r="NM49" s="91"/>
      <c r="NN49" s="91"/>
      <c r="NO49" s="91"/>
      <c r="NP49" s="91"/>
      <c r="NQ49" s="91"/>
      <c r="NR49" s="91"/>
      <c r="NS49" s="91"/>
      <c r="NT49" s="91"/>
      <c r="NU49" s="91"/>
      <c r="NV49" s="91"/>
      <c r="NW49" s="92"/>
    </row>
    <row r="50" spans="1:387" ht="13.5" customHeight="1" x14ac:dyDescent="0.15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90"/>
      <c r="NJ50" s="91"/>
      <c r="NK50" s="91"/>
      <c r="NL50" s="91"/>
      <c r="NM50" s="91"/>
      <c r="NN50" s="91"/>
      <c r="NO50" s="91"/>
      <c r="NP50" s="91"/>
      <c r="NQ50" s="91"/>
      <c r="NR50" s="91"/>
      <c r="NS50" s="91"/>
      <c r="NT50" s="91"/>
      <c r="NU50" s="91"/>
      <c r="NV50" s="91"/>
      <c r="NW50" s="92"/>
    </row>
    <row r="51" spans="1:387" ht="13.5" customHeight="1" x14ac:dyDescent="0.15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90"/>
      <c r="NJ51" s="91"/>
      <c r="NK51" s="91"/>
      <c r="NL51" s="91"/>
      <c r="NM51" s="91"/>
      <c r="NN51" s="91"/>
      <c r="NO51" s="91"/>
      <c r="NP51" s="91"/>
      <c r="NQ51" s="91"/>
      <c r="NR51" s="91"/>
      <c r="NS51" s="91"/>
      <c r="NT51" s="91"/>
      <c r="NU51" s="91"/>
      <c r="NV51" s="91"/>
      <c r="NW51" s="92"/>
    </row>
    <row r="52" spans="1:387" ht="13.5" customHeight="1" x14ac:dyDescent="0.15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86">
        <f>データ!$B$11</f>
        <v>40909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>
        <f>データ!$C$11</f>
        <v>41275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>
        <f>データ!$D$11</f>
        <v>41640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>
        <f>データ!$E$11</f>
        <v>42005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>
        <f>データ!$F$11</f>
        <v>42370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86">
        <f>データ!$B$11</f>
        <v>40909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>
        <f>データ!$C$11</f>
        <v>41275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>
        <f>データ!$D$11</f>
        <v>41640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>
        <f>データ!$E$11</f>
        <v>42005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>
        <f>データ!$F$11</f>
        <v>42370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86">
        <f>データ!$B$11</f>
        <v>40909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>
        <f>データ!$C$11</f>
        <v>41275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>
        <f>データ!$D$11</f>
        <v>41640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>
        <f>データ!$E$11</f>
        <v>42005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>
        <f>データ!$F$11</f>
        <v>42370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86">
        <f>データ!$B$11</f>
        <v>40909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>
        <f>データ!$C$11</f>
        <v>41275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>
        <f>データ!$D$11</f>
        <v>41640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>
        <f>データ!$E$11</f>
        <v>42005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>
        <f>データ!$F$11</f>
        <v>42370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5"/>
      <c r="NA52" s="5"/>
      <c r="NB52" s="5"/>
      <c r="NC52" s="5"/>
      <c r="ND52" s="5"/>
      <c r="NE52" s="5"/>
      <c r="NF52" s="5"/>
      <c r="NG52" s="23"/>
      <c r="NH52" s="2"/>
      <c r="NI52" s="90"/>
      <c r="NJ52" s="91"/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2"/>
    </row>
    <row r="53" spans="1:387" ht="13.5" customHeight="1" x14ac:dyDescent="0.15">
      <c r="A53" s="2"/>
      <c r="B53" s="22"/>
      <c r="C53" s="5"/>
      <c r="D53" s="5"/>
      <c r="E53" s="5"/>
      <c r="F53" s="5"/>
      <c r="I53" s="84" t="s">
        <v>27</v>
      </c>
      <c r="J53" s="84"/>
      <c r="K53" s="84"/>
      <c r="L53" s="84"/>
      <c r="M53" s="84"/>
      <c r="N53" s="84"/>
      <c r="O53" s="84"/>
      <c r="P53" s="84"/>
      <c r="Q53" s="84"/>
      <c r="R53" s="85">
        <f>データ!BF7</f>
        <v>37.6</v>
      </c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>
        <f>データ!BG7</f>
        <v>45.9</v>
      </c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>
        <f>データ!BH7</f>
        <v>51.1</v>
      </c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>
        <f>データ!BI7</f>
        <v>56.2</v>
      </c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>
        <f>データ!BJ7</f>
        <v>59</v>
      </c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84" t="s">
        <v>27</v>
      </c>
      <c r="CX53" s="84"/>
      <c r="CY53" s="84"/>
      <c r="CZ53" s="84"/>
      <c r="DA53" s="84"/>
      <c r="DB53" s="84"/>
      <c r="DC53" s="84"/>
      <c r="DD53" s="84"/>
      <c r="DE53" s="84"/>
      <c r="DF53" s="85">
        <f>データ!BQ7</f>
        <v>38</v>
      </c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>
        <f>データ!BR7</f>
        <v>29.8</v>
      </c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>
        <f>データ!BS7</f>
        <v>33.700000000000003</v>
      </c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>
        <f>データ!BT7</f>
        <v>37.9</v>
      </c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>
        <f>データ!BU7</f>
        <v>43.1</v>
      </c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84" t="s">
        <v>27</v>
      </c>
      <c r="GL53" s="84"/>
      <c r="GM53" s="84"/>
      <c r="GN53" s="84"/>
      <c r="GO53" s="84"/>
      <c r="GP53" s="84"/>
      <c r="GQ53" s="84"/>
      <c r="GR53" s="84"/>
      <c r="GS53" s="84"/>
      <c r="GT53" s="85">
        <f>データ!CB7</f>
        <v>-1.3</v>
      </c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>
        <f>データ!CC7</f>
        <v>0</v>
      </c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>
        <f>データ!CD7</f>
        <v>0.9</v>
      </c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>
        <f>データ!CE7</f>
        <v>0.1</v>
      </c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>
        <f>データ!CF7</f>
        <v>0.4</v>
      </c>
      <c r="IY53" s="85"/>
      <c r="IZ53" s="85"/>
      <c r="JA53" s="85"/>
      <c r="JB53" s="85"/>
      <c r="JC53" s="85"/>
      <c r="JD53" s="85"/>
      <c r="JE53" s="85"/>
      <c r="JF53" s="85"/>
      <c r="JG53" s="85"/>
      <c r="JH53" s="85"/>
      <c r="JI53" s="85"/>
      <c r="JJ53" s="85"/>
      <c r="JK53" s="8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84" t="s">
        <v>27</v>
      </c>
      <c r="JZ53" s="84"/>
      <c r="KA53" s="84"/>
      <c r="KB53" s="84"/>
      <c r="KC53" s="84"/>
      <c r="KD53" s="84"/>
      <c r="KE53" s="84"/>
      <c r="KF53" s="84"/>
      <c r="KG53" s="84"/>
      <c r="KH53" s="103">
        <f>データ!CM7</f>
        <v>-7690</v>
      </c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>
        <f>データ!CN7</f>
        <v>-8844</v>
      </c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>
        <f>データ!CO7</f>
        <v>-66517</v>
      </c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>
        <f>データ!CP7</f>
        <v>-10502</v>
      </c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>
        <f>データ!CQ7</f>
        <v>-4600</v>
      </c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5"/>
      <c r="NA53" s="5"/>
      <c r="NB53" s="5"/>
      <c r="NC53" s="5"/>
      <c r="ND53" s="5"/>
      <c r="NE53" s="5"/>
      <c r="NF53" s="5"/>
      <c r="NG53" s="23"/>
      <c r="NH53" s="2"/>
      <c r="NI53" s="90"/>
      <c r="NJ53" s="91"/>
      <c r="NK53" s="91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91"/>
      <c r="NW53" s="92"/>
    </row>
    <row r="54" spans="1:387" ht="13.5" customHeight="1" x14ac:dyDescent="0.15">
      <c r="A54" s="2"/>
      <c r="B54" s="22"/>
      <c r="C54" s="5"/>
      <c r="D54" s="5"/>
      <c r="E54" s="5"/>
      <c r="F54" s="5"/>
      <c r="G54" s="5"/>
      <c r="H54" s="5"/>
      <c r="I54" s="84" t="s">
        <v>29</v>
      </c>
      <c r="J54" s="84"/>
      <c r="K54" s="84"/>
      <c r="L54" s="84"/>
      <c r="M54" s="84"/>
      <c r="N54" s="84"/>
      <c r="O54" s="84"/>
      <c r="P54" s="84"/>
      <c r="Q54" s="84"/>
      <c r="R54" s="85">
        <f>データ!BK7</f>
        <v>31</v>
      </c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>
        <f>データ!BL7</f>
        <v>31.3</v>
      </c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>
        <f>データ!BM7</f>
        <v>30.4</v>
      </c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>
        <f>データ!BN7</f>
        <v>30.7</v>
      </c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>
        <f>データ!BO7</f>
        <v>31.7</v>
      </c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84" t="s">
        <v>29</v>
      </c>
      <c r="CX54" s="84"/>
      <c r="CY54" s="84"/>
      <c r="CZ54" s="84"/>
      <c r="DA54" s="84"/>
      <c r="DB54" s="84"/>
      <c r="DC54" s="84"/>
      <c r="DD54" s="84"/>
      <c r="DE54" s="84"/>
      <c r="DF54" s="85">
        <f>データ!BV7</f>
        <v>26.7</v>
      </c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>
        <f>データ!BW7</f>
        <v>25.8</v>
      </c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>
        <f>データ!BX7</f>
        <v>27.7</v>
      </c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>
        <f>データ!BY7</f>
        <v>28.2</v>
      </c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>
        <f>データ!BZ7</f>
        <v>29.8</v>
      </c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84" t="s">
        <v>29</v>
      </c>
      <c r="GL54" s="84"/>
      <c r="GM54" s="84"/>
      <c r="GN54" s="84"/>
      <c r="GO54" s="84"/>
      <c r="GP54" s="84"/>
      <c r="GQ54" s="84"/>
      <c r="GR54" s="84"/>
      <c r="GS54" s="84"/>
      <c r="GT54" s="85">
        <f>データ!CG7</f>
        <v>26.3</v>
      </c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>
        <f>データ!CH7</f>
        <v>26.3</v>
      </c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>
        <f>データ!CI7</f>
        <v>16.3</v>
      </c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>
        <f>データ!CJ7</f>
        <v>17.8</v>
      </c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>
        <f>データ!CK7</f>
        <v>12.6</v>
      </c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84" t="s">
        <v>29</v>
      </c>
      <c r="JZ54" s="84"/>
      <c r="KA54" s="84"/>
      <c r="KB54" s="84"/>
      <c r="KC54" s="84"/>
      <c r="KD54" s="84"/>
      <c r="KE54" s="84"/>
      <c r="KF54" s="84"/>
      <c r="KG54" s="84"/>
      <c r="KH54" s="98">
        <f>データ!CR7</f>
        <v>11026</v>
      </c>
      <c r="KI54" s="99"/>
      <c r="KJ54" s="99"/>
      <c r="KK54" s="99"/>
      <c r="KL54" s="99"/>
      <c r="KM54" s="99"/>
      <c r="KN54" s="99"/>
      <c r="KO54" s="99"/>
      <c r="KP54" s="99"/>
      <c r="KQ54" s="99"/>
      <c r="KR54" s="99"/>
      <c r="KS54" s="99"/>
      <c r="KT54" s="99"/>
      <c r="KU54" s="100"/>
      <c r="KV54" s="98">
        <f>データ!CS7</f>
        <v>4277</v>
      </c>
      <c r="KW54" s="99"/>
      <c r="KX54" s="99"/>
      <c r="KY54" s="99"/>
      <c r="KZ54" s="99"/>
      <c r="LA54" s="99"/>
      <c r="LB54" s="99"/>
      <c r="LC54" s="99"/>
      <c r="LD54" s="99"/>
      <c r="LE54" s="99"/>
      <c r="LF54" s="99"/>
      <c r="LG54" s="99"/>
      <c r="LH54" s="99"/>
      <c r="LI54" s="100"/>
      <c r="LJ54" s="98">
        <f>データ!CT7</f>
        <v>1112</v>
      </c>
      <c r="LK54" s="99"/>
      <c r="LL54" s="99"/>
      <c r="LM54" s="99"/>
      <c r="LN54" s="99"/>
      <c r="LO54" s="99"/>
      <c r="LP54" s="99"/>
      <c r="LQ54" s="99"/>
      <c r="LR54" s="99"/>
      <c r="LS54" s="99"/>
      <c r="LT54" s="99"/>
      <c r="LU54" s="99"/>
      <c r="LV54" s="99"/>
      <c r="LW54" s="100"/>
      <c r="LX54" s="98">
        <f>データ!CU7</f>
        <v>7517</v>
      </c>
      <c r="LY54" s="99"/>
      <c r="LZ54" s="99"/>
      <c r="MA54" s="99"/>
      <c r="MB54" s="99"/>
      <c r="MC54" s="99"/>
      <c r="MD54" s="99"/>
      <c r="ME54" s="99"/>
      <c r="MF54" s="99"/>
      <c r="MG54" s="99"/>
      <c r="MH54" s="99"/>
      <c r="MI54" s="99"/>
      <c r="MJ54" s="99"/>
      <c r="MK54" s="100"/>
      <c r="ML54" s="98">
        <f>データ!CV7</f>
        <v>-295</v>
      </c>
      <c r="MM54" s="99"/>
      <c r="MN54" s="99"/>
      <c r="MO54" s="99"/>
      <c r="MP54" s="99"/>
      <c r="MQ54" s="99"/>
      <c r="MR54" s="99"/>
      <c r="MS54" s="99"/>
      <c r="MT54" s="99"/>
      <c r="MU54" s="99"/>
      <c r="MV54" s="99"/>
      <c r="MW54" s="99"/>
      <c r="MX54" s="99"/>
      <c r="MY54" s="100"/>
      <c r="MZ54" s="5"/>
      <c r="NA54" s="5"/>
      <c r="NB54" s="5"/>
      <c r="NC54" s="5"/>
      <c r="ND54" s="5"/>
      <c r="NE54" s="5"/>
      <c r="NF54" s="5"/>
      <c r="NG54" s="23"/>
      <c r="NH54" s="2"/>
      <c r="NI54" s="90"/>
      <c r="NJ54" s="91"/>
      <c r="NK54" s="91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91"/>
      <c r="NW54" s="92"/>
    </row>
    <row r="55" spans="1:387" ht="13.5" customHeight="1" x14ac:dyDescent="0.15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90"/>
      <c r="NJ55" s="91"/>
      <c r="NK55" s="91"/>
      <c r="NL55" s="91"/>
      <c r="NM55" s="91"/>
      <c r="NN55" s="91"/>
      <c r="NO55" s="91"/>
      <c r="NP55" s="91"/>
      <c r="NQ55" s="91"/>
      <c r="NR55" s="91"/>
      <c r="NS55" s="91"/>
      <c r="NT55" s="91"/>
      <c r="NU55" s="91"/>
      <c r="NV55" s="91"/>
      <c r="NW55" s="92"/>
    </row>
    <row r="56" spans="1:387" ht="13.5" customHeight="1" x14ac:dyDescent="0.15">
      <c r="A56" s="2"/>
      <c r="B56" s="22"/>
      <c r="C56" s="24"/>
      <c r="D56" s="5"/>
      <c r="E56" s="5"/>
      <c r="F56" s="5"/>
      <c r="G56" s="5"/>
      <c r="H56" s="83" t="s">
        <v>35</v>
      </c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5"/>
      <c r="CN56" s="5"/>
      <c r="CO56" s="5"/>
      <c r="CP56" s="5"/>
      <c r="CQ56" s="5"/>
      <c r="CR56" s="5"/>
      <c r="CS56" s="5"/>
      <c r="CT56" s="5"/>
      <c r="CU56" s="5"/>
      <c r="CV56" s="83" t="s">
        <v>36</v>
      </c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24"/>
      <c r="GB56" s="24"/>
      <c r="GC56" s="24"/>
      <c r="GD56" s="24"/>
      <c r="GE56" s="24"/>
      <c r="GF56" s="24"/>
      <c r="GG56" s="24"/>
      <c r="GH56" s="24"/>
      <c r="GI56" s="24"/>
      <c r="GJ56" s="83" t="s">
        <v>37</v>
      </c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5"/>
      <c r="JP56" s="5"/>
      <c r="JQ56" s="5"/>
      <c r="JR56" s="5"/>
      <c r="JS56" s="5"/>
      <c r="JT56" s="5"/>
      <c r="JU56" s="5"/>
      <c r="JV56" s="5"/>
      <c r="JW56" s="5"/>
      <c r="JX56" s="83" t="s">
        <v>38</v>
      </c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24"/>
      <c r="ND56" s="24"/>
      <c r="NE56" s="24"/>
      <c r="NF56" s="24"/>
      <c r="NG56" s="23"/>
      <c r="NH56" s="2"/>
      <c r="NI56" s="90"/>
      <c r="NJ56" s="91"/>
      <c r="NK56" s="91"/>
      <c r="NL56" s="91"/>
      <c r="NM56" s="91"/>
      <c r="NN56" s="91"/>
      <c r="NO56" s="91"/>
      <c r="NP56" s="91"/>
      <c r="NQ56" s="91"/>
      <c r="NR56" s="91"/>
      <c r="NS56" s="91"/>
      <c r="NT56" s="91"/>
      <c r="NU56" s="91"/>
      <c r="NV56" s="91"/>
      <c r="NW56" s="92"/>
    </row>
    <row r="57" spans="1:387" ht="13.5" customHeight="1" x14ac:dyDescent="0.15">
      <c r="A57" s="2"/>
      <c r="B57" s="22"/>
      <c r="C57" s="24"/>
      <c r="D57" s="5"/>
      <c r="E57" s="5"/>
      <c r="F57" s="5"/>
      <c r="G57" s="5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5"/>
      <c r="CN57" s="5"/>
      <c r="CO57" s="5"/>
      <c r="CP57" s="5"/>
      <c r="CQ57" s="5"/>
      <c r="CR57" s="5"/>
      <c r="CS57" s="5"/>
      <c r="CT57" s="5"/>
      <c r="CU57" s="5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24"/>
      <c r="GB57" s="24"/>
      <c r="GC57" s="24"/>
      <c r="GD57" s="24"/>
      <c r="GE57" s="24"/>
      <c r="GF57" s="24"/>
      <c r="GG57" s="24"/>
      <c r="GH57" s="24"/>
      <c r="GI57" s="24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5"/>
      <c r="JP57" s="5"/>
      <c r="JQ57" s="5"/>
      <c r="JR57" s="5"/>
      <c r="JS57" s="5"/>
      <c r="JT57" s="5"/>
      <c r="JU57" s="5"/>
      <c r="JV57" s="5"/>
      <c r="JW57" s="5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24"/>
      <c r="ND57" s="24"/>
      <c r="NE57" s="24"/>
      <c r="NF57" s="24"/>
      <c r="NG57" s="23"/>
      <c r="NH57" s="2"/>
      <c r="NI57" s="90"/>
      <c r="NJ57" s="91"/>
      <c r="NK57" s="91"/>
      <c r="NL57" s="91"/>
      <c r="NM57" s="91"/>
      <c r="NN57" s="91"/>
      <c r="NO57" s="91"/>
      <c r="NP57" s="91"/>
      <c r="NQ57" s="91"/>
      <c r="NR57" s="91"/>
      <c r="NS57" s="91"/>
      <c r="NT57" s="91"/>
      <c r="NU57" s="91"/>
      <c r="NV57" s="91"/>
      <c r="NW57" s="92"/>
    </row>
    <row r="58" spans="1:387" ht="13.5" customHeight="1" x14ac:dyDescent="0.15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90"/>
      <c r="NJ58" s="91"/>
      <c r="NK58" s="91"/>
      <c r="NL58" s="91"/>
      <c r="NM58" s="91"/>
      <c r="NN58" s="91"/>
      <c r="NO58" s="91"/>
      <c r="NP58" s="91"/>
      <c r="NQ58" s="91"/>
      <c r="NR58" s="91"/>
      <c r="NS58" s="91"/>
      <c r="NT58" s="91"/>
      <c r="NU58" s="91"/>
      <c r="NV58" s="91"/>
      <c r="NW58" s="92"/>
    </row>
    <row r="59" spans="1:387" ht="13.5" customHeight="1" x14ac:dyDescent="0.15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90"/>
      <c r="NJ59" s="91"/>
      <c r="NK59" s="91"/>
      <c r="NL59" s="91"/>
      <c r="NM59" s="91"/>
      <c r="NN59" s="91"/>
      <c r="NO59" s="91"/>
      <c r="NP59" s="91"/>
      <c r="NQ59" s="91"/>
      <c r="NR59" s="91"/>
      <c r="NS59" s="91"/>
      <c r="NT59" s="91"/>
      <c r="NU59" s="91"/>
      <c r="NV59" s="91"/>
      <c r="NW59" s="92"/>
    </row>
    <row r="60" spans="1:387" ht="13.5" customHeight="1" x14ac:dyDescent="0.15">
      <c r="A60" s="23"/>
      <c r="B60" s="20"/>
      <c r="C60" s="21"/>
      <c r="D60" s="21"/>
      <c r="E60" s="21"/>
      <c r="F60" s="21"/>
      <c r="G60" s="21"/>
      <c r="H60" s="101" t="s">
        <v>39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  <c r="IV60" s="101"/>
      <c r="IW60" s="101"/>
      <c r="IX60" s="101"/>
      <c r="IY60" s="101"/>
      <c r="IZ60" s="101"/>
      <c r="JA60" s="101"/>
      <c r="JB60" s="101"/>
      <c r="JC60" s="101"/>
      <c r="JD60" s="101"/>
      <c r="JE60" s="101"/>
      <c r="JF60" s="101"/>
      <c r="JG60" s="101"/>
      <c r="JH60" s="101"/>
      <c r="JI60" s="101"/>
      <c r="JJ60" s="101"/>
      <c r="JK60" s="101"/>
      <c r="JL60" s="101"/>
      <c r="JM60" s="101"/>
      <c r="JN60" s="101"/>
      <c r="JO60" s="101"/>
      <c r="JP60" s="101"/>
      <c r="JQ60" s="101"/>
      <c r="JR60" s="101"/>
      <c r="JS60" s="101"/>
      <c r="JT60" s="101"/>
      <c r="JU60" s="101"/>
      <c r="JV60" s="101"/>
      <c r="JW60" s="101"/>
      <c r="JX60" s="101"/>
      <c r="JY60" s="101"/>
      <c r="JZ60" s="101"/>
      <c r="KA60" s="101"/>
      <c r="KB60" s="101"/>
      <c r="KC60" s="101"/>
      <c r="KD60" s="101"/>
      <c r="KE60" s="101"/>
      <c r="KF60" s="101"/>
      <c r="KG60" s="101"/>
      <c r="KH60" s="101"/>
      <c r="KI60" s="101"/>
      <c r="KJ60" s="101"/>
      <c r="KK60" s="101"/>
      <c r="KL60" s="101"/>
      <c r="KM60" s="101"/>
      <c r="KN60" s="101"/>
      <c r="KO60" s="101"/>
      <c r="KP60" s="101"/>
      <c r="KQ60" s="101"/>
      <c r="KR60" s="101"/>
      <c r="KS60" s="101"/>
      <c r="KT60" s="101"/>
      <c r="KU60" s="101"/>
      <c r="KV60" s="101"/>
      <c r="KW60" s="101"/>
      <c r="KX60" s="101"/>
      <c r="KY60" s="101"/>
      <c r="KZ60" s="101"/>
      <c r="LA60" s="101"/>
      <c r="LB60" s="101"/>
      <c r="LC60" s="101"/>
      <c r="LD60" s="101"/>
      <c r="LE60" s="101"/>
      <c r="LF60" s="101"/>
      <c r="LG60" s="101"/>
      <c r="LH60" s="101"/>
      <c r="LI60" s="101"/>
      <c r="LJ60" s="101"/>
      <c r="LK60" s="101"/>
      <c r="LL60" s="101"/>
      <c r="LM60" s="101"/>
      <c r="LN60" s="101"/>
      <c r="LO60" s="101"/>
      <c r="LP60" s="101"/>
      <c r="LQ60" s="101"/>
      <c r="LR60" s="101"/>
      <c r="LS60" s="101"/>
      <c r="LT60" s="101"/>
      <c r="LU60" s="101"/>
      <c r="LV60" s="101"/>
      <c r="LW60" s="101"/>
      <c r="LX60" s="101"/>
      <c r="LY60" s="101"/>
      <c r="LZ60" s="101"/>
      <c r="MA60" s="101"/>
      <c r="MB60" s="101"/>
      <c r="MC60" s="101"/>
      <c r="MD60" s="101"/>
      <c r="ME60" s="101"/>
      <c r="MF60" s="101"/>
      <c r="MG60" s="101"/>
      <c r="MH60" s="101"/>
      <c r="MI60" s="101"/>
      <c r="MJ60" s="101"/>
      <c r="MK60" s="101"/>
      <c r="ML60" s="101"/>
      <c r="MM60" s="101"/>
      <c r="MN60" s="101"/>
      <c r="MO60" s="101"/>
      <c r="MP60" s="101"/>
      <c r="MQ60" s="101"/>
      <c r="MR60" s="101"/>
      <c r="MS60" s="101"/>
      <c r="MT60" s="101"/>
      <c r="MU60" s="101"/>
      <c r="MV60" s="101"/>
      <c r="MW60" s="101"/>
      <c r="MX60" s="101"/>
      <c r="MY60" s="101"/>
      <c r="MZ60" s="101"/>
      <c r="NA60" s="101"/>
      <c r="NB60" s="21"/>
      <c r="NC60" s="21"/>
      <c r="ND60" s="21"/>
      <c r="NE60" s="21"/>
      <c r="NF60" s="21"/>
      <c r="NG60" s="30"/>
      <c r="NH60" s="2"/>
      <c r="NI60" s="90"/>
      <c r="NJ60" s="91"/>
      <c r="NK60" s="91"/>
      <c r="NL60" s="91"/>
      <c r="NM60" s="91"/>
      <c r="NN60" s="91"/>
      <c r="NO60" s="91"/>
      <c r="NP60" s="91"/>
      <c r="NQ60" s="91"/>
      <c r="NR60" s="91"/>
      <c r="NS60" s="91"/>
      <c r="NT60" s="91"/>
      <c r="NU60" s="91"/>
      <c r="NV60" s="91"/>
      <c r="NW60" s="92"/>
    </row>
    <row r="61" spans="1:387" ht="13.5" customHeight="1" x14ac:dyDescent="0.15">
      <c r="A61" s="23"/>
      <c r="B61" s="20"/>
      <c r="C61" s="21"/>
      <c r="D61" s="21"/>
      <c r="E61" s="21"/>
      <c r="F61" s="21"/>
      <c r="G61" s="21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21"/>
      <c r="NC61" s="21"/>
      <c r="ND61" s="21"/>
      <c r="NE61" s="21"/>
      <c r="NF61" s="21"/>
      <c r="NG61" s="30"/>
      <c r="NH61" s="2"/>
      <c r="NI61" s="90"/>
      <c r="NJ61" s="91"/>
      <c r="NK61" s="91"/>
      <c r="NL61" s="91"/>
      <c r="NM61" s="91"/>
      <c r="NN61" s="91"/>
      <c r="NO61" s="91"/>
      <c r="NP61" s="91"/>
      <c r="NQ61" s="91"/>
      <c r="NR61" s="91"/>
      <c r="NS61" s="91"/>
      <c r="NT61" s="91"/>
      <c r="NU61" s="91"/>
      <c r="NV61" s="91"/>
      <c r="NW61" s="92"/>
    </row>
    <row r="62" spans="1:387" ht="13.5" customHeight="1" x14ac:dyDescent="0.15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90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2"/>
    </row>
    <row r="63" spans="1:387" ht="13.5" customHeight="1" x14ac:dyDescent="0.15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97" t="s">
        <v>40</v>
      </c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90"/>
      <c r="NJ63" s="91"/>
      <c r="NK63" s="91"/>
      <c r="NL63" s="91"/>
      <c r="NM63" s="91"/>
      <c r="NN63" s="91"/>
      <c r="NO63" s="91"/>
      <c r="NP63" s="91"/>
      <c r="NQ63" s="91"/>
      <c r="NR63" s="91"/>
      <c r="NS63" s="91"/>
      <c r="NT63" s="91"/>
      <c r="NU63" s="91"/>
      <c r="NV63" s="91"/>
      <c r="NW63" s="92"/>
    </row>
    <row r="64" spans="1:387" ht="13.5" customHeight="1" x14ac:dyDescent="0.15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93"/>
      <c r="NJ64" s="94"/>
      <c r="NK64" s="94"/>
      <c r="NL64" s="94"/>
      <c r="NM64" s="94"/>
      <c r="NN64" s="94"/>
      <c r="NO64" s="94"/>
      <c r="NP64" s="94"/>
      <c r="NQ64" s="94"/>
      <c r="NR64" s="94"/>
      <c r="NS64" s="94"/>
      <c r="NT64" s="94"/>
      <c r="NU64" s="94"/>
      <c r="NV64" s="94"/>
      <c r="NW64" s="95"/>
    </row>
    <row r="65" spans="1:387" ht="13.5" customHeight="1" x14ac:dyDescent="0.15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87" t="s">
        <v>41</v>
      </c>
      <c r="NJ65" s="88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9"/>
    </row>
    <row r="66" spans="1:387" ht="13.5" customHeight="1" x14ac:dyDescent="0.15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90" t="s">
        <v>146</v>
      </c>
      <c r="NJ66" s="91"/>
      <c r="NK66" s="91"/>
      <c r="NL66" s="91"/>
      <c r="NM66" s="91"/>
      <c r="NN66" s="91"/>
      <c r="NO66" s="91"/>
      <c r="NP66" s="91"/>
      <c r="NQ66" s="91"/>
      <c r="NR66" s="91"/>
      <c r="NS66" s="91"/>
      <c r="NT66" s="91"/>
      <c r="NU66" s="91"/>
      <c r="NV66" s="91"/>
      <c r="NW66" s="92"/>
    </row>
    <row r="67" spans="1:387" ht="13.5" customHeight="1" x14ac:dyDescent="0.15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96">
        <f>データ!DI6</f>
        <v>565689</v>
      </c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90"/>
      <c r="NJ67" s="91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2"/>
    </row>
    <row r="68" spans="1:387" ht="13.5" customHeight="1" x14ac:dyDescent="0.15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90"/>
      <c r="NJ68" s="91"/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2"/>
    </row>
    <row r="69" spans="1:387" ht="13.5" customHeight="1" x14ac:dyDescent="0.15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90"/>
      <c r="NJ69" s="91"/>
      <c r="NK69" s="91"/>
      <c r="NL69" s="91"/>
      <c r="NM69" s="91"/>
      <c r="NN69" s="91"/>
      <c r="NO69" s="91"/>
      <c r="NP69" s="91"/>
      <c r="NQ69" s="91"/>
      <c r="NR69" s="91"/>
      <c r="NS69" s="91"/>
      <c r="NT69" s="91"/>
      <c r="NU69" s="91"/>
      <c r="NV69" s="91"/>
      <c r="NW69" s="92"/>
    </row>
    <row r="70" spans="1:387" ht="13.5" customHeight="1" x14ac:dyDescent="0.15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90"/>
      <c r="NJ70" s="91"/>
      <c r="NK70" s="91"/>
      <c r="NL70" s="91"/>
      <c r="NM70" s="91"/>
      <c r="NN70" s="91"/>
      <c r="NO70" s="91"/>
      <c r="NP70" s="91"/>
      <c r="NQ70" s="91"/>
      <c r="NR70" s="91"/>
      <c r="NS70" s="91"/>
      <c r="NT70" s="91"/>
      <c r="NU70" s="91"/>
      <c r="NV70" s="91"/>
      <c r="NW70" s="92"/>
    </row>
    <row r="71" spans="1:387" ht="13.5" customHeight="1" x14ac:dyDescent="0.15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90"/>
      <c r="NJ71" s="91"/>
      <c r="NK71" s="91"/>
      <c r="NL71" s="91"/>
      <c r="NM71" s="91"/>
      <c r="NN71" s="91"/>
      <c r="NO71" s="91"/>
      <c r="NP71" s="91"/>
      <c r="NQ71" s="91"/>
      <c r="NR71" s="91"/>
      <c r="NS71" s="91"/>
      <c r="NT71" s="91"/>
      <c r="NU71" s="91"/>
      <c r="NV71" s="91"/>
      <c r="NW71" s="92"/>
    </row>
    <row r="72" spans="1:387" ht="13.5" customHeight="1" x14ac:dyDescent="0.15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97" t="s">
        <v>42</v>
      </c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90"/>
      <c r="NJ72" s="91"/>
      <c r="NK72" s="91"/>
      <c r="NL72" s="91"/>
      <c r="NM72" s="91"/>
      <c r="NN72" s="91"/>
      <c r="NO72" s="91"/>
      <c r="NP72" s="91"/>
      <c r="NQ72" s="91"/>
      <c r="NR72" s="91"/>
      <c r="NS72" s="91"/>
      <c r="NT72" s="91"/>
      <c r="NU72" s="91"/>
      <c r="NV72" s="91"/>
      <c r="NW72" s="92"/>
    </row>
    <row r="73" spans="1:387" ht="13.5" customHeight="1" x14ac:dyDescent="0.15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90"/>
      <c r="NJ73" s="91"/>
      <c r="NK73" s="91"/>
      <c r="NL73" s="91"/>
      <c r="NM73" s="91"/>
      <c r="NN73" s="91"/>
      <c r="NO73" s="91"/>
      <c r="NP73" s="91"/>
      <c r="NQ73" s="91"/>
      <c r="NR73" s="91"/>
      <c r="NS73" s="91"/>
      <c r="NT73" s="91"/>
      <c r="NU73" s="91"/>
      <c r="NV73" s="91"/>
      <c r="NW73" s="92"/>
    </row>
    <row r="74" spans="1:387" ht="13.5" customHeight="1" x14ac:dyDescent="0.15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90"/>
      <c r="NJ74" s="91"/>
      <c r="NK74" s="91"/>
      <c r="NL74" s="91"/>
      <c r="NM74" s="91"/>
      <c r="NN74" s="91"/>
      <c r="NO74" s="91"/>
      <c r="NP74" s="91"/>
      <c r="NQ74" s="91"/>
      <c r="NR74" s="91"/>
      <c r="NS74" s="91"/>
      <c r="NT74" s="91"/>
      <c r="NU74" s="91"/>
      <c r="NV74" s="91"/>
      <c r="NW74" s="92"/>
    </row>
    <row r="75" spans="1:387" ht="13.5" customHeight="1" x14ac:dyDescent="0.15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90"/>
      <c r="NJ75" s="91"/>
      <c r="NK75" s="91"/>
      <c r="NL75" s="91"/>
      <c r="NM75" s="91"/>
      <c r="NN75" s="91"/>
      <c r="NO75" s="91"/>
      <c r="NP75" s="91"/>
      <c r="NQ75" s="91"/>
      <c r="NR75" s="91"/>
      <c r="NS75" s="91"/>
      <c r="NT75" s="91"/>
      <c r="NU75" s="91"/>
      <c r="NV75" s="91"/>
      <c r="NW75" s="92"/>
    </row>
    <row r="76" spans="1:387" ht="13.5" customHeight="1" x14ac:dyDescent="0.15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6">
        <f>データ!$B$11</f>
        <v>40909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>
        <f>データ!$C$11</f>
        <v>41275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>
        <f>データ!$D$11</f>
        <v>41640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>
        <f>データ!$E$11</f>
        <v>42005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>
        <f>データ!$F$11</f>
        <v>42370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96">
        <f>データ!DJ6</f>
        <v>24000</v>
      </c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86">
        <f>データ!$B$11</f>
        <v>40909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>
        <f>データ!$C$11</f>
        <v>41275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>
        <f>データ!$D$11</f>
        <v>41640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>
        <f>データ!$E$11</f>
        <v>42005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>
        <f>データ!$F$11</f>
        <v>42370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86">
        <f>データ!$B$11</f>
        <v>40909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>
        <f>データ!$C$11</f>
        <v>41275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>
        <f>データ!$D$11</f>
        <v>41640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>
        <f>データ!$E$11</f>
        <v>42005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>
        <f>データ!$F$11</f>
        <v>42370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5"/>
      <c r="NA76" s="5"/>
      <c r="NB76" s="5"/>
      <c r="NC76" s="5"/>
      <c r="ND76" s="5"/>
      <c r="NE76" s="5"/>
      <c r="NF76" s="35"/>
      <c r="NG76" s="23"/>
      <c r="NH76" s="2"/>
      <c r="NI76" s="90"/>
      <c r="NJ76" s="91"/>
      <c r="NK76" s="91"/>
      <c r="NL76" s="91"/>
      <c r="NM76" s="91"/>
      <c r="NN76" s="91"/>
      <c r="NO76" s="91"/>
      <c r="NP76" s="91"/>
      <c r="NQ76" s="91"/>
      <c r="NR76" s="91"/>
      <c r="NS76" s="91"/>
      <c r="NT76" s="91"/>
      <c r="NU76" s="91"/>
      <c r="NV76" s="91"/>
      <c r="NW76" s="92"/>
    </row>
    <row r="77" spans="1:387" ht="13.5" customHeight="1" x14ac:dyDescent="0.15">
      <c r="A77" s="2"/>
      <c r="B77" s="22"/>
      <c r="C77" s="5"/>
      <c r="D77" s="5"/>
      <c r="E77" s="5"/>
      <c r="F77" s="5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2" t="str">
        <f>データ!CX7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 t="str">
        <f>データ!CY7</f>
        <v xml:space="preserve"> </v>
      </c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 t="str">
        <f>データ!CZ7</f>
        <v xml:space="preserve"> </v>
      </c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 t="str">
        <f>データ!DA7</f>
        <v xml:space="preserve"> </v>
      </c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 t="str">
        <f>データ!DB7</f>
        <v xml:space="preserve"> </v>
      </c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84" t="s">
        <v>27</v>
      </c>
      <c r="GL77" s="84"/>
      <c r="GM77" s="84"/>
      <c r="GN77" s="84"/>
      <c r="GO77" s="84"/>
      <c r="GP77" s="84"/>
      <c r="GQ77" s="84"/>
      <c r="GR77" s="84"/>
      <c r="GS77" s="84"/>
      <c r="GT77" s="82" t="str">
        <f>データ!DK7</f>
        <v xml:space="preserve"> </v>
      </c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 t="str">
        <f>データ!DL7</f>
        <v xml:space="preserve"> </v>
      </c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 t="str">
        <f>データ!DM7</f>
        <v xml:space="preserve"> </v>
      </c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 t="str">
        <f>データ!DN7</f>
        <v xml:space="preserve"> </v>
      </c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 t="str">
        <f>データ!DO7</f>
        <v xml:space="preserve"> </v>
      </c>
      <c r="IY77" s="82"/>
      <c r="IZ77" s="82"/>
      <c r="JA77" s="82"/>
      <c r="JB77" s="82"/>
      <c r="JC77" s="82"/>
      <c r="JD77" s="82"/>
      <c r="JE77" s="82"/>
      <c r="JF77" s="82"/>
      <c r="JG77" s="82"/>
      <c r="JH77" s="82"/>
      <c r="JI77" s="82"/>
      <c r="JJ77" s="82"/>
      <c r="JK77" s="82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84" t="s">
        <v>27</v>
      </c>
      <c r="JZ77" s="84"/>
      <c r="KA77" s="84"/>
      <c r="KB77" s="84"/>
      <c r="KC77" s="84"/>
      <c r="KD77" s="84"/>
      <c r="KE77" s="84"/>
      <c r="KF77" s="84"/>
      <c r="KG77" s="84"/>
      <c r="KH77" s="85">
        <f>データ!DV7</f>
        <v>75.2</v>
      </c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>
        <f>データ!DW7</f>
        <v>31.2</v>
      </c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>
        <f>データ!DX7</f>
        <v>0</v>
      </c>
      <c r="LK77" s="85"/>
      <c r="LL77" s="85"/>
      <c r="LM77" s="85"/>
      <c r="LN77" s="85"/>
      <c r="LO77" s="85"/>
      <c r="LP77" s="85"/>
      <c r="LQ77" s="85"/>
      <c r="LR77" s="85"/>
      <c r="LS77" s="85"/>
      <c r="LT77" s="85"/>
      <c r="LU77" s="85"/>
      <c r="LV77" s="85"/>
      <c r="LW77" s="85"/>
      <c r="LX77" s="85">
        <f>データ!DY7</f>
        <v>0</v>
      </c>
      <c r="LY77" s="85"/>
      <c r="LZ77" s="85"/>
      <c r="MA77" s="85"/>
      <c r="MB77" s="85"/>
      <c r="MC77" s="85"/>
      <c r="MD77" s="85"/>
      <c r="ME77" s="85"/>
      <c r="MF77" s="85"/>
      <c r="MG77" s="85"/>
      <c r="MH77" s="85"/>
      <c r="MI77" s="85"/>
      <c r="MJ77" s="85"/>
      <c r="MK77" s="85"/>
      <c r="ML77" s="85">
        <f>データ!DZ7</f>
        <v>0</v>
      </c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5"/>
      <c r="NA77" s="5"/>
      <c r="NB77" s="5"/>
      <c r="NC77" s="5"/>
      <c r="ND77" s="5"/>
      <c r="NE77" s="5"/>
      <c r="NF77" s="35"/>
      <c r="NG77" s="23"/>
      <c r="NH77" s="2"/>
      <c r="NI77" s="90"/>
      <c r="NJ77" s="91"/>
      <c r="NK77" s="91"/>
      <c r="NL77" s="91"/>
      <c r="NM77" s="91"/>
      <c r="NN77" s="91"/>
      <c r="NO77" s="91"/>
      <c r="NP77" s="91"/>
      <c r="NQ77" s="91"/>
      <c r="NR77" s="91"/>
      <c r="NS77" s="91"/>
      <c r="NT77" s="91"/>
      <c r="NU77" s="91"/>
      <c r="NV77" s="91"/>
      <c r="NW77" s="92"/>
    </row>
    <row r="78" spans="1:387" ht="13.5" customHeight="1" x14ac:dyDescent="0.15">
      <c r="A78" s="2"/>
      <c r="B78" s="22"/>
      <c r="C78" s="5"/>
      <c r="D78" s="5"/>
      <c r="E78" s="5"/>
      <c r="F78" s="5"/>
      <c r="G78" s="5"/>
      <c r="H78" s="5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2" t="str">
        <f>データ!DC7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 t="str">
        <f>データ!DD7</f>
        <v xml:space="preserve"> </v>
      </c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 t="str">
        <f>データ!DE7</f>
        <v xml:space="preserve"> </v>
      </c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 t="str">
        <f>データ!DF7</f>
        <v xml:space="preserve"> </v>
      </c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 t="str">
        <f>データ!DG7</f>
        <v xml:space="preserve"> </v>
      </c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84" t="s">
        <v>29</v>
      </c>
      <c r="GL78" s="84"/>
      <c r="GM78" s="84"/>
      <c r="GN78" s="84"/>
      <c r="GO78" s="84"/>
      <c r="GP78" s="84"/>
      <c r="GQ78" s="84"/>
      <c r="GR78" s="84"/>
      <c r="GS78" s="84"/>
      <c r="GT78" s="82" t="str">
        <f>データ!DP7</f>
        <v xml:space="preserve"> </v>
      </c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 t="str">
        <f>データ!DQ7</f>
        <v xml:space="preserve"> </v>
      </c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 t="str">
        <f>データ!DR7</f>
        <v xml:space="preserve"> </v>
      </c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 t="str">
        <f>データ!DS7</f>
        <v xml:space="preserve"> </v>
      </c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 t="str">
        <f>データ!DT7</f>
        <v xml:space="preserve"> </v>
      </c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84" t="s">
        <v>29</v>
      </c>
      <c r="JZ78" s="84"/>
      <c r="KA78" s="84"/>
      <c r="KB78" s="84"/>
      <c r="KC78" s="84"/>
      <c r="KD78" s="84"/>
      <c r="KE78" s="84"/>
      <c r="KF78" s="84"/>
      <c r="KG78" s="84"/>
      <c r="KH78" s="85">
        <f>データ!EA7</f>
        <v>242.7</v>
      </c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>
        <f>データ!EB7</f>
        <v>240.2</v>
      </c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>
        <f>データ!EC7</f>
        <v>131.5</v>
      </c>
      <c r="LK78" s="85"/>
      <c r="LL78" s="85"/>
      <c r="LM78" s="85"/>
      <c r="LN78" s="85"/>
      <c r="LO78" s="85"/>
      <c r="LP78" s="85"/>
      <c r="LQ78" s="85"/>
      <c r="LR78" s="85"/>
      <c r="LS78" s="85"/>
      <c r="LT78" s="85"/>
      <c r="LU78" s="85"/>
      <c r="LV78" s="85"/>
      <c r="LW78" s="85"/>
      <c r="LX78" s="85">
        <f>データ!ED7</f>
        <v>441.3</v>
      </c>
      <c r="LY78" s="85"/>
      <c r="LZ78" s="85"/>
      <c r="MA78" s="85"/>
      <c r="MB78" s="85"/>
      <c r="MC78" s="85"/>
      <c r="MD78" s="85"/>
      <c r="ME78" s="85"/>
      <c r="MF78" s="85"/>
      <c r="MG78" s="85"/>
      <c r="MH78" s="85"/>
      <c r="MI78" s="85"/>
      <c r="MJ78" s="85"/>
      <c r="MK78" s="85"/>
      <c r="ML78" s="85">
        <f>データ!EE7</f>
        <v>85.7</v>
      </c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5"/>
      <c r="NA78" s="5"/>
      <c r="NB78" s="5"/>
      <c r="NC78" s="5"/>
      <c r="ND78" s="5"/>
      <c r="NE78" s="5"/>
      <c r="NF78" s="35"/>
      <c r="NG78" s="23"/>
      <c r="NH78" s="2"/>
      <c r="NI78" s="90"/>
      <c r="NJ78" s="91"/>
      <c r="NK78" s="91"/>
      <c r="NL78" s="91"/>
      <c r="NM78" s="91"/>
      <c r="NN78" s="91"/>
      <c r="NO78" s="91"/>
      <c r="NP78" s="91"/>
      <c r="NQ78" s="91"/>
      <c r="NR78" s="91"/>
      <c r="NS78" s="91"/>
      <c r="NT78" s="91"/>
      <c r="NU78" s="91"/>
      <c r="NV78" s="91"/>
      <c r="NW78" s="92"/>
    </row>
    <row r="79" spans="1:387" ht="13.5" customHeight="1" x14ac:dyDescent="0.15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90"/>
      <c r="NJ79" s="91"/>
      <c r="NK79" s="91"/>
      <c r="NL79" s="91"/>
      <c r="NM79" s="91"/>
      <c r="NN79" s="91"/>
      <c r="NO79" s="91"/>
      <c r="NP79" s="91"/>
      <c r="NQ79" s="91"/>
      <c r="NR79" s="91"/>
      <c r="NS79" s="91"/>
      <c r="NT79" s="91"/>
      <c r="NU79" s="91"/>
      <c r="NV79" s="91"/>
      <c r="NW79" s="92"/>
    </row>
    <row r="80" spans="1:387" ht="13.5" customHeight="1" x14ac:dyDescent="0.15">
      <c r="A80" s="2"/>
      <c r="B80" s="22"/>
      <c r="C80" s="24"/>
      <c r="D80" s="5"/>
      <c r="E80" s="5"/>
      <c r="F80" s="5"/>
      <c r="G80" s="5"/>
      <c r="H80" s="83" t="s">
        <v>43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83" t="s">
        <v>44</v>
      </c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5"/>
      <c r="JP80" s="5"/>
      <c r="JQ80" s="5"/>
      <c r="JR80" s="5"/>
      <c r="JS80" s="5"/>
      <c r="JT80" s="5"/>
      <c r="JU80" s="5"/>
      <c r="JV80" s="5"/>
      <c r="JW80" s="5"/>
      <c r="JX80" s="83" t="s">
        <v>45</v>
      </c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24"/>
      <c r="ND80" s="24"/>
      <c r="NE80" s="24"/>
      <c r="NF80" s="24"/>
      <c r="NG80" s="23"/>
      <c r="NH80" s="2"/>
      <c r="NI80" s="90"/>
      <c r="NJ80" s="91"/>
      <c r="NK80" s="91"/>
      <c r="NL80" s="91"/>
      <c r="NM80" s="91"/>
      <c r="NN80" s="91"/>
      <c r="NO80" s="91"/>
      <c r="NP80" s="91"/>
      <c r="NQ80" s="91"/>
      <c r="NR80" s="91"/>
      <c r="NS80" s="91"/>
      <c r="NT80" s="91"/>
      <c r="NU80" s="91"/>
      <c r="NV80" s="91"/>
      <c r="NW80" s="92"/>
    </row>
    <row r="81" spans="1:387" ht="13.5" customHeight="1" x14ac:dyDescent="0.15">
      <c r="A81" s="2"/>
      <c r="B81" s="22"/>
      <c r="C81" s="24"/>
      <c r="D81" s="5"/>
      <c r="E81" s="5"/>
      <c r="F81" s="5"/>
      <c r="G81" s="5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5"/>
      <c r="JP81" s="5"/>
      <c r="JQ81" s="5"/>
      <c r="JR81" s="5"/>
      <c r="JS81" s="5"/>
      <c r="JT81" s="5"/>
      <c r="JU81" s="5"/>
      <c r="JV81" s="5"/>
      <c r="JW81" s="5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24"/>
      <c r="ND81" s="24"/>
      <c r="NE81" s="24"/>
      <c r="NF81" s="24"/>
      <c r="NG81" s="23"/>
      <c r="NH81" s="2"/>
      <c r="NI81" s="90"/>
      <c r="NJ81" s="91"/>
      <c r="NK81" s="91"/>
      <c r="NL81" s="91"/>
      <c r="NM81" s="91"/>
      <c r="NN81" s="91"/>
      <c r="NO81" s="91"/>
      <c r="NP81" s="91"/>
      <c r="NQ81" s="91"/>
      <c r="NR81" s="91"/>
      <c r="NS81" s="91"/>
      <c r="NT81" s="91"/>
      <c r="NU81" s="91"/>
      <c r="NV81" s="91"/>
      <c r="NW81" s="92"/>
    </row>
    <row r="82" spans="1:387" ht="13.5" customHeight="1" x14ac:dyDescent="0.15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93"/>
      <c r="NJ82" s="94"/>
      <c r="NK82" s="94"/>
      <c r="NL82" s="94"/>
      <c r="NM82" s="94"/>
      <c r="NN82" s="94"/>
      <c r="NO82" s="94"/>
      <c r="NP82" s="94"/>
      <c r="NQ82" s="94"/>
      <c r="NR82" s="94"/>
      <c r="NS82" s="94"/>
      <c r="NT82" s="94"/>
      <c r="NU82" s="94"/>
      <c r="NV82" s="94"/>
      <c r="NW82" s="95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 x14ac:dyDescent="0.15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 x14ac:dyDescent="0.15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jH0FaoWE6Js63S8SaCv+BlBML1eHF14vRGGDd1WszD3216h/uU2tAvQS4PuJCsZWbv8Gp+wH0YKdMWd1YojbUA==" saltValue="bqGs/1RnG6dbxRr/c/2EFw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 x14ac:dyDescent="0.1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 x14ac:dyDescent="0.15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 x14ac:dyDescent="0.15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 x14ac:dyDescent="0.15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54" t="s">
        <v>69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 x14ac:dyDescent="0.15">
      <c r="A4" s="40" t="s">
        <v>73</v>
      </c>
      <c r="B4" s="49"/>
      <c r="C4" s="49"/>
      <c r="D4" s="49"/>
      <c r="E4" s="49"/>
      <c r="F4" s="49"/>
      <c r="G4" s="49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49" t="s">
        <v>74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1"/>
      <c r="AJ4" s="147" t="s">
        <v>75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9" t="s">
        <v>77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1"/>
      <c r="BQ4" s="147" t="s">
        <v>78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8" t="s">
        <v>79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 t="s">
        <v>80</v>
      </c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9" t="s">
        <v>81</v>
      </c>
      <c r="CY4" s="150"/>
      <c r="CZ4" s="150"/>
      <c r="DA4" s="150"/>
      <c r="DB4" s="150"/>
      <c r="DC4" s="150"/>
      <c r="DD4" s="150"/>
      <c r="DE4" s="150"/>
      <c r="DF4" s="150"/>
      <c r="DG4" s="150"/>
      <c r="DH4" s="151"/>
      <c r="DI4" s="152" t="s">
        <v>82</v>
      </c>
      <c r="DJ4" s="152" t="s">
        <v>83</v>
      </c>
      <c r="DK4" s="147" t="s">
        <v>84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 t="s">
        <v>85</v>
      </c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 x14ac:dyDescent="0.15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53"/>
      <c r="DJ5" s="153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 x14ac:dyDescent="0.15">
      <c r="A6" s="40" t="s">
        <v>122</v>
      </c>
      <c r="B6" s="55">
        <f>B8</f>
        <v>2016</v>
      </c>
      <c r="C6" s="55">
        <f t="shared" ref="C6:X6" si="2">C8</f>
        <v>412023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4</v>
      </c>
      <c r="H6" s="55" t="str">
        <f>SUBSTITUTE(H8,"　","")</f>
        <v>佐賀県唐津市</v>
      </c>
      <c r="I6" s="55" t="str">
        <f t="shared" si="2"/>
        <v>国民宿舎虹の松原ホテル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Ａ２Ｂ２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4068</v>
      </c>
      <c r="R6" s="58">
        <f t="shared" si="2"/>
        <v>110</v>
      </c>
      <c r="S6" s="59">
        <f t="shared" si="2"/>
        <v>9292</v>
      </c>
      <c r="T6" s="60" t="str">
        <f t="shared" si="2"/>
        <v>利用料金制</v>
      </c>
      <c r="U6" s="56">
        <f t="shared" si="2"/>
        <v>37</v>
      </c>
      <c r="V6" s="60" t="str">
        <f t="shared" si="2"/>
        <v>無</v>
      </c>
      <c r="W6" s="61">
        <f t="shared" si="2"/>
        <v>96.1</v>
      </c>
      <c r="X6" s="60" t="str">
        <f t="shared" si="2"/>
        <v>有</v>
      </c>
      <c r="Y6" s="62">
        <f>IF(Y8="-",NA(),Y8)</f>
        <v>93.3</v>
      </c>
      <c r="Z6" s="62">
        <f t="shared" ref="Z6:AH6" si="3">IF(Z8="-",NA(),Z8)</f>
        <v>8.5</v>
      </c>
      <c r="AA6" s="62">
        <f t="shared" si="3"/>
        <v>3.9</v>
      </c>
      <c r="AB6" s="62">
        <f t="shared" si="3"/>
        <v>26.8</v>
      </c>
      <c r="AC6" s="62">
        <f t="shared" si="3"/>
        <v>55.9</v>
      </c>
      <c r="AD6" s="62">
        <f t="shared" si="3"/>
        <v>95</v>
      </c>
      <c r="AE6" s="62">
        <f t="shared" si="3"/>
        <v>93.4</v>
      </c>
      <c r="AF6" s="62">
        <f t="shared" si="3"/>
        <v>79.599999999999994</v>
      </c>
      <c r="AG6" s="62">
        <f t="shared" si="3"/>
        <v>80.8</v>
      </c>
      <c r="AH6" s="62">
        <f t="shared" si="3"/>
        <v>80.2</v>
      </c>
      <c r="AI6" s="62" t="str">
        <f>IF(AI8="-","【-】","【"&amp;SUBSTITUTE(TEXT(AI8,"#,##0.0"),"-","△")&amp;"】")</f>
        <v>【92.5】</v>
      </c>
      <c r="AJ6" s="62">
        <f>IF(AJ8="-",NA(),AJ8)</f>
        <v>89.7</v>
      </c>
      <c r="AK6" s="62">
        <f t="shared" ref="AK6:AS6" si="4">IF(AK8="-",NA(),AK8)</f>
        <v>89.1</v>
      </c>
      <c r="AL6" s="62">
        <f t="shared" si="4"/>
        <v>54.5</v>
      </c>
      <c r="AM6" s="62">
        <f t="shared" si="4"/>
        <v>0</v>
      </c>
      <c r="AN6" s="62">
        <f t="shared" si="4"/>
        <v>0</v>
      </c>
      <c r="AO6" s="62">
        <f t="shared" si="4"/>
        <v>32.200000000000003</v>
      </c>
      <c r="AP6" s="62">
        <f t="shared" si="4"/>
        <v>32.700000000000003</v>
      </c>
      <c r="AQ6" s="62">
        <f t="shared" si="4"/>
        <v>28.5</v>
      </c>
      <c r="AR6" s="62">
        <f t="shared" si="4"/>
        <v>26.4</v>
      </c>
      <c r="AS6" s="62">
        <f t="shared" si="4"/>
        <v>24.8</v>
      </c>
      <c r="AT6" s="62" t="str">
        <f>IF(AT8="-","【-】","【"&amp;SUBSTITUTE(TEXT(AT8,"#,##0.0"),"-","△")&amp;"】")</f>
        <v>【32.4】</v>
      </c>
      <c r="AU6" s="57">
        <f>IF(AU8="-",NA(),AU8)</f>
        <v>6811</v>
      </c>
      <c r="AV6" s="57">
        <f t="shared" ref="AV6:BD6" si="5">IF(AV8="-",NA(),AV8)</f>
        <v>327</v>
      </c>
      <c r="AW6" s="57">
        <f t="shared" si="5"/>
        <v>115</v>
      </c>
      <c r="AX6" s="57">
        <f t="shared" si="5"/>
        <v>0</v>
      </c>
      <c r="AY6" s="57">
        <f t="shared" si="5"/>
        <v>0</v>
      </c>
      <c r="AZ6" s="57">
        <f t="shared" si="5"/>
        <v>994</v>
      </c>
      <c r="BA6" s="57">
        <f t="shared" si="5"/>
        <v>769</v>
      </c>
      <c r="BB6" s="57">
        <f t="shared" si="5"/>
        <v>671</v>
      </c>
      <c r="BC6" s="57">
        <f t="shared" si="5"/>
        <v>544</v>
      </c>
      <c r="BD6" s="57">
        <f t="shared" si="5"/>
        <v>558</v>
      </c>
      <c r="BE6" s="57" t="str">
        <f>IF(BE8="-","【-】","【"&amp;SUBSTITUTE(TEXT(BE8,"#,##0"),"-","△")&amp;"】")</f>
        <v>【7,439】</v>
      </c>
      <c r="BF6" s="62">
        <f>IF(BF8="-",NA(),BF8)</f>
        <v>37.6</v>
      </c>
      <c r="BG6" s="62">
        <f t="shared" ref="BG6:BO6" si="6">IF(BG8="-",NA(),BG8)</f>
        <v>45.9</v>
      </c>
      <c r="BH6" s="62">
        <f t="shared" si="6"/>
        <v>51.1</v>
      </c>
      <c r="BI6" s="62">
        <f t="shared" si="6"/>
        <v>56.2</v>
      </c>
      <c r="BJ6" s="62">
        <f t="shared" si="6"/>
        <v>59</v>
      </c>
      <c r="BK6" s="62">
        <f t="shared" si="6"/>
        <v>31</v>
      </c>
      <c r="BL6" s="62">
        <f t="shared" si="6"/>
        <v>31.3</v>
      </c>
      <c r="BM6" s="62">
        <f t="shared" si="6"/>
        <v>30.4</v>
      </c>
      <c r="BN6" s="62">
        <f t="shared" si="6"/>
        <v>30.7</v>
      </c>
      <c r="BO6" s="62">
        <f t="shared" si="6"/>
        <v>31.7</v>
      </c>
      <c r="BP6" s="62" t="str">
        <f>IF(BP8="-","【-】","【"&amp;SUBSTITUTE(TEXT(BP8,"#,##0.0"),"-","△")&amp;"】")</f>
        <v>【20.7】</v>
      </c>
      <c r="BQ6" s="62">
        <f>IF(BQ8="-",NA(),BQ8)</f>
        <v>38</v>
      </c>
      <c r="BR6" s="62">
        <f t="shared" ref="BR6:BZ6" si="7">IF(BR8="-",NA(),BR8)</f>
        <v>29.8</v>
      </c>
      <c r="BS6" s="62">
        <f t="shared" si="7"/>
        <v>33.700000000000003</v>
      </c>
      <c r="BT6" s="62">
        <f t="shared" si="7"/>
        <v>37.9</v>
      </c>
      <c r="BU6" s="62">
        <f t="shared" si="7"/>
        <v>43.1</v>
      </c>
      <c r="BV6" s="62">
        <f t="shared" si="7"/>
        <v>26.7</v>
      </c>
      <c r="BW6" s="62">
        <f t="shared" si="7"/>
        <v>25.8</v>
      </c>
      <c r="BX6" s="62">
        <f t="shared" si="7"/>
        <v>27.7</v>
      </c>
      <c r="BY6" s="62">
        <f t="shared" si="7"/>
        <v>28.2</v>
      </c>
      <c r="BZ6" s="62">
        <f t="shared" si="7"/>
        <v>29.8</v>
      </c>
      <c r="CA6" s="62" t="str">
        <f>IF(CA8="-","【-】","【"&amp;SUBSTITUTE(TEXT(CA8,"#,##0.0"),"-","△")&amp;"】")</f>
        <v>【38.3】</v>
      </c>
      <c r="CB6" s="62">
        <f>IF(CB8="-",NA(),CB8)</f>
        <v>-1.3</v>
      </c>
      <c r="CC6" s="62">
        <f t="shared" ref="CC6:CK6" si="8">IF(CC8="-",NA(),CC8)</f>
        <v>0</v>
      </c>
      <c r="CD6" s="62">
        <f t="shared" si="8"/>
        <v>0.9</v>
      </c>
      <c r="CE6" s="62">
        <f t="shared" si="8"/>
        <v>0.1</v>
      </c>
      <c r="CF6" s="62">
        <f t="shared" si="8"/>
        <v>0.4</v>
      </c>
      <c r="CG6" s="62">
        <f t="shared" si="8"/>
        <v>26.3</v>
      </c>
      <c r="CH6" s="62">
        <f t="shared" si="8"/>
        <v>26.3</v>
      </c>
      <c r="CI6" s="62">
        <f t="shared" si="8"/>
        <v>16.3</v>
      </c>
      <c r="CJ6" s="62">
        <f t="shared" si="8"/>
        <v>17.8</v>
      </c>
      <c r="CK6" s="62">
        <f t="shared" si="8"/>
        <v>12.6</v>
      </c>
      <c r="CL6" s="62" t="str">
        <f>IF(CL8="-","【-】","【"&amp;SUBSTITUTE(TEXT(CL8,"#,##0.0"),"-","△")&amp;"】")</f>
        <v>【△17.9】</v>
      </c>
      <c r="CM6" s="57">
        <f>IF(CM8="-",NA(),CM8)</f>
        <v>-7690</v>
      </c>
      <c r="CN6" s="57">
        <f t="shared" ref="CN6:CV6" si="9">IF(CN8="-",NA(),CN8)</f>
        <v>-8844</v>
      </c>
      <c r="CO6" s="57">
        <f t="shared" si="9"/>
        <v>-66517</v>
      </c>
      <c r="CP6" s="57">
        <f t="shared" si="9"/>
        <v>-10502</v>
      </c>
      <c r="CQ6" s="57">
        <f t="shared" si="9"/>
        <v>-4600</v>
      </c>
      <c r="CR6" s="57">
        <f t="shared" si="9"/>
        <v>11026</v>
      </c>
      <c r="CS6" s="57">
        <f t="shared" si="9"/>
        <v>4277</v>
      </c>
      <c r="CT6" s="57">
        <f t="shared" si="9"/>
        <v>1112</v>
      </c>
      <c r="CU6" s="57">
        <f t="shared" si="9"/>
        <v>7517</v>
      </c>
      <c r="CV6" s="57">
        <f t="shared" si="9"/>
        <v>-295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565689</v>
      </c>
      <c r="DJ6" s="58">
        <f t="shared" si="10"/>
        <v>24000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123</v>
      </c>
      <c r="DV6" s="62">
        <f>IF(DV8="-",NA(),DV8)</f>
        <v>75.2</v>
      </c>
      <c r="DW6" s="62">
        <f t="shared" ref="DW6:EE6" si="11">IF(DW8="-",NA(),DW8)</f>
        <v>31.2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242.7</v>
      </c>
      <c r="EB6" s="62">
        <f t="shared" si="11"/>
        <v>240.2</v>
      </c>
      <c r="EC6" s="62">
        <f t="shared" si="11"/>
        <v>131.5</v>
      </c>
      <c r="ED6" s="62">
        <f t="shared" si="11"/>
        <v>441.3</v>
      </c>
      <c r="EE6" s="62">
        <f t="shared" si="11"/>
        <v>85.7</v>
      </c>
      <c r="EF6" s="62" t="str">
        <f>IF(EF8="-","【-】","【"&amp;SUBSTITUTE(TEXT(EF8,"#,##0.0"),"-","△")&amp;"】")</f>
        <v>【38.7】</v>
      </c>
      <c r="EG6" s="63">
        <f>IF(EG8="-",NA(),EG8)</f>
        <v>6.1000000000000004E-3</v>
      </c>
      <c r="EH6" s="63">
        <f t="shared" ref="EH6:EP6" si="12">IF(EH8="-",NA(),EH8)</f>
        <v>7.0000000000000001E-3</v>
      </c>
      <c r="EI6" s="63">
        <f t="shared" si="12"/>
        <v>7.1999999999999998E-3</v>
      </c>
      <c r="EJ6" s="63">
        <f t="shared" si="12"/>
        <v>7.4000000000000003E-3</v>
      </c>
      <c r="EK6" s="63">
        <f t="shared" si="12"/>
        <v>7.7999999999999996E-3</v>
      </c>
      <c r="EL6" s="63">
        <f t="shared" si="12"/>
        <v>0.18720000000000001</v>
      </c>
      <c r="EM6" s="63">
        <f t="shared" si="12"/>
        <v>0.17169999999999999</v>
      </c>
      <c r="EN6" s="63">
        <f t="shared" si="12"/>
        <v>9.6500000000000002E-2</v>
      </c>
      <c r="EO6" s="63">
        <f t="shared" si="12"/>
        <v>0.1968</v>
      </c>
      <c r="EP6" s="63">
        <f t="shared" si="12"/>
        <v>0.19239999999999999</v>
      </c>
    </row>
    <row r="7" spans="1:146" s="64" customFormat="1" x14ac:dyDescent="0.15">
      <c r="A7" s="40" t="s">
        <v>124</v>
      </c>
      <c r="B7" s="55">
        <f t="shared" ref="B7:X7" si="13">B8</f>
        <v>2016</v>
      </c>
      <c r="C7" s="55">
        <f t="shared" si="13"/>
        <v>412023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4</v>
      </c>
      <c r="H7" s="55" t="str">
        <f t="shared" si="13"/>
        <v>佐賀県　唐津市</v>
      </c>
      <c r="I7" s="55" t="str">
        <f t="shared" si="13"/>
        <v>国民宿舎虹の松原ホテル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Ａ２Ｂ２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4068</v>
      </c>
      <c r="R7" s="58">
        <f t="shared" si="13"/>
        <v>110</v>
      </c>
      <c r="S7" s="59">
        <f t="shared" si="13"/>
        <v>9292</v>
      </c>
      <c r="T7" s="60" t="str">
        <f t="shared" si="13"/>
        <v>利用料金制</v>
      </c>
      <c r="U7" s="56">
        <f t="shared" si="13"/>
        <v>37</v>
      </c>
      <c r="V7" s="60" t="str">
        <f t="shared" si="13"/>
        <v>無</v>
      </c>
      <c r="W7" s="61">
        <f t="shared" si="13"/>
        <v>96.1</v>
      </c>
      <c r="X7" s="60" t="str">
        <f t="shared" si="13"/>
        <v>有</v>
      </c>
      <c r="Y7" s="62">
        <f>Y8</f>
        <v>93.3</v>
      </c>
      <c r="Z7" s="62">
        <f t="shared" ref="Z7:AH7" si="14">Z8</f>
        <v>8.5</v>
      </c>
      <c r="AA7" s="62">
        <f t="shared" si="14"/>
        <v>3.9</v>
      </c>
      <c r="AB7" s="62">
        <f t="shared" si="14"/>
        <v>26.8</v>
      </c>
      <c r="AC7" s="62">
        <f t="shared" si="14"/>
        <v>55.9</v>
      </c>
      <c r="AD7" s="62">
        <f t="shared" si="14"/>
        <v>95</v>
      </c>
      <c r="AE7" s="62">
        <f t="shared" si="14"/>
        <v>93.4</v>
      </c>
      <c r="AF7" s="62">
        <f t="shared" si="14"/>
        <v>79.599999999999994</v>
      </c>
      <c r="AG7" s="62">
        <f t="shared" si="14"/>
        <v>80.8</v>
      </c>
      <c r="AH7" s="62">
        <f t="shared" si="14"/>
        <v>80.2</v>
      </c>
      <c r="AI7" s="62"/>
      <c r="AJ7" s="62">
        <f>AJ8</f>
        <v>89.7</v>
      </c>
      <c r="AK7" s="62">
        <f t="shared" ref="AK7:AS7" si="15">AK8</f>
        <v>89.1</v>
      </c>
      <c r="AL7" s="62">
        <f t="shared" si="15"/>
        <v>54.5</v>
      </c>
      <c r="AM7" s="62">
        <f t="shared" si="15"/>
        <v>0</v>
      </c>
      <c r="AN7" s="62">
        <f t="shared" si="15"/>
        <v>0</v>
      </c>
      <c r="AO7" s="62">
        <f t="shared" si="15"/>
        <v>32.200000000000003</v>
      </c>
      <c r="AP7" s="62">
        <f t="shared" si="15"/>
        <v>32.700000000000003</v>
      </c>
      <c r="AQ7" s="62">
        <f t="shared" si="15"/>
        <v>28.5</v>
      </c>
      <c r="AR7" s="62">
        <f t="shared" si="15"/>
        <v>26.4</v>
      </c>
      <c r="AS7" s="62">
        <f t="shared" si="15"/>
        <v>24.8</v>
      </c>
      <c r="AT7" s="62"/>
      <c r="AU7" s="57">
        <f>AU8</f>
        <v>6811</v>
      </c>
      <c r="AV7" s="57">
        <f t="shared" ref="AV7:BD7" si="16">AV8</f>
        <v>327</v>
      </c>
      <c r="AW7" s="57">
        <f t="shared" si="16"/>
        <v>115</v>
      </c>
      <c r="AX7" s="57">
        <f t="shared" si="16"/>
        <v>0</v>
      </c>
      <c r="AY7" s="57">
        <f t="shared" si="16"/>
        <v>0</v>
      </c>
      <c r="AZ7" s="57">
        <f t="shared" si="16"/>
        <v>994</v>
      </c>
      <c r="BA7" s="57">
        <f t="shared" si="16"/>
        <v>769</v>
      </c>
      <c r="BB7" s="57">
        <f t="shared" si="16"/>
        <v>671</v>
      </c>
      <c r="BC7" s="57">
        <f t="shared" si="16"/>
        <v>544</v>
      </c>
      <c r="BD7" s="57">
        <f t="shared" si="16"/>
        <v>558</v>
      </c>
      <c r="BE7" s="57"/>
      <c r="BF7" s="62">
        <f>BF8</f>
        <v>37.6</v>
      </c>
      <c r="BG7" s="62">
        <f t="shared" ref="BG7:BO7" si="17">BG8</f>
        <v>45.9</v>
      </c>
      <c r="BH7" s="62">
        <f t="shared" si="17"/>
        <v>51.1</v>
      </c>
      <c r="BI7" s="62">
        <f t="shared" si="17"/>
        <v>56.2</v>
      </c>
      <c r="BJ7" s="62">
        <f t="shared" si="17"/>
        <v>59</v>
      </c>
      <c r="BK7" s="62">
        <f t="shared" si="17"/>
        <v>31</v>
      </c>
      <c r="BL7" s="62">
        <f t="shared" si="17"/>
        <v>31.3</v>
      </c>
      <c r="BM7" s="62">
        <f t="shared" si="17"/>
        <v>30.4</v>
      </c>
      <c r="BN7" s="62">
        <f t="shared" si="17"/>
        <v>30.7</v>
      </c>
      <c r="BO7" s="62">
        <f t="shared" si="17"/>
        <v>31.7</v>
      </c>
      <c r="BP7" s="62"/>
      <c r="BQ7" s="62">
        <f>BQ8</f>
        <v>38</v>
      </c>
      <c r="BR7" s="62">
        <f t="shared" ref="BR7:BZ7" si="18">BR8</f>
        <v>29.8</v>
      </c>
      <c r="BS7" s="62">
        <f t="shared" si="18"/>
        <v>33.700000000000003</v>
      </c>
      <c r="BT7" s="62">
        <f t="shared" si="18"/>
        <v>37.9</v>
      </c>
      <c r="BU7" s="62">
        <f t="shared" si="18"/>
        <v>43.1</v>
      </c>
      <c r="BV7" s="62">
        <f t="shared" si="18"/>
        <v>26.7</v>
      </c>
      <c r="BW7" s="62">
        <f t="shared" si="18"/>
        <v>25.8</v>
      </c>
      <c r="BX7" s="62">
        <f t="shared" si="18"/>
        <v>27.7</v>
      </c>
      <c r="BY7" s="62">
        <f t="shared" si="18"/>
        <v>28.2</v>
      </c>
      <c r="BZ7" s="62">
        <f t="shared" si="18"/>
        <v>29.8</v>
      </c>
      <c r="CA7" s="62"/>
      <c r="CB7" s="62">
        <f>CB8</f>
        <v>-1.3</v>
      </c>
      <c r="CC7" s="62">
        <f t="shared" ref="CC7:CK7" si="19">CC8</f>
        <v>0</v>
      </c>
      <c r="CD7" s="62">
        <f t="shared" si="19"/>
        <v>0.9</v>
      </c>
      <c r="CE7" s="62">
        <f t="shared" si="19"/>
        <v>0.1</v>
      </c>
      <c r="CF7" s="62">
        <f t="shared" si="19"/>
        <v>0.4</v>
      </c>
      <c r="CG7" s="62">
        <f t="shared" si="19"/>
        <v>26.3</v>
      </c>
      <c r="CH7" s="62">
        <f t="shared" si="19"/>
        <v>26.3</v>
      </c>
      <c r="CI7" s="62">
        <f t="shared" si="19"/>
        <v>16.3</v>
      </c>
      <c r="CJ7" s="62">
        <f t="shared" si="19"/>
        <v>17.8</v>
      </c>
      <c r="CK7" s="62">
        <f t="shared" si="19"/>
        <v>12.6</v>
      </c>
      <c r="CL7" s="62"/>
      <c r="CM7" s="57">
        <f>CM8</f>
        <v>-7690</v>
      </c>
      <c r="CN7" s="57">
        <f t="shared" ref="CN7:CV7" si="20">CN8</f>
        <v>-8844</v>
      </c>
      <c r="CO7" s="57">
        <f t="shared" si="20"/>
        <v>-66517</v>
      </c>
      <c r="CP7" s="57">
        <f t="shared" si="20"/>
        <v>-10502</v>
      </c>
      <c r="CQ7" s="57">
        <f t="shared" si="20"/>
        <v>-4600</v>
      </c>
      <c r="CR7" s="57">
        <f t="shared" si="20"/>
        <v>11026</v>
      </c>
      <c r="CS7" s="57">
        <f t="shared" si="20"/>
        <v>4277</v>
      </c>
      <c r="CT7" s="57">
        <f t="shared" si="20"/>
        <v>1112</v>
      </c>
      <c r="CU7" s="57">
        <f t="shared" si="20"/>
        <v>7517</v>
      </c>
      <c r="CV7" s="57">
        <f t="shared" si="20"/>
        <v>-295</v>
      </c>
      <c r="CW7" s="57"/>
      <c r="CX7" s="62" t="s">
        <v>125</v>
      </c>
      <c r="CY7" s="62" t="s">
        <v>125</v>
      </c>
      <c r="CZ7" s="62" t="s">
        <v>125</v>
      </c>
      <c r="DA7" s="62" t="s">
        <v>125</v>
      </c>
      <c r="DB7" s="62" t="s">
        <v>125</v>
      </c>
      <c r="DC7" s="62" t="s">
        <v>125</v>
      </c>
      <c r="DD7" s="62" t="s">
        <v>125</v>
      </c>
      <c r="DE7" s="62" t="s">
        <v>125</v>
      </c>
      <c r="DF7" s="62" t="s">
        <v>125</v>
      </c>
      <c r="DG7" s="62" t="s">
        <v>123</v>
      </c>
      <c r="DH7" s="62"/>
      <c r="DI7" s="58">
        <f>DI8</f>
        <v>565689</v>
      </c>
      <c r="DJ7" s="58">
        <f>DJ8</f>
        <v>24000</v>
      </c>
      <c r="DK7" s="62" t="s">
        <v>125</v>
      </c>
      <c r="DL7" s="62" t="s">
        <v>125</v>
      </c>
      <c r="DM7" s="62" t="s">
        <v>125</v>
      </c>
      <c r="DN7" s="62" t="s">
        <v>125</v>
      </c>
      <c r="DO7" s="62" t="s">
        <v>125</v>
      </c>
      <c r="DP7" s="62" t="s">
        <v>125</v>
      </c>
      <c r="DQ7" s="62" t="s">
        <v>125</v>
      </c>
      <c r="DR7" s="62" t="s">
        <v>125</v>
      </c>
      <c r="DS7" s="62" t="s">
        <v>125</v>
      </c>
      <c r="DT7" s="62" t="s">
        <v>123</v>
      </c>
      <c r="DU7" s="62"/>
      <c r="DV7" s="62">
        <f>DV8</f>
        <v>75.2</v>
      </c>
      <c r="DW7" s="62">
        <f t="shared" ref="DW7:EE7" si="21">DW8</f>
        <v>31.2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242.7</v>
      </c>
      <c r="EB7" s="62">
        <f t="shared" si="21"/>
        <v>240.2</v>
      </c>
      <c r="EC7" s="62">
        <f t="shared" si="21"/>
        <v>131.5</v>
      </c>
      <c r="ED7" s="62">
        <f t="shared" si="21"/>
        <v>441.3</v>
      </c>
      <c r="EE7" s="62">
        <f t="shared" si="21"/>
        <v>85.7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 x14ac:dyDescent="0.15">
      <c r="A8" s="40"/>
      <c r="B8" s="65">
        <v>2016</v>
      </c>
      <c r="C8" s="65">
        <v>412023</v>
      </c>
      <c r="D8" s="65">
        <v>47</v>
      </c>
      <c r="E8" s="65">
        <v>11</v>
      </c>
      <c r="F8" s="65">
        <v>1</v>
      </c>
      <c r="G8" s="65">
        <v>4</v>
      </c>
      <c r="H8" s="65" t="s">
        <v>126</v>
      </c>
      <c r="I8" s="65" t="s">
        <v>127</v>
      </c>
      <c r="J8" s="65" t="s">
        <v>128</v>
      </c>
      <c r="K8" s="65" t="s">
        <v>129</v>
      </c>
      <c r="L8" s="65" t="s">
        <v>130</v>
      </c>
      <c r="M8" s="65" t="s">
        <v>131</v>
      </c>
      <c r="N8" s="65"/>
      <c r="O8" s="66" t="s">
        <v>132</v>
      </c>
      <c r="P8" s="66" t="s">
        <v>132</v>
      </c>
      <c r="Q8" s="67">
        <v>4068</v>
      </c>
      <c r="R8" s="67">
        <v>110</v>
      </c>
      <c r="S8" s="68">
        <v>9292</v>
      </c>
      <c r="T8" s="69" t="s">
        <v>133</v>
      </c>
      <c r="U8" s="66">
        <v>37</v>
      </c>
      <c r="V8" s="69" t="s">
        <v>134</v>
      </c>
      <c r="W8" s="70">
        <v>96.1</v>
      </c>
      <c r="X8" s="69" t="s">
        <v>135</v>
      </c>
      <c r="Y8" s="71">
        <v>93.3</v>
      </c>
      <c r="Z8" s="71">
        <v>8.5</v>
      </c>
      <c r="AA8" s="71">
        <v>3.9</v>
      </c>
      <c r="AB8" s="71">
        <v>26.8</v>
      </c>
      <c r="AC8" s="71">
        <v>55.9</v>
      </c>
      <c r="AD8" s="71">
        <v>95</v>
      </c>
      <c r="AE8" s="71">
        <v>93.4</v>
      </c>
      <c r="AF8" s="71">
        <v>79.599999999999994</v>
      </c>
      <c r="AG8" s="71">
        <v>80.8</v>
      </c>
      <c r="AH8" s="71">
        <v>80.2</v>
      </c>
      <c r="AI8" s="71">
        <v>92.5</v>
      </c>
      <c r="AJ8" s="71">
        <v>89.7</v>
      </c>
      <c r="AK8" s="71">
        <v>89.1</v>
      </c>
      <c r="AL8" s="71">
        <v>54.5</v>
      </c>
      <c r="AM8" s="71">
        <v>0</v>
      </c>
      <c r="AN8" s="71">
        <v>0</v>
      </c>
      <c r="AO8" s="71">
        <v>32.200000000000003</v>
      </c>
      <c r="AP8" s="71">
        <v>32.700000000000003</v>
      </c>
      <c r="AQ8" s="71">
        <v>28.5</v>
      </c>
      <c r="AR8" s="71">
        <v>26.4</v>
      </c>
      <c r="AS8" s="71">
        <v>24.8</v>
      </c>
      <c r="AT8" s="71">
        <v>32.4</v>
      </c>
      <c r="AU8" s="72">
        <v>6811</v>
      </c>
      <c r="AV8" s="72">
        <v>327</v>
      </c>
      <c r="AW8" s="72">
        <v>115</v>
      </c>
      <c r="AX8" s="72">
        <v>0</v>
      </c>
      <c r="AY8" s="72">
        <v>0</v>
      </c>
      <c r="AZ8" s="72">
        <v>994</v>
      </c>
      <c r="BA8" s="72">
        <v>769</v>
      </c>
      <c r="BB8" s="72">
        <v>671</v>
      </c>
      <c r="BC8" s="72">
        <v>544</v>
      </c>
      <c r="BD8" s="72">
        <v>558</v>
      </c>
      <c r="BE8" s="72">
        <v>7439</v>
      </c>
      <c r="BF8" s="71">
        <v>37.6</v>
      </c>
      <c r="BG8" s="71">
        <v>45.9</v>
      </c>
      <c r="BH8" s="71">
        <v>51.1</v>
      </c>
      <c r="BI8" s="71">
        <v>56.2</v>
      </c>
      <c r="BJ8" s="71">
        <v>59</v>
      </c>
      <c r="BK8" s="71">
        <v>31</v>
      </c>
      <c r="BL8" s="71">
        <v>31.3</v>
      </c>
      <c r="BM8" s="71">
        <v>30.4</v>
      </c>
      <c r="BN8" s="71">
        <v>30.7</v>
      </c>
      <c r="BO8" s="71">
        <v>31.7</v>
      </c>
      <c r="BP8" s="71">
        <v>20.7</v>
      </c>
      <c r="BQ8" s="71">
        <v>38</v>
      </c>
      <c r="BR8" s="71">
        <v>29.8</v>
      </c>
      <c r="BS8" s="71">
        <v>33.700000000000003</v>
      </c>
      <c r="BT8" s="71">
        <v>37.9</v>
      </c>
      <c r="BU8" s="71">
        <v>43.1</v>
      </c>
      <c r="BV8" s="71">
        <v>26.7</v>
      </c>
      <c r="BW8" s="71">
        <v>25.8</v>
      </c>
      <c r="BX8" s="71">
        <v>27.7</v>
      </c>
      <c r="BY8" s="71">
        <v>28.2</v>
      </c>
      <c r="BZ8" s="71">
        <v>29.8</v>
      </c>
      <c r="CA8" s="71">
        <v>38.299999999999997</v>
      </c>
      <c r="CB8" s="71">
        <v>-1.3</v>
      </c>
      <c r="CC8" s="71">
        <v>0</v>
      </c>
      <c r="CD8" s="71">
        <v>0.9</v>
      </c>
      <c r="CE8" s="73">
        <v>0.1</v>
      </c>
      <c r="CF8" s="73">
        <v>0.4</v>
      </c>
      <c r="CG8" s="71">
        <v>26.3</v>
      </c>
      <c r="CH8" s="71">
        <v>26.3</v>
      </c>
      <c r="CI8" s="71">
        <v>16.3</v>
      </c>
      <c r="CJ8" s="71">
        <v>17.8</v>
      </c>
      <c r="CK8" s="71">
        <v>12.6</v>
      </c>
      <c r="CL8" s="71">
        <v>-17.899999999999999</v>
      </c>
      <c r="CM8" s="72">
        <v>-7690</v>
      </c>
      <c r="CN8" s="72">
        <v>-8844</v>
      </c>
      <c r="CO8" s="72">
        <v>-66517</v>
      </c>
      <c r="CP8" s="72">
        <v>-10502</v>
      </c>
      <c r="CQ8" s="72">
        <v>-4600</v>
      </c>
      <c r="CR8" s="72">
        <v>11026</v>
      </c>
      <c r="CS8" s="72">
        <v>4277</v>
      </c>
      <c r="CT8" s="72">
        <v>1112</v>
      </c>
      <c r="CU8" s="72">
        <v>7517</v>
      </c>
      <c r="CV8" s="72">
        <v>-295</v>
      </c>
      <c r="CW8" s="72">
        <v>-8789</v>
      </c>
      <c r="CX8" s="71" t="s">
        <v>136</v>
      </c>
      <c r="CY8" s="71" t="s">
        <v>136</v>
      </c>
      <c r="CZ8" s="71" t="s">
        <v>136</v>
      </c>
      <c r="DA8" s="71" t="s">
        <v>136</v>
      </c>
      <c r="DB8" s="71" t="s">
        <v>136</v>
      </c>
      <c r="DC8" s="71" t="s">
        <v>136</v>
      </c>
      <c r="DD8" s="71" t="s">
        <v>136</v>
      </c>
      <c r="DE8" s="71" t="s">
        <v>136</v>
      </c>
      <c r="DF8" s="71" t="s">
        <v>136</v>
      </c>
      <c r="DG8" s="71" t="s">
        <v>136</v>
      </c>
      <c r="DH8" s="71" t="s">
        <v>136</v>
      </c>
      <c r="DI8" s="67">
        <v>565689</v>
      </c>
      <c r="DJ8" s="67">
        <v>24000</v>
      </c>
      <c r="DK8" s="71" t="s">
        <v>136</v>
      </c>
      <c r="DL8" s="71" t="s">
        <v>136</v>
      </c>
      <c r="DM8" s="71" t="s">
        <v>136</v>
      </c>
      <c r="DN8" s="71" t="s">
        <v>136</v>
      </c>
      <c r="DO8" s="71" t="s">
        <v>136</v>
      </c>
      <c r="DP8" s="71" t="s">
        <v>136</v>
      </c>
      <c r="DQ8" s="71" t="s">
        <v>136</v>
      </c>
      <c r="DR8" s="71" t="s">
        <v>136</v>
      </c>
      <c r="DS8" s="71" t="s">
        <v>136</v>
      </c>
      <c r="DT8" s="71" t="s">
        <v>136</v>
      </c>
      <c r="DU8" s="71" t="s">
        <v>136</v>
      </c>
      <c r="DV8" s="71">
        <v>75.2</v>
      </c>
      <c r="DW8" s="71">
        <v>31.2</v>
      </c>
      <c r="DX8" s="71">
        <v>0</v>
      </c>
      <c r="DY8" s="71">
        <v>0</v>
      </c>
      <c r="DZ8" s="71">
        <v>0</v>
      </c>
      <c r="EA8" s="71">
        <v>242.7</v>
      </c>
      <c r="EB8" s="71">
        <v>240.2</v>
      </c>
      <c r="EC8" s="71">
        <v>131.5</v>
      </c>
      <c r="ED8" s="71">
        <v>441.3</v>
      </c>
      <c r="EE8" s="71">
        <v>85.7</v>
      </c>
      <c r="EF8" s="71">
        <v>38.700000000000003</v>
      </c>
      <c r="EG8" s="74">
        <v>6.1000000000000004E-3</v>
      </c>
      <c r="EH8" s="75">
        <v>7.0000000000000001E-3</v>
      </c>
      <c r="EI8" s="75">
        <v>7.1999999999999998E-3</v>
      </c>
      <c r="EJ8" s="75">
        <v>7.4000000000000003E-3</v>
      </c>
      <c r="EK8" s="75">
        <v>7.7999999999999996E-3</v>
      </c>
      <c r="EL8" s="75">
        <v>0.18720000000000001</v>
      </c>
      <c r="EM8" s="75">
        <v>0.17169999999999999</v>
      </c>
      <c r="EN8" s="75">
        <v>9.6500000000000002E-2</v>
      </c>
      <c r="EO8" s="75">
        <v>0.1968</v>
      </c>
      <c r="EP8" s="75">
        <v>0.19239999999999999</v>
      </c>
    </row>
    <row r="9" spans="1:146" x14ac:dyDescent="0.15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 x14ac:dyDescent="0.15">
      <c r="A10" s="80"/>
      <c r="B10" s="80" t="s">
        <v>137</v>
      </c>
      <c r="C10" s="80" t="s">
        <v>138</v>
      </c>
      <c r="D10" s="80" t="s">
        <v>139</v>
      </c>
      <c r="E10" s="80" t="s">
        <v>140</v>
      </c>
      <c r="F10" s="80" t="s">
        <v>141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 x14ac:dyDescent="0.15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 x14ac:dyDescent="0.15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 x14ac:dyDescent="0.15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 x14ac:dyDescent="0.15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 x14ac:dyDescent="0.15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 x14ac:dyDescent="0.15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 x14ac:dyDescent="0.15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 x14ac:dyDescent="0.15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 x14ac:dyDescent="0.15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 x14ac:dyDescent="0.15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田久保　克明（市町支援課）</cp:lastModifiedBy>
  <cp:lastPrinted>2018-03-26T07:05:16Z</cp:lastPrinted>
  <dcterms:created xsi:type="dcterms:W3CDTF">2018-02-09T01:43:14Z</dcterms:created>
  <dcterms:modified xsi:type="dcterms:W3CDTF">2018-03-26T07:05:18Z</dcterms:modified>
  <cp:category/>
</cp:coreProperties>
</file>