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I10" i="4"/>
  <c r="B10" i="4"/>
  <c r="AL8" i="4"/>
  <c r="P8" i="4"/>
  <c r="I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<sst xmlns="http://schemas.openxmlformats.org/spreadsheetml/2006/main" count="251" uniqueCount="126">
  <si>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</si>
  <si>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</si>
  <si>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</si>
  <si>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</si>
  <si>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</si>
  <si>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</si>
  <si>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</si>
  <si>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</si>
  <si>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</si>
  <si>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</si>
  <si>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</si>
  <si>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</si>
  <si>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</si>
  <si>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</si>
  <si>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</si>
  <si>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</si>
  <si>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</si>
  <si>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</si>
  <si>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</si>
  <si>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</si>
  <si>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</si>
  <si>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</si>
  <si>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</si>
  <si>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</si>
  <si>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</si>
  <si>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</si>
  <si>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</si>
  <si>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</si>
  <si>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</si>
  <si>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</si>
  <si>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</si>
  <si>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</si>
  <si>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</si>
  <si>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</si>
  <si>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</si>
  <si>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</si>
  <si>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</si>
  <si>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</si>
  <si>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</si>
  <si>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</si>
  <si>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</si>
  <si>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</si>
  <si>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</si>
  <si>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</si>
  <si>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</si>
  <si>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</si>
  <si>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</si>
  <si>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</si>
  <si>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</si>
  <si>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</si>
  <si>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</si>
  <si>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</si>
  <si>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</si>
  <si>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</si>
  <si>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</si>
  <si>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</si>
  <si>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</si>
  <si>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</si>
  <si>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</si>
  <si>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</si>
  <si>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</si>
  <si>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</si>
  <si>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</si>
  <si>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</si>
  <si>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</si>
  <si>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</si>
  <si>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</si>
  <si>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</si>
  <si>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</si>
  <si>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</si>
  <si>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</si>
  <si>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</si>
  <si>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</si>
  <si>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</si>
  <si>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</si>
  <si>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</si>
  <si>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</si>
  <si>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</si>
  <si>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</si>
  <si>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</si>
  <si>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</si>
  <si>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</si>
  <si>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</si>
  <si>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</si>
  <si>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</si>
  <si>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</si>
  <si>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</si>
  <si>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</si>
  <si>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</si>
  <si>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</si>
  <si>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</si>
  <si>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</si>
  <si>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</si>
  <si>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</si>
  <si>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</si>
  <si>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</si>
  <si>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</si>
  <si>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</si>
  <si>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</si>
  <si>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</si>
  <si>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</si>
  <si>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</si>
  <si>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</si>
  <si>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</si>
  <si>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</si>
  <si>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</si>
  <si>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</si>
  <si>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</si>
  <si>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</si>
  <si>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</si>
  <si>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佐賀県　小城市</t>
  </si>
  <si>
    <t>法非適用</t>
  </si>
  <si>
    <t>下水道事業</t>
  </si>
  <si>
    <t>個別排水処理</t>
  </si>
  <si>
    <t>L2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</si>
  <si>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</si>
  <si>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</si>
  <si>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</si>
  <si>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</si>
  <si>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</si>
  <si>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</si>
  <si>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</si>
  <si>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当市の個別排水処理の供用開始は平成13年5月1日となっており、法定耐用年数を超えるものはないが、今後は経年劣化による修繕費等の増加が見込まれる。</t>
    <phoneticPr fontId="4"/>
  </si>
  <si>
    <t>　個別排水処理については、事業が完了しているため、今後使用料の増加は見込めない。経営改善を図るために特定地域生活排水処理と連携し維持管理費の削減に努めていく必要がある。</t>
    <phoneticPr fontId="4"/>
  </si>
  <si>
    <t>非設置</t>
    <rPh sb="0" eb="1">
      <t>ヒ</t>
    </rPh>
    <rPh sb="1" eb="3">
      <t>セッチ</t>
    </rPh>
    <phoneticPr fontId="4"/>
  </si>
  <si>
    <t>　当市の個別排水処理の収益的収支比率は下降傾向にあり、数値上90％付近となり、他会計繰入金に頼っているのが現状である。収益的収支比率が下降傾向にあるのは、特定地域生活排水事業と繰入金の調整を行っているためである。
　企業債残高対事業規模比率については事業が終了しているため減少していく。
　経費回収率、汚水処理原価、施設利用率は156人槽の廃止により、数値が改善した。
　④⑤⑥表の数値改善は、平成28年度決算統計における、基準内繰入金の繰入基準見直しによる改善である。
　また、水洗化率は類似団体と比較して低い水準にあるが、事業が完了しているため、特定地域生活排水処理と連携を取りながら、費用を抑えて効率的な経営に取り組んでいきたい。</t>
    <rPh sb="19" eb="21">
      <t>カコウ</t>
    </rPh>
    <rPh sb="21" eb="23">
      <t>ケイコウ</t>
    </rPh>
    <rPh sb="59" eb="62">
      <t>シュウエキテキ</t>
    </rPh>
    <rPh sb="62" eb="64">
      <t>シュウシ</t>
    </rPh>
    <rPh sb="64" eb="66">
      <t>ヒリツ</t>
    </rPh>
    <rPh sb="67" eb="69">
      <t>カコウ</t>
    </rPh>
    <rPh sb="69" eb="71">
      <t>ケイコウ</t>
    </rPh>
    <rPh sb="77" eb="79">
      <t>トクテイ</t>
    </rPh>
    <rPh sb="79" eb="81">
      <t>チイキ</t>
    </rPh>
    <rPh sb="81" eb="83">
      <t>セイカツ</t>
    </rPh>
    <rPh sb="83" eb="85">
      <t>ハイスイ</t>
    </rPh>
    <rPh sb="85" eb="87">
      <t>ジギョウ</t>
    </rPh>
    <rPh sb="88" eb="90">
      <t>クリイレ</t>
    </rPh>
    <rPh sb="90" eb="91">
      <t>キン</t>
    </rPh>
    <rPh sb="92" eb="94">
      <t>チョウセイ</t>
    </rPh>
    <rPh sb="95" eb="96">
      <t>オコナ</t>
    </rPh>
    <rPh sb="305" eb="307">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</si>
</sst>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4313344"/>
        <c:axId val="14431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44313344"/>
        <c:axId val="144319616"/>
      </c:lineChart>
      <c:dateAx>
        <c:axId val="144313344"/>
        <c:scaling>
          <c:orientation val="minMax"/>
        </c:scaling>
        <c:delete val="1"/>
        <c:axPos val="b"/>
        <c:numFmt formatCode="ge" sourceLinked="1"/>
        <c:majorTickMark val="none"/>
        <c:minorTickMark val="none"/>
        <c:tickLblPos val="none"/>
        <c:crossAx val="144319616"/>
        <c:crosses val="autoZero"/>
        <c:auto val="1"/>
        <c:lblOffset val="100"/>
        <c:baseTimeUnit val="years"/>
      </c:dateAx>
      <c:valAx>
        <c:axId val="14431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1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25.53</c:v>
                </c:pt>
                <c:pt idx="1">
                  <c:v>10.53</c:v>
                </c:pt>
                <c:pt idx="2">
                  <c:v>25.53</c:v>
                </c:pt>
                <c:pt idx="3">
                  <c:v>61.11</c:v>
                </c:pt>
                <c:pt idx="4">
                  <c:v>66.67</c:v>
                </c:pt>
              </c:numCache>
            </c:numRef>
          </c:val>
        </c:ser>
        <c:dLbls>
          <c:showLegendKey val="0"/>
          <c:showVal val="0"/>
          <c:showCatName val="0"/>
          <c:showSerName val="0"/>
          <c:showPercent val="0"/>
          <c:showBubbleSize val="0"/>
        </c:dLbls>
        <c:gapWidth val="150"/>
        <c:axId val="149572992"/>
        <c:axId val="14957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58.58</c:v>
                </c:pt>
                <c:pt idx="1">
                  <c:v>58.82</c:v>
                </c:pt>
                <c:pt idx="2">
                  <c:v>51.54</c:v>
                </c:pt>
                <c:pt idx="3">
                  <c:v>44.84</c:v>
                </c:pt>
                <c:pt idx="4">
                  <c:v>132.99</c:v>
                </c:pt>
              </c:numCache>
            </c:numRef>
          </c:val>
          <c:smooth val="0"/>
        </c:ser>
        <c:dLbls>
          <c:showLegendKey val="0"/>
          <c:showVal val="0"/>
          <c:showCatName val="0"/>
          <c:showSerName val="0"/>
          <c:showPercent val="0"/>
          <c:showBubbleSize val="0"/>
        </c:dLbls>
        <c:marker val="1"/>
        <c:smooth val="0"/>
        <c:axId val="149572992"/>
        <c:axId val="149579264"/>
      </c:lineChart>
      <c:dateAx>
        <c:axId val="149572992"/>
        <c:scaling>
          <c:orientation val="minMax"/>
        </c:scaling>
        <c:delete val="1"/>
        <c:axPos val="b"/>
        <c:numFmt formatCode="ge" sourceLinked="1"/>
        <c:majorTickMark val="none"/>
        <c:minorTickMark val="none"/>
        <c:tickLblPos val="none"/>
        <c:crossAx val="149579264"/>
        <c:crosses val="autoZero"/>
        <c:auto val="1"/>
        <c:lblOffset val="100"/>
        <c:baseTimeUnit val="years"/>
      </c:dateAx>
      <c:valAx>
        <c:axId val="14957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57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37.33</c:v>
                </c:pt>
                <c:pt idx="1">
                  <c:v>37.33</c:v>
                </c:pt>
                <c:pt idx="2">
                  <c:v>37.33</c:v>
                </c:pt>
                <c:pt idx="3">
                  <c:v>37.33</c:v>
                </c:pt>
                <c:pt idx="4">
                  <c:v>36</c:v>
                </c:pt>
              </c:numCache>
            </c:numRef>
          </c:val>
        </c:ser>
        <c:dLbls>
          <c:showLegendKey val="0"/>
          <c:showVal val="0"/>
          <c:showCatName val="0"/>
          <c:showSerName val="0"/>
          <c:showPercent val="0"/>
          <c:showBubbleSize val="0"/>
        </c:dLbls>
        <c:gapWidth val="150"/>
        <c:axId val="149597184"/>
        <c:axId val="14962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72.31</c:v>
                </c:pt>
                <c:pt idx="1">
                  <c:v>71.760000000000005</c:v>
                </c:pt>
                <c:pt idx="2">
                  <c:v>71.599999999999994</c:v>
                </c:pt>
                <c:pt idx="3">
                  <c:v>67.86</c:v>
                </c:pt>
                <c:pt idx="4">
                  <c:v>82.94</c:v>
                </c:pt>
              </c:numCache>
            </c:numRef>
          </c:val>
          <c:smooth val="0"/>
        </c:ser>
        <c:dLbls>
          <c:showLegendKey val="0"/>
          <c:showVal val="0"/>
          <c:showCatName val="0"/>
          <c:showSerName val="0"/>
          <c:showPercent val="0"/>
          <c:showBubbleSize val="0"/>
        </c:dLbls>
        <c:marker val="1"/>
        <c:smooth val="0"/>
        <c:axId val="149597184"/>
        <c:axId val="149623936"/>
      </c:lineChart>
      <c:dateAx>
        <c:axId val="149597184"/>
        <c:scaling>
          <c:orientation val="minMax"/>
        </c:scaling>
        <c:delete val="1"/>
        <c:axPos val="b"/>
        <c:numFmt formatCode="ge" sourceLinked="1"/>
        <c:majorTickMark val="none"/>
        <c:minorTickMark val="none"/>
        <c:tickLblPos val="none"/>
        <c:crossAx val="149623936"/>
        <c:crosses val="autoZero"/>
        <c:auto val="1"/>
        <c:lblOffset val="100"/>
        <c:baseTimeUnit val="years"/>
      </c:dateAx>
      <c:valAx>
        <c:axId val="14962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59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95.92</c:v>
                </c:pt>
                <c:pt idx="1">
                  <c:v>104.41</c:v>
                </c:pt>
                <c:pt idx="2">
                  <c:v>107.95</c:v>
                </c:pt>
                <c:pt idx="3">
                  <c:v>96.4</c:v>
                </c:pt>
                <c:pt idx="4">
                  <c:v>90.15</c:v>
                </c:pt>
              </c:numCache>
            </c:numRef>
          </c:val>
        </c:ser>
        <c:dLbls>
          <c:showLegendKey val="0"/>
          <c:showVal val="0"/>
          <c:showCatName val="0"/>
          <c:showSerName val="0"/>
          <c:showPercent val="0"/>
          <c:showBubbleSize val="0"/>
        </c:dLbls>
        <c:gapWidth val="150"/>
        <c:axId val="144358016"/>
        <c:axId val="14436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358016"/>
        <c:axId val="144360192"/>
      </c:lineChart>
      <c:dateAx>
        <c:axId val="144358016"/>
        <c:scaling>
          <c:orientation val="minMax"/>
        </c:scaling>
        <c:delete val="1"/>
        <c:axPos val="b"/>
        <c:numFmt formatCode="ge" sourceLinked="1"/>
        <c:majorTickMark val="none"/>
        <c:minorTickMark val="none"/>
        <c:tickLblPos val="none"/>
        <c:crossAx val="144360192"/>
        <c:crosses val="autoZero"/>
        <c:auto val="1"/>
        <c:lblOffset val="100"/>
        <c:baseTimeUnit val="years"/>
      </c:dateAx>
      <c:valAx>
        <c:axId val="14436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5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709888"/>
        <c:axId val="14473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709888"/>
        <c:axId val="144732544"/>
      </c:lineChart>
      <c:dateAx>
        <c:axId val="144709888"/>
        <c:scaling>
          <c:orientation val="minMax"/>
        </c:scaling>
        <c:delete val="1"/>
        <c:axPos val="b"/>
        <c:numFmt formatCode="ge" sourceLinked="1"/>
        <c:majorTickMark val="none"/>
        <c:minorTickMark val="none"/>
        <c:tickLblPos val="none"/>
        <c:crossAx val="144732544"/>
        <c:crosses val="autoZero"/>
        <c:auto val="1"/>
        <c:lblOffset val="100"/>
        <c:baseTimeUnit val="years"/>
      </c:dateAx>
      <c:valAx>
        <c:axId val="14473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70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199872"/>
        <c:axId val="14720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199872"/>
        <c:axId val="147202048"/>
      </c:lineChart>
      <c:dateAx>
        <c:axId val="147199872"/>
        <c:scaling>
          <c:orientation val="minMax"/>
        </c:scaling>
        <c:delete val="1"/>
        <c:axPos val="b"/>
        <c:numFmt formatCode="ge" sourceLinked="1"/>
        <c:majorTickMark val="none"/>
        <c:minorTickMark val="none"/>
        <c:tickLblPos val="none"/>
        <c:crossAx val="147202048"/>
        <c:crosses val="autoZero"/>
        <c:auto val="1"/>
        <c:lblOffset val="100"/>
        <c:baseTimeUnit val="years"/>
      </c:dateAx>
      <c:valAx>
        <c:axId val="14720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19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238912"/>
        <c:axId val="14724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238912"/>
        <c:axId val="147240832"/>
      </c:lineChart>
      <c:dateAx>
        <c:axId val="147238912"/>
        <c:scaling>
          <c:orientation val="minMax"/>
        </c:scaling>
        <c:delete val="1"/>
        <c:axPos val="b"/>
        <c:numFmt formatCode="ge" sourceLinked="1"/>
        <c:majorTickMark val="none"/>
        <c:minorTickMark val="none"/>
        <c:tickLblPos val="none"/>
        <c:crossAx val="147240832"/>
        <c:crosses val="autoZero"/>
        <c:auto val="1"/>
        <c:lblOffset val="100"/>
        <c:baseTimeUnit val="years"/>
      </c:dateAx>
      <c:valAx>
        <c:axId val="14724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23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275136"/>
        <c:axId val="14728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275136"/>
        <c:axId val="147285504"/>
      </c:lineChart>
      <c:dateAx>
        <c:axId val="147275136"/>
        <c:scaling>
          <c:orientation val="minMax"/>
        </c:scaling>
        <c:delete val="1"/>
        <c:axPos val="b"/>
        <c:numFmt formatCode="ge" sourceLinked="1"/>
        <c:majorTickMark val="none"/>
        <c:minorTickMark val="none"/>
        <c:tickLblPos val="none"/>
        <c:crossAx val="147285504"/>
        <c:crosses val="autoZero"/>
        <c:auto val="1"/>
        <c:lblOffset val="100"/>
        <c:baseTimeUnit val="years"/>
      </c:dateAx>
      <c:valAx>
        <c:axId val="14728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27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116.22</c:v>
                </c:pt>
                <c:pt idx="1">
                  <c:v>141.11000000000001</c:v>
                </c:pt>
                <c:pt idx="2">
                  <c:v>109.46</c:v>
                </c:pt>
                <c:pt idx="3">
                  <c:v>125.6</c:v>
                </c:pt>
                <c:pt idx="4">
                  <c:v>1.46</c:v>
                </c:pt>
              </c:numCache>
            </c:numRef>
          </c:val>
        </c:ser>
        <c:dLbls>
          <c:showLegendKey val="0"/>
          <c:showVal val="0"/>
          <c:showCatName val="0"/>
          <c:showSerName val="0"/>
          <c:showPercent val="0"/>
          <c:showBubbleSize val="0"/>
        </c:dLbls>
        <c:gapWidth val="150"/>
        <c:axId val="147299328"/>
        <c:axId val="14732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862.78</c:v>
                </c:pt>
                <c:pt idx="1">
                  <c:v>803.29</c:v>
                </c:pt>
                <c:pt idx="2">
                  <c:v>760.12</c:v>
                </c:pt>
                <c:pt idx="3">
                  <c:v>492.59</c:v>
                </c:pt>
                <c:pt idx="4">
                  <c:v>566.35</c:v>
                </c:pt>
              </c:numCache>
            </c:numRef>
          </c:val>
          <c:smooth val="0"/>
        </c:ser>
        <c:dLbls>
          <c:showLegendKey val="0"/>
          <c:showVal val="0"/>
          <c:showCatName val="0"/>
          <c:showSerName val="0"/>
          <c:showPercent val="0"/>
          <c:showBubbleSize val="0"/>
        </c:dLbls>
        <c:marker val="1"/>
        <c:smooth val="0"/>
        <c:axId val="147299328"/>
        <c:axId val="147321984"/>
      </c:lineChart>
      <c:dateAx>
        <c:axId val="147299328"/>
        <c:scaling>
          <c:orientation val="minMax"/>
        </c:scaling>
        <c:delete val="1"/>
        <c:axPos val="b"/>
        <c:numFmt formatCode="ge" sourceLinked="1"/>
        <c:majorTickMark val="none"/>
        <c:minorTickMark val="none"/>
        <c:tickLblPos val="none"/>
        <c:crossAx val="147321984"/>
        <c:crosses val="autoZero"/>
        <c:auto val="1"/>
        <c:lblOffset val="100"/>
        <c:baseTimeUnit val="years"/>
      </c:dateAx>
      <c:valAx>
        <c:axId val="14732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29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30.53</c:v>
                </c:pt>
                <c:pt idx="1">
                  <c:v>33.26</c:v>
                </c:pt>
                <c:pt idx="2">
                  <c:v>36.64</c:v>
                </c:pt>
                <c:pt idx="3">
                  <c:v>39.97</c:v>
                </c:pt>
                <c:pt idx="4">
                  <c:v>74.459999999999994</c:v>
                </c:pt>
              </c:numCache>
            </c:numRef>
          </c:val>
        </c:ser>
        <c:dLbls>
          <c:showLegendKey val="0"/>
          <c:showVal val="0"/>
          <c:showCatName val="0"/>
          <c:showSerName val="0"/>
          <c:showPercent val="0"/>
          <c:showBubbleSize val="0"/>
        </c:dLbls>
        <c:gapWidth val="150"/>
        <c:axId val="149443328"/>
        <c:axId val="14944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54.55</c:v>
                </c:pt>
                <c:pt idx="1">
                  <c:v>56.63</c:v>
                </c:pt>
                <c:pt idx="2">
                  <c:v>50.17</c:v>
                </c:pt>
                <c:pt idx="3">
                  <c:v>46.53</c:v>
                </c:pt>
                <c:pt idx="4">
                  <c:v>52.27</c:v>
                </c:pt>
              </c:numCache>
            </c:numRef>
          </c:val>
          <c:smooth val="0"/>
        </c:ser>
        <c:dLbls>
          <c:showLegendKey val="0"/>
          <c:showVal val="0"/>
          <c:showCatName val="0"/>
          <c:showSerName val="0"/>
          <c:showPercent val="0"/>
          <c:showBubbleSize val="0"/>
        </c:dLbls>
        <c:marker val="1"/>
        <c:smooth val="0"/>
        <c:axId val="149443328"/>
        <c:axId val="149445248"/>
      </c:lineChart>
      <c:dateAx>
        <c:axId val="149443328"/>
        <c:scaling>
          <c:orientation val="minMax"/>
        </c:scaling>
        <c:delete val="1"/>
        <c:axPos val="b"/>
        <c:numFmt formatCode="ge" sourceLinked="1"/>
        <c:majorTickMark val="none"/>
        <c:minorTickMark val="none"/>
        <c:tickLblPos val="none"/>
        <c:crossAx val="149445248"/>
        <c:crosses val="autoZero"/>
        <c:auto val="1"/>
        <c:lblOffset val="100"/>
        <c:baseTimeUnit val="years"/>
      </c:dateAx>
      <c:valAx>
        <c:axId val="14944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44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468.35</c:v>
                </c:pt>
                <c:pt idx="1">
                  <c:v>392.4</c:v>
                </c:pt>
                <c:pt idx="2">
                  <c:v>390.07</c:v>
                </c:pt>
                <c:pt idx="3">
                  <c:v>346.09</c:v>
                </c:pt>
                <c:pt idx="4">
                  <c:v>196.06</c:v>
                </c:pt>
              </c:numCache>
            </c:numRef>
          </c:val>
        </c:ser>
        <c:dLbls>
          <c:showLegendKey val="0"/>
          <c:showVal val="0"/>
          <c:showCatName val="0"/>
          <c:showSerName val="0"/>
          <c:showPercent val="0"/>
          <c:showBubbleSize val="0"/>
        </c:dLbls>
        <c:gapWidth val="150"/>
        <c:axId val="149483520"/>
        <c:axId val="14948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275.64999999999998</c:v>
                </c:pt>
                <c:pt idx="1">
                  <c:v>272.66000000000003</c:v>
                </c:pt>
                <c:pt idx="2">
                  <c:v>329.08</c:v>
                </c:pt>
                <c:pt idx="3">
                  <c:v>373.71</c:v>
                </c:pt>
                <c:pt idx="4">
                  <c:v>291.01</c:v>
                </c:pt>
              </c:numCache>
            </c:numRef>
          </c:val>
          <c:smooth val="0"/>
        </c:ser>
        <c:dLbls>
          <c:showLegendKey val="0"/>
          <c:showVal val="0"/>
          <c:showCatName val="0"/>
          <c:showSerName val="0"/>
          <c:showPercent val="0"/>
          <c:showBubbleSize val="0"/>
        </c:dLbls>
        <c:marker val="1"/>
        <c:smooth val="0"/>
        <c:axId val="149483520"/>
        <c:axId val="149485440"/>
      </c:lineChart>
      <c:dateAx>
        <c:axId val="149483520"/>
        <c:scaling>
          <c:orientation val="minMax"/>
        </c:scaling>
        <c:delete val="1"/>
        <c:axPos val="b"/>
        <c:numFmt formatCode="ge" sourceLinked="1"/>
        <c:majorTickMark val="none"/>
        <c:minorTickMark val="none"/>
        <c:tickLblPos val="none"/>
        <c:crossAx val="149485440"/>
        <c:crosses val="autoZero"/>
        <c:auto val="1"/>
        <c:lblOffset val="100"/>
        <c:baseTimeUnit val="years"/>
      </c:dateAx>
      <c:valAx>
        <c:axId val="14948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48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【295.20】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佐賀県　小城市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個別排水処理</v>
      </c>
      <c r="Q8" s="72"/>
      <c r="R8" s="72"/>
      <c r="S8" s="72"/>
      <c r="T8" s="72"/>
      <c r="U8" s="72"/>
      <c r="V8" s="72"/>
      <c r="W8" s="72" t="str">
        <f>データ!L6</f>
        <v>L2</v>
      </c>
      <c r="X8" s="72"/>
      <c r="Y8" s="72"/>
      <c r="Z8" s="72"/>
      <c r="AA8" s="72"/>
      <c r="AB8" s="72"/>
      <c r="AC8" s="72"/>
      <c r="AD8" s="73" t="s">
        <v>124</v>
      </c>
      <c r="AE8" s="73"/>
      <c r="AF8" s="73"/>
      <c r="AG8" s="73"/>
      <c r="AH8" s="73"/>
      <c r="AI8" s="73"/>
      <c r="AJ8" s="73"/>
      <c r="AK8" s="4"/>
      <c r="AL8" s="67">
        <f>データ!S6</f>
        <v>45641</v>
      </c>
      <c r="AM8" s="67"/>
      <c r="AN8" s="67"/>
      <c r="AO8" s="67"/>
      <c r="AP8" s="67"/>
      <c r="AQ8" s="67"/>
      <c r="AR8" s="67"/>
      <c r="AS8" s="67"/>
      <c r="AT8" s="66">
        <f>データ!T6</f>
        <v>95.81</v>
      </c>
      <c r="AU8" s="66"/>
      <c r="AV8" s="66"/>
      <c r="AW8" s="66"/>
      <c r="AX8" s="66"/>
      <c r="AY8" s="66"/>
      <c r="AZ8" s="66"/>
      <c r="BA8" s="66"/>
      <c r="BB8" s="66">
        <f>データ!U6</f>
        <v>476.37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0.33</v>
      </c>
      <c r="Q10" s="66"/>
      <c r="R10" s="66"/>
      <c r="S10" s="66"/>
      <c r="T10" s="66"/>
      <c r="U10" s="66"/>
      <c r="V10" s="66"/>
      <c r="W10" s="66">
        <f>データ!Q6</f>
        <v>100</v>
      </c>
      <c r="X10" s="66"/>
      <c r="Y10" s="66"/>
      <c r="Z10" s="66"/>
      <c r="AA10" s="66"/>
      <c r="AB10" s="66"/>
      <c r="AC10" s="66"/>
      <c r="AD10" s="67">
        <f>データ!R6</f>
        <v>2970</v>
      </c>
      <c r="AE10" s="67"/>
      <c r="AF10" s="67"/>
      <c r="AG10" s="67"/>
      <c r="AH10" s="67"/>
      <c r="AI10" s="67"/>
      <c r="AJ10" s="67"/>
      <c r="AK10" s="2"/>
      <c r="AL10" s="67">
        <f>データ!V6</f>
        <v>150</v>
      </c>
      <c r="AM10" s="67"/>
      <c r="AN10" s="67"/>
      <c r="AO10" s="67"/>
      <c r="AP10" s="67"/>
      <c r="AQ10" s="67"/>
      <c r="AR10" s="67"/>
      <c r="AS10" s="67"/>
      <c r="AT10" s="66">
        <f>データ!W6</f>
        <v>0.11</v>
      </c>
      <c r="AU10" s="66"/>
      <c r="AV10" s="66"/>
      <c r="AW10" s="66"/>
      <c r="AX10" s="66"/>
      <c r="AY10" s="66"/>
      <c r="AZ10" s="66"/>
      <c r="BA10" s="66"/>
      <c r="BB10" s="66">
        <f>データ!X6</f>
        <v>1363.64</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125</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【559.52】</v>
      </c>
      <c r="I86" s="26" t="str">
        <f>データ!CA6</f>
        <v>【52.20】</v>
      </c>
      <c r="J86" s="26" t="str">
        <f>データ!CL6</f>
        <v>【295.20】</v>
      </c>
      <c r="K86" s="26" t="str">
        <f>データ!CW6</f>
        <v>【122.90】</v>
      </c>
      <c r="L86" s="26" t="str">
        <f>データ!DH6</f>
        <v>【81.31】</v>
      </c>
      <c r="M86" s="26" t="s">
        <v>56</v>
      </c>
      <c r="N86" s="26" t="s">
        <v>56</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412082</v>
      </c>
      <c r="D6" s="33">
        <f t="shared" si="3"/>
        <v>47</v>
      </c>
      <c r="E6" s="33">
        <f t="shared" si="3"/>
        <v>18</v>
      </c>
      <c r="F6" s="33">
        <f t="shared" si="3"/>
        <v>1</v>
      </c>
      <c r="G6" s="33">
        <f t="shared" si="3"/>
        <v>0</v>
      </c>
      <c r="H6" s="33" t="str">
        <f t="shared" si="3"/>
        <v>佐賀県　小城市</v>
      </c>
      <c r="I6" s="33" t="str">
        <f t="shared" si="3"/>
        <v>法非適用</v>
      </c>
      <c r="J6" s="33" t="str">
        <f t="shared" si="3"/>
        <v>下水道事業</v>
      </c>
      <c r="K6" s="33" t="str">
        <f t="shared" si="3"/>
        <v>個別排水処理</v>
      </c>
      <c r="L6" s="33" t="str">
        <f t="shared" si="3"/>
        <v>L2</v>
      </c>
      <c r="M6" s="33">
        <f t="shared" si="3"/>
        <v>0</v>
      </c>
      <c r="N6" s="34" t="str">
        <f t="shared" si="3"/>
        <v>-</v>
      </c>
      <c r="O6" s="34" t="str">
        <f t="shared" si="3"/>
        <v>該当数値なし</v>
      </c>
      <c r="P6" s="34">
        <f t="shared" si="3"/>
        <v>0.33</v>
      </c>
      <c r="Q6" s="34">
        <f t="shared" si="3"/>
        <v>100</v>
      </c>
      <c r="R6" s="34">
        <f t="shared" si="3"/>
        <v>2970</v>
      </c>
      <c r="S6" s="34">
        <f t="shared" si="3"/>
        <v>45641</v>
      </c>
      <c r="T6" s="34">
        <f t="shared" si="3"/>
        <v>95.81</v>
      </c>
      <c r="U6" s="34">
        <f t="shared" si="3"/>
        <v>476.37</v>
      </c>
      <c r="V6" s="34">
        <f t="shared" si="3"/>
        <v>150</v>
      </c>
      <c r="W6" s="34">
        <f t="shared" si="3"/>
        <v>0.11</v>
      </c>
      <c r="X6" s="34">
        <f t="shared" si="3"/>
        <v>1363.64</v>
      </c>
      <c r="Y6" s="35">
        <f>IF(Y7="",NA(),Y7)</f>
        <v>95.92</v>
      </c>
      <c r="Z6" s="35">
        <f t="shared" ref="Z6:AH6" si="4">IF(Z7="",NA(),Z7)</f>
        <v>104.41</v>
      </c>
      <c r="AA6" s="35">
        <f t="shared" si="4"/>
        <v>107.95</v>
      </c>
      <c r="AB6" s="35">
        <f t="shared" si="4"/>
        <v>96.4</v>
      </c>
      <c r="AC6" s="35">
        <f t="shared" si="4"/>
        <v>90.15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116.22</v>
      </c>
      <c r="BG6" s="35">
        <f t="shared" ref="BG6:BO6" si="7">IF(BG7="",NA(),BG7)</f>
        <v>141.11000000000001</v>
      </c>
      <c r="BH6" s="35">
        <f t="shared" si="7"/>
        <v>109.46</v>
      </c>
      <c r="BI6" s="35">
        <f t="shared" si="7"/>
        <v>125.6</v>
      </c>
      <c r="BJ6" s="35">
        <f t="shared" si="7"/>
        <v>1.46</v>
      </c>
      <c r="BK6" s="35">
        <f t="shared" si="7"/>
        <v>862.78</v>
      </c>
      <c r="BL6" s="35">
        <f t="shared" si="7"/>
        <v>803.29</v>
      </c>
      <c r="BM6" s="35">
        <f t="shared" si="7"/>
        <v>760.12</v>
      </c>
      <c r="BN6" s="35">
        <f t="shared" si="7"/>
        <v>492.59</v>
      </c>
      <c r="BO6" s="35">
        <f t="shared" si="7"/>
        <v>566.35</v>
      </c>
      <c r="BP6" s="34" t="str">
        <f>IF(BP7="","",IF(BP7="-","【-】","【"&amp;SUBSTITUTE(TEXT(BP7,"#,##0.00"),"-","△")&amp;"】"))</f>
        <v>【559.52】</v>
      </c>
      <c r="BQ6" s="35">
        <f>IF(BQ7="",NA(),BQ7)</f>
        <v>30.53</v>
      </c>
      <c r="BR6" s="35">
        <f t="shared" ref="BR6:BZ6" si="8">IF(BR7="",NA(),BR7)</f>
        <v>33.26</v>
      </c>
      <c r="BS6" s="35">
        <f t="shared" si="8"/>
        <v>36.64</v>
      </c>
      <c r="BT6" s="35">
        <f t="shared" si="8"/>
        <v>39.97</v>
      </c>
      <c r="BU6" s="35">
        <f t="shared" si="8"/>
        <v>74.459999999999994</v>
      </c>
      <c r="BV6" s="35">
        <f t="shared" si="8"/>
        <v>54.55</v>
      </c>
      <c r="BW6" s="35">
        <f t="shared" si="8"/>
        <v>56.63</v>
      </c>
      <c r="BX6" s="35">
        <f t="shared" si="8"/>
        <v>50.17</v>
      </c>
      <c r="BY6" s="35">
        <f t="shared" si="8"/>
        <v>46.53</v>
      </c>
      <c r="BZ6" s="35">
        <f t="shared" si="8"/>
        <v>52.27</v>
      </c>
      <c r="CA6" s="34" t="str">
        <f>IF(CA7="","",IF(CA7="-","【-】","【"&amp;SUBSTITUTE(TEXT(CA7,"#,##0.00"),"-","△")&amp;"】"))</f>
        <v>【52.20】</v>
      </c>
      <c r="CB6" s="35">
        <f>IF(CB7="",NA(),CB7)</f>
        <v>468.35</v>
      </c>
      <c r="CC6" s="35">
        <f t="shared" ref="CC6:CK6" si="9">IF(CC7="",NA(),CC7)</f>
        <v>392.4</v>
      </c>
      <c r="CD6" s="35">
        <f t="shared" si="9"/>
        <v>390.07</v>
      </c>
      <c r="CE6" s="35">
        <f t="shared" si="9"/>
        <v>346.09</v>
      </c>
      <c r="CF6" s="35">
        <f t="shared" si="9"/>
        <v>196.06</v>
      </c>
      <c r="CG6" s="35">
        <f t="shared" si="9"/>
        <v>275.64999999999998</v>
      </c>
      <c r="CH6" s="35">
        <f t="shared" si="9"/>
        <v>272.66000000000003</v>
      </c>
      <c r="CI6" s="35">
        <f t="shared" si="9"/>
        <v>329.08</v>
      </c>
      <c r="CJ6" s="35">
        <f t="shared" si="9"/>
        <v>373.71</v>
      </c>
      <c r="CK6" s="35">
        <f t="shared" si="9"/>
        <v>291.01</v>
      </c>
      <c r="CL6" s="34" t="str">
        <f>IF(CL7="","",IF(CL7="-","【-】","【"&amp;SUBSTITUTE(TEXT(CL7,"#,##0.00"),"-","△")&amp;"】"))</f>
        <v>【295.20】</v>
      </c>
      <c r="CM6" s="35">
        <f>IF(CM7="",NA(),CM7)</f>
        <v>25.53</v>
      </c>
      <c r="CN6" s="35">
        <f t="shared" ref="CN6:CV6" si="10">IF(CN7="",NA(),CN7)</f>
        <v>10.53</v>
      </c>
      <c r="CO6" s="35">
        <f t="shared" si="10"/>
        <v>25.53</v>
      </c>
      <c r="CP6" s="35">
        <f t="shared" si="10"/>
        <v>61.11</v>
      </c>
      <c r="CQ6" s="35">
        <f t="shared" si="10"/>
        <v>66.67</v>
      </c>
      <c r="CR6" s="35">
        <f t="shared" si="10"/>
        <v>58.58</v>
      </c>
      <c r="CS6" s="35">
        <f t="shared" si="10"/>
        <v>58.82</v>
      </c>
      <c r="CT6" s="35">
        <f t="shared" si="10"/>
        <v>51.54</v>
      </c>
      <c r="CU6" s="35">
        <f t="shared" si="10"/>
        <v>44.84</v>
      </c>
      <c r="CV6" s="35">
        <f t="shared" si="10"/>
        <v>132.99</v>
      </c>
      <c r="CW6" s="34" t="str">
        <f>IF(CW7="","",IF(CW7="-","【-】","【"&amp;SUBSTITUTE(TEXT(CW7,"#,##0.00"),"-","△")&amp;"】"))</f>
        <v>【122.90】</v>
      </c>
      <c r="CX6" s="35">
        <f>IF(CX7="",NA(),CX7)</f>
        <v>37.33</v>
      </c>
      <c r="CY6" s="35">
        <f t="shared" ref="CY6:DG6" si="11">IF(CY7="",NA(),CY7)</f>
        <v>37.33</v>
      </c>
      <c r="CZ6" s="35">
        <f t="shared" si="11"/>
        <v>37.33</v>
      </c>
      <c r="DA6" s="35">
        <f t="shared" si="11"/>
        <v>37.33</v>
      </c>
      <c r="DB6" s="35">
        <f t="shared" si="11"/>
        <v>36</v>
      </c>
      <c r="DC6" s="35">
        <f t="shared" si="11"/>
        <v>72.31</v>
      </c>
      <c r="DD6" s="35">
        <f t="shared" si="11"/>
        <v>71.760000000000005</v>
      </c>
      <c r="DE6" s="35">
        <f t="shared" si="11"/>
        <v>71.599999999999994</v>
      </c>
      <c r="DF6" s="35">
        <f t="shared" si="11"/>
        <v>67.86</v>
      </c>
      <c r="DG6" s="35">
        <f t="shared" si="11"/>
        <v>82.94</v>
      </c>
      <c r="DH6" s="34" t="str">
        <f>IF(DH7="","",IF(DH7="-","【-】","【"&amp;SUBSTITUTE(TEXT(DH7,"#,##0.00"),"-","△")&amp;"】"))</f>
        <v>【81.31】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412082</v>
      </c>
      <c r="D7" s="37">
        <v>47</v>
      </c>
      <c r="E7" s="37">
        <v>18</v>
      </c>
      <c r="F7" s="37">
        <v>1</v>
      </c>
      <c r="G7" s="37">
        <v>0</v>
      </c>
      <c r="H7" s="37" t="s">
        <v>110</v>
      </c>
      <c r="I7" s="37" t="s">
        <v>111</v>
      </c>
      <c r="J7" s="37" t="s">
        <v>112</v>
      </c>
      <c r="K7" s="37" t="s">
        <v>113</v>
      </c>
      <c r="L7" s="37" t="s">
        <v>114</v>
      </c>
      <c r="M7" s="37"/>
      <c r="N7" s="38" t="s">
        <v>115</v>
      </c>
      <c r="O7" s="38" t="s">
        <v>116</v>
      </c>
      <c r="P7" s="38">
        <v>0.33</v>
      </c>
      <c r="Q7" s="38">
        <v>100</v>
      </c>
      <c r="R7" s="38">
        <v>2970</v>
      </c>
      <c r="S7" s="38">
        <v>45641</v>
      </c>
      <c r="T7" s="38">
        <v>95.81</v>
      </c>
      <c r="U7" s="38">
        <v>476.37</v>
      </c>
      <c r="V7" s="38">
        <v>150</v>
      </c>
      <c r="W7" s="38">
        <v>0.11</v>
      </c>
      <c r="X7" s="38">
        <v>1363.64</v>
      </c>
      <c r="Y7" s="38">
        <v>95.92</v>
      </c>
      <c r="Z7" s="38">
        <v>104.41</v>
      </c>
      <c r="AA7" s="38">
        <v>107.95</v>
      </c>
      <c r="AB7" s="38">
        <v>96.4</v>
      </c>
      <c r="AC7" s="38">
        <v>90.15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116.22</v>
      </c>
      <c r="BG7" s="38">
        <v>141.11000000000001</v>
      </c>
      <c r="BH7" s="38">
        <v>109.46</v>
      </c>
      <c r="BI7" s="38">
        <v>125.6</v>
      </c>
      <c r="BJ7" s="38">
        <v>1.46</v>
      </c>
      <c r="BK7" s="38">
        <v>862.78</v>
      </c>
      <c r="BL7" s="38">
        <v>803.29</v>
      </c>
      <c r="BM7" s="38">
        <v>760.12</v>
      </c>
      <c r="BN7" s="38">
        <v>492.59</v>
      </c>
      <c r="BO7" s="38">
        <v>566.35</v>
      </c>
      <c r="BP7" s="38">
        <v>559.52</v>
      </c>
      <c r="BQ7" s="38">
        <v>30.53</v>
      </c>
      <c r="BR7" s="38">
        <v>33.26</v>
      </c>
      <c r="BS7" s="38">
        <v>36.64</v>
      </c>
      <c r="BT7" s="38">
        <v>39.97</v>
      </c>
      <c r="BU7" s="38">
        <v>74.459999999999994</v>
      </c>
      <c r="BV7" s="38">
        <v>54.55</v>
      </c>
      <c r="BW7" s="38">
        <v>56.63</v>
      </c>
      <c r="BX7" s="38">
        <v>50.17</v>
      </c>
      <c r="BY7" s="38">
        <v>46.53</v>
      </c>
      <c r="BZ7" s="38">
        <v>52.27</v>
      </c>
      <c r="CA7" s="38">
        <v>52.2</v>
      </c>
      <c r="CB7" s="38">
        <v>468.35</v>
      </c>
      <c r="CC7" s="38">
        <v>392.4</v>
      </c>
      <c r="CD7" s="38">
        <v>390.07</v>
      </c>
      <c r="CE7" s="38">
        <v>346.09</v>
      </c>
      <c r="CF7" s="38">
        <v>196.06</v>
      </c>
      <c r="CG7" s="38">
        <v>275.64999999999998</v>
      </c>
      <c r="CH7" s="38">
        <v>272.66000000000003</v>
      </c>
      <c r="CI7" s="38">
        <v>329.08</v>
      </c>
      <c r="CJ7" s="38">
        <v>373.71</v>
      </c>
      <c r="CK7" s="38">
        <v>291.01</v>
      </c>
      <c r="CL7" s="38">
        <v>295.2</v>
      </c>
      <c r="CM7" s="38">
        <v>25.53</v>
      </c>
      <c r="CN7" s="38">
        <v>10.53</v>
      </c>
      <c r="CO7" s="38">
        <v>25.53</v>
      </c>
      <c r="CP7" s="38">
        <v>61.11</v>
      </c>
      <c r="CQ7" s="38">
        <v>66.67</v>
      </c>
      <c r="CR7" s="38">
        <v>58.58</v>
      </c>
      <c r="CS7" s="38">
        <v>58.82</v>
      </c>
      <c r="CT7" s="38">
        <v>51.54</v>
      </c>
      <c r="CU7" s="38">
        <v>44.84</v>
      </c>
      <c r="CV7" s="38">
        <v>132.99</v>
      </c>
      <c r="CW7" s="38">
        <v>122.9</v>
      </c>
      <c r="CX7" s="38">
        <v>37.33</v>
      </c>
      <c r="CY7" s="38">
        <v>37.33</v>
      </c>
      <c r="CZ7" s="38">
        <v>37.33</v>
      </c>
      <c r="DA7" s="38">
        <v>37.33</v>
      </c>
      <c r="DB7" s="38">
        <v>36</v>
      </c>
      <c r="DC7" s="38">
        <v>72.31</v>
      </c>
      <c r="DD7" s="38">
        <v>71.760000000000005</v>
      </c>
      <c r="DE7" s="38">
        <v>71.599999999999994</v>
      </c>
      <c r="DF7" s="38">
        <v>67.86</v>
      </c>
      <c r="DG7" s="38">
        <v>82.94</v>
      </c>
      <c r="DH7" s="38">
        <v>81.31</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hbis</cp:lastModifiedBy>
  <cp:lastPrinted>2018-02-06T00:16:12Z</cp:lastPrinted>
  <dcterms:created xsi:type="dcterms:W3CDTF">2017-12-25T02:44:10Z</dcterms:created>
  <dcterms:modified xsi:type="dcterms:W3CDTF">2018-02-20T01:59:06Z</dcterms:modified>
  <cp:category/>
</cp:coreProperties>
</file>