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h4sv001\共有\05建設部\04下水道課\H29\課内庶務（庁内）\財政課\←財政課←市町支援課\300129【依頼】平成28年度決算「経営比較分析表」の分析等について（２月７日（水）まで）\"/>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I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<sst xmlns="http://schemas.openxmlformats.org/spreadsheetml/2006/main" count="251" uniqueCount="125">
  <si>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</si>
  <si>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</si>
  <si>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</si>
  <si>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</si>
  <si>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</si>
  <si>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</si>
  <si>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</si>
  <si>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</si>
  <si>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</si>
  <si>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</si>
  <si>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</si>
  <si>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</si>
  <si>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</si>
  <si>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</si>
  <si>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</si>
  <si>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</si>
  <si>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</si>
  <si>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</si>
  <si>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</si>
  <si>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</si>
  <si>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</si>
  <si>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</si>
  <si>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</si>
  <si>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</si>
  <si>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</si>
  <si>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</si>
  <si>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</si>
  <si>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</si>
  <si>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</si>
  <si>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</si>
  <si>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</si>
  <si>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</si>
  <si>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</si>
  <si>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</si>
  <si>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</si>
  <si>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</si>
  <si>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</si>
  <si>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</si>
  <si>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</si>
  <si>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</si>
  <si>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</si>
  <si>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</si>
  <si>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</si>
  <si>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</si>
  <si>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</si>
  <si>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</si>
  <si>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</si>
  <si>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</si>
  <si>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</si>
  <si>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</si>
  <si>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</si>
  <si>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</si>
  <si>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</si>
  <si>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</si>
  <si>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</si>
  <si>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</si>
  <si>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</si>
  <si>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</si>
  <si>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</si>
  <si>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</si>
  <si>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</si>
  <si>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</si>
  <si>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</si>
  <si>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</si>
  <si>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</si>
  <si>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</si>
  <si>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</si>
  <si>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</si>
  <si>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</si>
  <si>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</si>
  <si>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</si>
  <si>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</si>
  <si>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</si>
  <si>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</si>
  <si>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</si>
  <si>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</si>
  <si>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</si>
  <si>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</si>
  <si>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</si>
  <si>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</si>
  <si>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</si>
  <si>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</si>
  <si>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</si>
  <si>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</si>
  <si>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</si>
  <si>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</si>
  <si>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</si>
  <si>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</si>
  <si>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</si>
  <si>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</si>
  <si>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</si>
  <si>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</si>
  <si>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</si>
  <si>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</si>
  <si>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</si>
  <si>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</si>
  <si>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</si>
  <si>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</si>
  <si>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</si>
  <si>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</si>
  <si>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</si>
  <si>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</si>
  <si>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</si>
  <si>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</si>
  <si>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</si>
  <si>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</si>
  <si>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</si>
  <si>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</si>
  <si>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</si>
  <si>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伊万里市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</si>
  <si>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</si>
  <si>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</si>
  <si>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</si>
  <si>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</si>
  <si>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</si>
  <si>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</si>
  <si>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</si>
  <si>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</si>
  <si>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</si>
  <si>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</si>
  <si>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</si>
  <si>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平成１２年度の供用開始から１６年が経過しているため、老朽化対策として、適切なメンテナンスを実施していくこととしている。</t>
    <rPh sb="1" eb="3">
      <t>ヘイセイ</t>
    </rPh>
    <rPh sb="5" eb="6">
      <t>ネン</t>
    </rPh>
    <rPh sb="6" eb="7">
      <t>ド</t>
    </rPh>
    <rPh sb="8" eb="10">
      <t>キョウヨウ</t>
    </rPh>
    <rPh sb="10" eb="12">
      <t>カイシ</t>
    </rPh>
    <rPh sb="16" eb="17">
      <t>ネン</t>
    </rPh>
    <rPh sb="18" eb="20">
      <t>ケイカ</t>
    </rPh>
    <rPh sb="27" eb="30">
      <t>ロウキュウカ</t>
    </rPh>
    <rPh sb="30" eb="32">
      <t>タイサク</t>
    </rPh>
    <rPh sb="36" eb="38">
      <t>テキセツ</t>
    </rPh>
    <rPh sb="46" eb="48">
      <t>ジッシ</t>
    </rPh>
    <phoneticPr fontId="4"/>
  </si>
  <si>
    <t>　料金収入では維持管理費等を賄いきれず、一般会計からの繰入金に依存している。
　また、今後は、施設の老朽化対策等による支出が増加していく見込みである。
　このため、維持管理費等の経常費用を削減するとともに、水洗化率の向上による料金収入の増加を図り、経営の健全化に努めたい。</t>
    <rPh sb="1" eb="3">
      <t>リョウキン</t>
    </rPh>
    <rPh sb="3" eb="5">
      <t>シュウニュウ</t>
    </rPh>
    <rPh sb="7" eb="9">
      <t>イジ</t>
    </rPh>
    <rPh sb="9" eb="12">
      <t>カンリヒ</t>
    </rPh>
    <rPh sb="12" eb="13">
      <t>トウ</t>
    </rPh>
    <rPh sb="14" eb="15">
      <t>マカナ</t>
    </rPh>
    <rPh sb="20" eb="22">
      <t>イッパン</t>
    </rPh>
    <rPh sb="22" eb="24">
      <t>カイケイ</t>
    </rPh>
    <rPh sb="27" eb="29">
      <t>クリイレ</t>
    </rPh>
    <rPh sb="29" eb="30">
      <t>キン</t>
    </rPh>
    <rPh sb="31" eb="33">
      <t>イゾン</t>
    </rPh>
    <rPh sb="43" eb="45">
      <t>コンゴ</t>
    </rPh>
    <rPh sb="47" eb="49">
      <t>シセツ</t>
    </rPh>
    <rPh sb="50" eb="53">
      <t>ロウキュウカ</t>
    </rPh>
    <rPh sb="53" eb="55">
      <t>タイサク</t>
    </rPh>
    <rPh sb="55" eb="56">
      <t>トウ</t>
    </rPh>
    <rPh sb="59" eb="61">
      <t>シシュツ</t>
    </rPh>
    <rPh sb="62" eb="64">
      <t>ゾウカ</t>
    </rPh>
    <rPh sb="68" eb="70">
      <t>ミコ</t>
    </rPh>
    <rPh sb="82" eb="84">
      <t>イジ</t>
    </rPh>
    <rPh sb="84" eb="87">
      <t>カンリヒ</t>
    </rPh>
    <rPh sb="87" eb="88">
      <t>トウ</t>
    </rPh>
    <rPh sb="89" eb="91">
      <t>ケイジョウ</t>
    </rPh>
    <rPh sb="91" eb="93">
      <t>ヒヨウ</t>
    </rPh>
    <rPh sb="94" eb="96">
      <t>サクゲン</t>
    </rPh>
    <rPh sb="103" eb="106">
      <t>スイセンカ</t>
    </rPh>
    <rPh sb="106" eb="107">
      <t>リツ</t>
    </rPh>
    <rPh sb="108" eb="110">
      <t>コウジョウ</t>
    </rPh>
    <rPh sb="113" eb="115">
      <t>リョウキン</t>
    </rPh>
    <rPh sb="115" eb="117">
      <t>シュウニュウ</t>
    </rPh>
    <rPh sb="118" eb="120">
      <t>ゾウカ</t>
    </rPh>
    <rPh sb="121" eb="122">
      <t>ハカ</t>
    </rPh>
    <rPh sb="124" eb="126">
      <t>ケイエイ</t>
    </rPh>
    <rPh sb="127" eb="130">
      <t>ケンゼンカ</t>
    </rPh>
    <rPh sb="131" eb="132">
      <t>ツト</t>
    </rPh>
    <phoneticPr fontId="4"/>
  </si>
  <si>
    <t>　本市の個別排水処理事業は、収益的収支比率が　９０％前後で推移しており、経費回収率も類似団体を下回っている。本事業は、料金収入によって維持管理費等を賄いきれない状況が続いており、一般会計からの繰入金に大きく依存している状況である。
　このため、収入面では水洗化率の向上を図るとともに、料金単位の見直しも検討するなど収入の確保に努めていく必要がある。
　また、支出面では、平成２７年度から清掃回数の増加等により、委託料が増加しているため、汚水処理原価が増加している。このため、メンテナンス方法の見直し等により維持管理費の削減に努めていくことが必要となっている。</t>
    <rPh sb="54" eb="55">
      <t>ホン</t>
    </rPh>
    <rPh sb="55" eb="57">
      <t>ジギョウ</t>
    </rPh>
    <rPh sb="122" eb="124">
      <t>シュウニュウ</t>
    </rPh>
    <rPh sb="124" eb="125">
      <t>メン</t>
    </rPh>
    <rPh sb="127" eb="130">
      <t>スイセンカ</t>
    </rPh>
    <rPh sb="130" eb="131">
      <t>リツ</t>
    </rPh>
    <rPh sb="132" eb="134">
      <t>コウジョウ</t>
    </rPh>
    <rPh sb="135" eb="136">
      <t>ハカ</t>
    </rPh>
    <rPh sb="142" eb="144">
      <t>リョウキン</t>
    </rPh>
    <rPh sb="144" eb="146">
      <t>タンイ</t>
    </rPh>
    <rPh sb="147" eb="149">
      <t>ミナオ</t>
    </rPh>
    <rPh sb="151" eb="153">
      <t>ケントウ</t>
    </rPh>
    <rPh sb="157" eb="159">
      <t>シュウニュウ</t>
    </rPh>
    <rPh sb="160" eb="162">
      <t>カクホ</t>
    </rPh>
    <rPh sb="163" eb="164">
      <t>ツト</t>
    </rPh>
    <rPh sb="168" eb="170">
      <t>ヒツヨウ</t>
    </rPh>
    <rPh sb="179" eb="181">
      <t>シシュツ</t>
    </rPh>
    <rPh sb="181" eb="182">
      <t>メン</t>
    </rPh>
    <rPh sb="185" eb="187">
      <t>ヘイセイ</t>
    </rPh>
    <rPh sb="189" eb="190">
      <t>ネン</t>
    </rPh>
    <rPh sb="190" eb="191">
      <t>ド</t>
    </rPh>
    <rPh sb="193" eb="195">
      <t>セイソウ</t>
    </rPh>
    <rPh sb="195" eb="197">
      <t>カイスウ</t>
    </rPh>
    <rPh sb="198" eb="200">
      <t>ゾウカ</t>
    </rPh>
    <rPh sb="200" eb="201">
      <t>トウ</t>
    </rPh>
    <rPh sb="205" eb="208">
      <t>イタクリョウ</t>
    </rPh>
    <rPh sb="209" eb="211">
      <t>ゾウカ</t>
    </rPh>
    <rPh sb="218" eb="220">
      <t>オスイ</t>
    </rPh>
    <rPh sb="220" eb="222">
      <t>ショリ</t>
    </rPh>
    <rPh sb="222" eb="224">
      <t>ゲンカ</t>
    </rPh>
    <rPh sb="225" eb="227">
      <t>ゾウカ</t>
    </rPh>
    <rPh sb="243" eb="245">
      <t>ホウホウ</t>
    </rPh>
    <rPh sb="246" eb="248">
      <t>ミナオ</t>
    </rPh>
    <rPh sb="249" eb="250">
      <t>トウ</t>
    </rPh>
    <rPh sb="253" eb="255">
      <t>イジ</t>
    </rPh>
    <rPh sb="255" eb="257">
      <t>カンリ</t>
    </rPh>
    <rPh sb="257" eb="258">
      <t>ヒ</t>
    </rPh>
    <rPh sb="259" eb="261">
      <t>サクゲン</t>
    </rPh>
    <rPh sb="262" eb="263">
      <t>ツト</t>
    </rPh>
    <rPh sb="270" eb="27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</si>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</sst>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333392"/>
        <c:axId val="2383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8333392"/>
        <c:axId val="238331432"/>
      </c:lineChart>
      <c:dateAx>
        <c:axId val="238333392"/>
        <c:scaling>
          <c:orientation val="minMax"/>
        </c:scaling>
        <c:delete val="1"/>
        <c:axPos val="b"/>
        <c:numFmt formatCode="ge" sourceLinked="1"/>
        <c:majorTickMark val="none"/>
        <c:minorTickMark val="none"/>
        <c:tickLblPos val="none"/>
        <c:crossAx val="238331432"/>
        <c:crosses val="autoZero"/>
        <c:auto val="1"/>
        <c:lblOffset val="100"/>
        <c:baseTimeUnit val="years"/>
      </c:dateAx>
      <c:valAx>
        <c:axId val="2383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3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0928600"/>
        <c:axId val="24822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54.14</c:v>
                </c:pt>
                <c:pt idx="4">
                  <c:v>132.99</c:v>
                </c:pt>
              </c:numCache>
            </c:numRef>
          </c:val>
          <c:smooth val="0"/>
        </c:ser>
        <c:dLbls>
          <c:showLegendKey val="0"/>
          <c:showVal val="0"/>
          <c:showCatName val="0"/>
          <c:showSerName val="0"/>
          <c:showPercent val="0"/>
          <c:showBubbleSize val="0"/>
        </c:dLbls>
        <c:marker val="1"/>
        <c:smooth val="0"/>
        <c:axId val="230928600"/>
        <c:axId val="248223152"/>
      </c:lineChart>
      <c:dateAx>
        <c:axId val="230928600"/>
        <c:scaling>
          <c:orientation val="minMax"/>
        </c:scaling>
        <c:delete val="1"/>
        <c:axPos val="b"/>
        <c:numFmt formatCode="ge" sourceLinked="1"/>
        <c:majorTickMark val="none"/>
        <c:minorTickMark val="none"/>
        <c:tickLblPos val="none"/>
        <c:crossAx val="248223152"/>
        <c:crosses val="autoZero"/>
        <c:auto val="1"/>
        <c:lblOffset val="100"/>
        <c:baseTimeUnit val="years"/>
      </c:dateAx>
      <c:valAx>
        <c:axId val="24822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78.05</c:v>
                </c:pt>
                <c:pt idx="1">
                  <c:v>81.819999999999993</c:v>
                </c:pt>
                <c:pt idx="2">
                  <c:v>82.61</c:v>
                </c:pt>
                <c:pt idx="3">
                  <c:v>88.37</c:v>
                </c:pt>
                <c:pt idx="4">
                  <c:v>87.8</c:v>
                </c:pt>
              </c:numCache>
            </c:numRef>
          </c:val>
        </c:ser>
        <c:dLbls>
          <c:showLegendKey val="0"/>
          <c:showVal val="0"/>
          <c:showCatName val="0"/>
          <c:showSerName val="0"/>
          <c:showPercent val="0"/>
          <c:showBubbleSize val="0"/>
        </c:dLbls>
        <c:gapWidth val="150"/>
        <c:axId val="248221976"/>
        <c:axId val="24822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84.69</c:v>
                </c:pt>
                <c:pt idx="4">
                  <c:v>82.94</c:v>
                </c:pt>
              </c:numCache>
            </c:numRef>
          </c:val>
          <c:smooth val="0"/>
        </c:ser>
        <c:dLbls>
          <c:showLegendKey val="0"/>
          <c:showVal val="0"/>
          <c:showCatName val="0"/>
          <c:showSerName val="0"/>
          <c:showPercent val="0"/>
          <c:showBubbleSize val="0"/>
        </c:dLbls>
        <c:marker val="1"/>
        <c:smooth val="0"/>
        <c:axId val="248221976"/>
        <c:axId val="248221584"/>
      </c:lineChart>
      <c:dateAx>
        <c:axId val="248221976"/>
        <c:scaling>
          <c:orientation val="minMax"/>
        </c:scaling>
        <c:delete val="1"/>
        <c:axPos val="b"/>
        <c:numFmt formatCode="ge" sourceLinked="1"/>
        <c:majorTickMark val="none"/>
        <c:minorTickMark val="none"/>
        <c:tickLblPos val="none"/>
        <c:crossAx val="248221584"/>
        <c:crosses val="autoZero"/>
        <c:auto val="1"/>
        <c:lblOffset val="100"/>
        <c:baseTimeUnit val="years"/>
      </c:dateAx>
      <c:valAx>
        <c:axId val="2482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2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90.31</c:v>
                </c:pt>
                <c:pt idx="1">
                  <c:v>89.57</c:v>
                </c:pt>
                <c:pt idx="2">
                  <c:v>88.74</c:v>
                </c:pt>
                <c:pt idx="3">
                  <c:v>90.61</c:v>
                </c:pt>
                <c:pt idx="4">
                  <c:v>90.21</c:v>
                </c:pt>
              </c:numCache>
            </c:numRef>
          </c:val>
        </c:ser>
        <c:dLbls>
          <c:showLegendKey val="0"/>
          <c:showVal val="0"/>
          <c:showCatName val="0"/>
          <c:showSerName val="0"/>
          <c:showPercent val="0"/>
          <c:showBubbleSize val="0"/>
        </c:dLbls>
        <c:gapWidth val="150"/>
        <c:axId val="238331040"/>
        <c:axId val="238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331040"/>
        <c:axId val="238332608"/>
      </c:lineChart>
      <c:dateAx>
        <c:axId val="238331040"/>
        <c:scaling>
          <c:orientation val="minMax"/>
        </c:scaling>
        <c:delete val="1"/>
        <c:axPos val="b"/>
        <c:numFmt formatCode="ge" sourceLinked="1"/>
        <c:majorTickMark val="none"/>
        <c:minorTickMark val="none"/>
        <c:tickLblPos val="none"/>
        <c:crossAx val="238332608"/>
        <c:crosses val="autoZero"/>
        <c:auto val="1"/>
        <c:lblOffset val="100"/>
        <c:baseTimeUnit val="years"/>
      </c:dateAx>
      <c:valAx>
        <c:axId val="238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987832"/>
        <c:axId val="2409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987832"/>
        <c:axId val="240984304"/>
      </c:lineChart>
      <c:dateAx>
        <c:axId val="240987832"/>
        <c:scaling>
          <c:orientation val="minMax"/>
        </c:scaling>
        <c:delete val="1"/>
        <c:axPos val="b"/>
        <c:numFmt formatCode="ge" sourceLinked="1"/>
        <c:majorTickMark val="none"/>
        <c:minorTickMark val="none"/>
        <c:tickLblPos val="none"/>
        <c:crossAx val="240984304"/>
        <c:crosses val="autoZero"/>
        <c:auto val="1"/>
        <c:lblOffset val="100"/>
        <c:baseTimeUnit val="years"/>
      </c:dateAx>
      <c:valAx>
        <c:axId val="2409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8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985480"/>
        <c:axId val="24098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985480"/>
        <c:axId val="240986264"/>
      </c:lineChart>
      <c:dateAx>
        <c:axId val="240985480"/>
        <c:scaling>
          <c:orientation val="minMax"/>
        </c:scaling>
        <c:delete val="1"/>
        <c:axPos val="b"/>
        <c:numFmt formatCode="ge" sourceLinked="1"/>
        <c:majorTickMark val="none"/>
        <c:minorTickMark val="none"/>
        <c:tickLblPos val="none"/>
        <c:crossAx val="240986264"/>
        <c:crosses val="autoZero"/>
        <c:auto val="1"/>
        <c:lblOffset val="100"/>
        <c:baseTimeUnit val="years"/>
      </c:dateAx>
      <c:valAx>
        <c:axId val="24098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28208"/>
        <c:axId val="2309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28208"/>
        <c:axId val="230927816"/>
      </c:lineChart>
      <c:dateAx>
        <c:axId val="230928208"/>
        <c:scaling>
          <c:orientation val="minMax"/>
        </c:scaling>
        <c:delete val="1"/>
        <c:axPos val="b"/>
        <c:numFmt formatCode="ge" sourceLinked="1"/>
        <c:majorTickMark val="none"/>
        <c:minorTickMark val="none"/>
        <c:tickLblPos val="none"/>
        <c:crossAx val="230927816"/>
        <c:crosses val="autoZero"/>
        <c:auto val="1"/>
        <c:lblOffset val="100"/>
        <c:baseTimeUnit val="years"/>
      </c:dateAx>
      <c:valAx>
        <c:axId val="23092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29776"/>
        <c:axId val="23093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29776"/>
        <c:axId val="230930168"/>
      </c:lineChart>
      <c:dateAx>
        <c:axId val="230929776"/>
        <c:scaling>
          <c:orientation val="minMax"/>
        </c:scaling>
        <c:delete val="1"/>
        <c:axPos val="b"/>
        <c:numFmt formatCode="ge" sourceLinked="1"/>
        <c:majorTickMark val="none"/>
        <c:minorTickMark val="none"/>
        <c:tickLblPos val="none"/>
        <c:crossAx val="230930168"/>
        <c:crosses val="autoZero"/>
        <c:auto val="1"/>
        <c:lblOffset val="100"/>
        <c:baseTimeUnit val="years"/>
      </c:dateAx>
      <c:valAx>
        <c:axId val="2309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471544"/>
        <c:axId val="24047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663.76</c:v>
                </c:pt>
                <c:pt idx="4">
                  <c:v>566.35</c:v>
                </c:pt>
              </c:numCache>
            </c:numRef>
          </c:val>
          <c:smooth val="0"/>
        </c:ser>
        <c:dLbls>
          <c:showLegendKey val="0"/>
          <c:showVal val="0"/>
          <c:showCatName val="0"/>
          <c:showSerName val="0"/>
          <c:showPercent val="0"/>
          <c:showBubbleSize val="0"/>
        </c:dLbls>
        <c:marker val="1"/>
        <c:smooth val="0"/>
        <c:axId val="240471544"/>
        <c:axId val="240473112"/>
      </c:lineChart>
      <c:dateAx>
        <c:axId val="240471544"/>
        <c:scaling>
          <c:orientation val="minMax"/>
        </c:scaling>
        <c:delete val="1"/>
        <c:axPos val="b"/>
        <c:numFmt formatCode="ge" sourceLinked="1"/>
        <c:majorTickMark val="none"/>
        <c:minorTickMark val="none"/>
        <c:tickLblPos val="none"/>
        <c:crossAx val="240473112"/>
        <c:crosses val="autoZero"/>
        <c:auto val="1"/>
        <c:lblOffset val="100"/>
        <c:baseTimeUnit val="years"/>
      </c:dateAx>
      <c:valAx>
        <c:axId val="24047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51.77</c:v>
                </c:pt>
                <c:pt idx="1">
                  <c:v>62.44</c:v>
                </c:pt>
                <c:pt idx="2">
                  <c:v>56.65</c:v>
                </c:pt>
                <c:pt idx="3">
                  <c:v>42.89</c:v>
                </c:pt>
                <c:pt idx="4">
                  <c:v>45.66</c:v>
                </c:pt>
              </c:numCache>
            </c:numRef>
          </c:val>
        </c:ser>
        <c:dLbls>
          <c:showLegendKey val="0"/>
          <c:showVal val="0"/>
          <c:showCatName val="0"/>
          <c:showSerName val="0"/>
          <c:showPercent val="0"/>
          <c:showBubbleSize val="0"/>
        </c:dLbls>
        <c:gapWidth val="150"/>
        <c:axId val="240472720"/>
        <c:axId val="24047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53.76</c:v>
                </c:pt>
                <c:pt idx="4">
                  <c:v>52.27</c:v>
                </c:pt>
              </c:numCache>
            </c:numRef>
          </c:val>
          <c:smooth val="0"/>
        </c:ser>
        <c:dLbls>
          <c:showLegendKey val="0"/>
          <c:showVal val="0"/>
          <c:showCatName val="0"/>
          <c:showSerName val="0"/>
          <c:showPercent val="0"/>
          <c:showBubbleSize val="0"/>
        </c:dLbls>
        <c:marker val="1"/>
        <c:smooth val="0"/>
        <c:axId val="240472720"/>
        <c:axId val="240472328"/>
      </c:lineChart>
      <c:dateAx>
        <c:axId val="240472720"/>
        <c:scaling>
          <c:orientation val="minMax"/>
        </c:scaling>
        <c:delete val="1"/>
        <c:axPos val="b"/>
        <c:numFmt formatCode="ge" sourceLinked="1"/>
        <c:majorTickMark val="none"/>
        <c:minorTickMark val="none"/>
        <c:tickLblPos val="none"/>
        <c:crossAx val="240472328"/>
        <c:crosses val="autoZero"/>
        <c:auto val="1"/>
        <c:lblOffset val="100"/>
        <c:baseTimeUnit val="years"/>
      </c:dateAx>
      <c:valAx>
        <c:axId val="2404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293.92</c:v>
                </c:pt>
                <c:pt idx="1">
                  <c:v>287.27999999999997</c:v>
                </c:pt>
                <c:pt idx="2">
                  <c:v>319.92</c:v>
                </c:pt>
                <c:pt idx="3">
                  <c:v>431.37</c:v>
                </c:pt>
                <c:pt idx="4">
                  <c:v>406.61</c:v>
                </c:pt>
              </c:numCache>
            </c:numRef>
          </c:val>
        </c:ser>
        <c:dLbls>
          <c:showLegendKey val="0"/>
          <c:showVal val="0"/>
          <c:showCatName val="0"/>
          <c:showSerName val="0"/>
          <c:showPercent val="0"/>
          <c:showBubbleSize val="0"/>
        </c:dLbls>
        <c:gapWidth val="150"/>
        <c:axId val="245595776"/>
        <c:axId val="24559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275.25</c:v>
                </c:pt>
                <c:pt idx="4">
                  <c:v>291.01</c:v>
                </c:pt>
              </c:numCache>
            </c:numRef>
          </c:val>
          <c:smooth val="0"/>
        </c:ser>
        <c:dLbls>
          <c:showLegendKey val="0"/>
          <c:showVal val="0"/>
          <c:showCatName val="0"/>
          <c:showSerName val="0"/>
          <c:showPercent val="0"/>
          <c:showBubbleSize val="0"/>
        </c:dLbls>
        <c:marker val="1"/>
        <c:smooth val="0"/>
        <c:axId val="245595776"/>
        <c:axId val="245596560"/>
      </c:lineChart>
      <c:dateAx>
        <c:axId val="245595776"/>
        <c:scaling>
          <c:orientation val="minMax"/>
        </c:scaling>
        <c:delete val="1"/>
        <c:axPos val="b"/>
        <c:numFmt formatCode="ge" sourceLinked="1"/>
        <c:majorTickMark val="none"/>
        <c:minorTickMark val="none"/>
        <c:tickLblPos val="none"/>
        <c:crossAx val="245596560"/>
        <c:crosses val="autoZero"/>
        <c:auto val="1"/>
        <c:lblOffset val="100"/>
        <c:baseTimeUnit val="years"/>
      </c:dateAx>
      <c:valAx>
        <c:axId val="2455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伊万里市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124</v>
      </c>
      <c r="AE8" s="73"/>
      <c r="AF8" s="73"/>
      <c r="AG8" s="73"/>
      <c r="AH8" s="73"/>
      <c r="AI8" s="73"/>
      <c r="AJ8" s="73"/>
      <c r="AK8" s="4"/>
      <c r="AL8" s="67">
        <f>データ!S6</f>
        <v>56034</v>
      </c>
      <c r="AM8" s="67"/>
      <c r="AN8" s="67"/>
      <c r="AO8" s="67"/>
      <c r="AP8" s="67"/>
      <c r="AQ8" s="67"/>
      <c r="AR8" s="67"/>
      <c r="AS8" s="67"/>
      <c r="AT8" s="66">
        <f>データ!T6</f>
        <v>255.25</v>
      </c>
      <c r="AU8" s="66"/>
      <c r="AV8" s="66"/>
      <c r="AW8" s="66"/>
      <c r="AX8" s="66"/>
      <c r="AY8" s="66"/>
      <c r="AZ8" s="66"/>
      <c r="BA8" s="66"/>
      <c r="BB8" s="66">
        <f>データ!U6</f>
        <v>219.53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7.0000000000000007E-2</v>
      </c>
      <c r="Q10" s="66"/>
      <c r="R10" s="66"/>
      <c r="S10" s="66"/>
      <c r="T10" s="66"/>
      <c r="U10" s="66"/>
      <c r="V10" s="66"/>
      <c r="W10" s="66">
        <f>データ!Q6</f>
        <v>100</v>
      </c>
      <c r="X10" s="66"/>
      <c r="Y10" s="66"/>
      <c r="Z10" s="66"/>
      <c r="AA10" s="66"/>
      <c r="AB10" s="66"/>
      <c r="AC10" s="66"/>
      <c r="AD10" s="67">
        <f>データ!R6</f>
        <v>3420</v>
      </c>
      <c r="AE10" s="67"/>
      <c r="AF10" s="67"/>
      <c r="AG10" s="67"/>
      <c r="AH10" s="67"/>
      <c r="AI10" s="67"/>
      <c r="AJ10" s="67"/>
      <c r="AK10" s="2"/>
      <c r="AL10" s="67">
        <f>データ!V6</f>
        <v>41</v>
      </c>
      <c r="AM10" s="67"/>
      <c r="AN10" s="67"/>
      <c r="AO10" s="67"/>
      <c r="AP10" s="67"/>
      <c r="AQ10" s="67"/>
      <c r="AR10" s="67"/>
      <c r="AS10" s="67"/>
      <c r="AT10" s="66">
        <f>データ!W6</f>
        <v>0.93</v>
      </c>
      <c r="AU10" s="66"/>
      <c r="AV10" s="66"/>
      <c r="AW10" s="66"/>
      <c r="AX10" s="66"/>
      <c r="AY10" s="66"/>
      <c r="AZ10" s="66"/>
      <c r="BA10" s="66"/>
      <c r="BB10" s="66">
        <f>データ!X6</f>
        <v>44.09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412058</v>
      </c>
      <c r="D6" s="33">
        <f t="shared" si="3"/>
        <v>47</v>
      </c>
      <c r="E6" s="33">
        <f t="shared" si="3"/>
        <v>18</v>
      </c>
      <c r="F6" s="33">
        <f t="shared" si="3"/>
        <v>1</v>
      </c>
      <c r="G6" s="33">
        <f t="shared" si="3"/>
        <v>0</v>
      </c>
      <c r="H6" s="33" t="str">
        <f t="shared" si="3"/>
        <v>佐賀県　伊万里市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7.0000000000000007E-2</v>
      </c>
      <c r="Q6" s="34">
        <f t="shared" si="3"/>
        <v>100</v>
      </c>
      <c r="R6" s="34">
        <f t="shared" si="3"/>
        <v>3420</v>
      </c>
      <c r="S6" s="34">
        <f t="shared" si="3"/>
        <v>56034</v>
      </c>
      <c r="T6" s="34">
        <f t="shared" si="3"/>
        <v>255.25</v>
      </c>
      <c r="U6" s="34">
        <f t="shared" si="3"/>
        <v>219.53</v>
      </c>
      <c r="V6" s="34">
        <f t="shared" si="3"/>
        <v>41</v>
      </c>
      <c r="W6" s="34">
        <f t="shared" si="3"/>
        <v>0.93</v>
      </c>
      <c r="X6" s="34">
        <f t="shared" si="3"/>
        <v>44.09</v>
      </c>
      <c r="Y6" s="35">
        <f>IF(Y7="",NA(),Y7)</f>
        <v>90.31</v>
      </c>
      <c r="Z6" s="35">
        <f t="shared" ref="Z6:AH6" si="4">IF(Z7="",NA(),Z7)</f>
        <v>89.57</v>
      </c>
      <c r="AA6" s="35">
        <f t="shared" si="4"/>
        <v>88.74</v>
      </c>
      <c r="AB6" s="35">
        <f t="shared" si="4"/>
        <v>90.61</v>
      </c>
      <c r="AC6" s="35">
        <f t="shared" si="4"/>
        <v>90.21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663.76</v>
      </c>
      <c r="BO6" s="35">
        <f t="shared" si="7"/>
        <v>566.35</v>
      </c>
      <c r="BP6" s="34" t="str">
        <f>IF(BP7="","",IF(BP7="-","【-】","【"&amp;SUBSTITUTE(TEXT(BP7,"#,##0.00"),"-","△")&amp;"】"))</f>
        <v>【559.52】</v>
      </c>
      <c r="BQ6" s="35">
        <f>IF(BQ7="",NA(),BQ7)</f>
        <v>51.77</v>
      </c>
      <c r="BR6" s="35">
        <f t="shared" ref="BR6:BZ6" si="8">IF(BR7="",NA(),BR7)</f>
        <v>62.44</v>
      </c>
      <c r="BS6" s="35">
        <f t="shared" si="8"/>
        <v>56.65</v>
      </c>
      <c r="BT6" s="35">
        <f t="shared" si="8"/>
        <v>42.89</v>
      </c>
      <c r="BU6" s="35">
        <f t="shared" si="8"/>
        <v>45.66</v>
      </c>
      <c r="BV6" s="35">
        <f t="shared" si="8"/>
        <v>54.55</v>
      </c>
      <c r="BW6" s="35">
        <f t="shared" si="8"/>
        <v>56.63</v>
      </c>
      <c r="BX6" s="35">
        <f t="shared" si="8"/>
        <v>50.17</v>
      </c>
      <c r="BY6" s="35">
        <f t="shared" si="8"/>
        <v>53.76</v>
      </c>
      <c r="BZ6" s="35">
        <f t="shared" si="8"/>
        <v>52.27</v>
      </c>
      <c r="CA6" s="34" t="str">
        <f>IF(CA7="","",IF(CA7="-","【-】","【"&amp;SUBSTITUTE(TEXT(CA7,"#,##0.00"),"-","△")&amp;"】"))</f>
        <v>【52.20】</v>
      </c>
      <c r="CB6" s="35">
        <f>IF(CB7="",NA(),CB7)</f>
        <v>293.92</v>
      </c>
      <c r="CC6" s="35">
        <f t="shared" ref="CC6:CK6" si="9">IF(CC7="",NA(),CC7)</f>
        <v>287.27999999999997</v>
      </c>
      <c r="CD6" s="35">
        <f t="shared" si="9"/>
        <v>319.92</v>
      </c>
      <c r="CE6" s="35">
        <f t="shared" si="9"/>
        <v>431.37</v>
      </c>
      <c r="CF6" s="35">
        <f t="shared" si="9"/>
        <v>406.61</v>
      </c>
      <c r="CG6" s="35">
        <f t="shared" si="9"/>
        <v>275.64999999999998</v>
      </c>
      <c r="CH6" s="35">
        <f t="shared" si="9"/>
        <v>272.66000000000003</v>
      </c>
      <c r="CI6" s="35">
        <f t="shared" si="9"/>
        <v>329.08</v>
      </c>
      <c r="CJ6" s="35">
        <f t="shared" si="9"/>
        <v>275.25</v>
      </c>
      <c r="CK6" s="35">
        <f t="shared" si="9"/>
        <v>291.01</v>
      </c>
      <c r="CL6" s="34" t="str">
        <f>IF(CL7="","",IF(CL7="-","【-】","【"&amp;SUBSTITUTE(TEXT(CL7,"#,##0.00"),"-","△")&amp;"】"))</f>
        <v>【295.20】</v>
      </c>
      <c r="CM6" s="35">
        <f>IF(CM7="",NA(),CM7)</f>
        <v>100</v>
      </c>
      <c r="CN6" s="35">
        <f t="shared" ref="CN6:CV6" si="10">IF(CN7="",NA(),CN7)</f>
        <v>100</v>
      </c>
      <c r="CO6" s="35">
        <f t="shared" si="10"/>
        <v>100</v>
      </c>
      <c r="CP6" s="35">
        <f t="shared" si="10"/>
        <v>100</v>
      </c>
      <c r="CQ6" s="35">
        <f t="shared" si="10"/>
        <v>100</v>
      </c>
      <c r="CR6" s="35">
        <f t="shared" si="10"/>
        <v>58.58</v>
      </c>
      <c r="CS6" s="35">
        <f t="shared" si="10"/>
        <v>58.82</v>
      </c>
      <c r="CT6" s="35">
        <f t="shared" si="10"/>
        <v>51.54</v>
      </c>
      <c r="CU6" s="35">
        <f t="shared" si="10"/>
        <v>54.14</v>
      </c>
      <c r="CV6" s="35">
        <f t="shared" si="10"/>
        <v>132.99</v>
      </c>
      <c r="CW6" s="34" t="str">
        <f>IF(CW7="","",IF(CW7="-","【-】","【"&amp;SUBSTITUTE(TEXT(CW7,"#,##0.00"),"-","△")&amp;"】"))</f>
        <v>【122.90】</v>
      </c>
      <c r="CX6" s="35">
        <f>IF(CX7="",NA(),CX7)</f>
        <v>78.05</v>
      </c>
      <c r="CY6" s="35">
        <f t="shared" ref="CY6:DG6" si="11">IF(CY7="",NA(),CY7)</f>
        <v>81.819999999999993</v>
      </c>
      <c r="CZ6" s="35">
        <f t="shared" si="11"/>
        <v>82.61</v>
      </c>
      <c r="DA6" s="35">
        <f t="shared" si="11"/>
        <v>88.37</v>
      </c>
      <c r="DB6" s="35">
        <f t="shared" si="11"/>
        <v>87.8</v>
      </c>
      <c r="DC6" s="35">
        <f t="shared" si="11"/>
        <v>72.31</v>
      </c>
      <c r="DD6" s="35">
        <f t="shared" si="11"/>
        <v>71.760000000000005</v>
      </c>
      <c r="DE6" s="35">
        <f t="shared" si="11"/>
        <v>71.599999999999994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412058</v>
      </c>
      <c r="D7" s="37">
        <v>47</v>
      </c>
      <c r="E7" s="37">
        <v>18</v>
      </c>
      <c r="F7" s="37">
        <v>1</v>
      </c>
      <c r="G7" s="37">
        <v>0</v>
      </c>
      <c r="H7" s="37" t="s">
        <v>109</v>
      </c>
      <c r="I7" s="37" t="s">
        <v>110</v>
      </c>
      <c r="J7" s="37" t="s">
        <v>111</v>
      </c>
      <c r="K7" s="37" t="s">
        <v>112</v>
      </c>
      <c r="L7" s="37" t="s">
        <v>113</v>
      </c>
      <c r="M7" s="37"/>
      <c r="N7" s="38" t="s">
        <v>114</v>
      </c>
      <c r="O7" s="38" t="s">
        <v>115</v>
      </c>
      <c r="P7" s="38">
        <v>7.0000000000000007E-2</v>
      </c>
      <c r="Q7" s="38">
        <v>100</v>
      </c>
      <c r="R7" s="38">
        <v>3420</v>
      </c>
      <c r="S7" s="38">
        <v>56034</v>
      </c>
      <c r="T7" s="38">
        <v>255.25</v>
      </c>
      <c r="U7" s="38">
        <v>219.53</v>
      </c>
      <c r="V7" s="38">
        <v>41</v>
      </c>
      <c r="W7" s="38">
        <v>0.93</v>
      </c>
      <c r="X7" s="38">
        <v>44.09</v>
      </c>
      <c r="Y7" s="38">
        <v>90.31</v>
      </c>
      <c r="Z7" s="38">
        <v>89.57</v>
      </c>
      <c r="AA7" s="38">
        <v>88.74</v>
      </c>
      <c r="AB7" s="38">
        <v>90.61</v>
      </c>
      <c r="AC7" s="38">
        <v>90.21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663.76</v>
      </c>
      <c r="BO7" s="38">
        <v>566.35</v>
      </c>
      <c r="BP7" s="38">
        <v>559.52</v>
      </c>
      <c r="BQ7" s="38">
        <v>51.77</v>
      </c>
      <c r="BR7" s="38">
        <v>62.44</v>
      </c>
      <c r="BS7" s="38">
        <v>56.65</v>
      </c>
      <c r="BT7" s="38">
        <v>42.89</v>
      </c>
      <c r="BU7" s="38">
        <v>45.66</v>
      </c>
      <c r="BV7" s="38">
        <v>54.55</v>
      </c>
      <c r="BW7" s="38">
        <v>56.63</v>
      </c>
      <c r="BX7" s="38">
        <v>50.17</v>
      </c>
      <c r="BY7" s="38">
        <v>53.76</v>
      </c>
      <c r="BZ7" s="38">
        <v>52.27</v>
      </c>
      <c r="CA7" s="38">
        <v>52.2</v>
      </c>
      <c r="CB7" s="38">
        <v>293.92</v>
      </c>
      <c r="CC7" s="38">
        <v>287.27999999999997</v>
      </c>
      <c r="CD7" s="38">
        <v>319.92</v>
      </c>
      <c r="CE7" s="38">
        <v>431.37</v>
      </c>
      <c r="CF7" s="38">
        <v>406.61</v>
      </c>
      <c r="CG7" s="38">
        <v>275.64999999999998</v>
      </c>
      <c r="CH7" s="38">
        <v>272.66000000000003</v>
      </c>
      <c r="CI7" s="38">
        <v>329.08</v>
      </c>
      <c r="CJ7" s="38">
        <v>275.25</v>
      </c>
      <c r="CK7" s="38">
        <v>291.01</v>
      </c>
      <c r="CL7" s="38">
        <v>295.2</v>
      </c>
      <c r="CM7" s="38">
        <v>100</v>
      </c>
      <c r="CN7" s="38">
        <v>100</v>
      </c>
      <c r="CO7" s="38">
        <v>100</v>
      </c>
      <c r="CP7" s="38">
        <v>100</v>
      </c>
      <c r="CQ7" s="38">
        <v>100</v>
      </c>
      <c r="CR7" s="38">
        <v>58.58</v>
      </c>
      <c r="CS7" s="38">
        <v>58.82</v>
      </c>
      <c r="CT7" s="38">
        <v>51.54</v>
      </c>
      <c r="CU7" s="38">
        <v>54.14</v>
      </c>
      <c r="CV7" s="38">
        <v>132.99</v>
      </c>
      <c r="CW7" s="38">
        <v>122.9</v>
      </c>
      <c r="CX7" s="38">
        <v>78.05</v>
      </c>
      <c r="CY7" s="38">
        <v>81.819999999999993</v>
      </c>
      <c r="CZ7" s="38">
        <v>82.61</v>
      </c>
      <c r="DA7" s="38">
        <v>88.37</v>
      </c>
      <c r="DB7" s="38">
        <v>87.8</v>
      </c>
      <c r="DC7" s="38">
        <v>72.31</v>
      </c>
      <c r="DD7" s="38">
        <v>71.760000000000005</v>
      </c>
      <c r="DE7" s="38">
        <v>71.599999999999994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黒髪 慎二</cp:lastModifiedBy>
  <cp:lastPrinted>2018-02-19T00:54:34Z</cp:lastPrinted>
  <dcterms:created xsi:type="dcterms:W3CDTF">2017-12-25T02:44:09Z</dcterms:created>
  <dcterms:modified xsi:type="dcterms:W3CDTF">2018-02-20T00:02:47Z</dcterms:modified>
  <cp:category/>
</cp:coreProperties>
</file>