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GASUIDO3\keiri\経理係\照会文書\県庁\市町村課\２９年度\公営企業に係る「経営比較分析表」の分析について H30.1.29\"/>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L10" i="4"/>
  <c r="AD10" i="4"/>
  <c r="P10" i="4"/>
  <c r="B10" i="4"/>
  <c r="AT8" i="4"/>
  <c r="W8" i="4"/>
  <c r="I8" i="4"/>
  <c r="B6" i="4"/>
  <c r="C10" i="5" l="1"/>
  <c r="D10" i="5"/>
  <c r="E10" i="5"/>
  <c r="B10" i="5"/>
</calcChain>
</file>

<file path=xl/sharedStrings.xml><?xml version="1.0" encoding="utf-8"?>
<sst xmlns="http://schemas.openxmlformats.org/spreadsheetml/2006/main" count="259" uniqueCount="123">
  <si>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</si>
  <si>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</si>
  <si>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</si>
  <si>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</si>
  <si>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</si>
  <si>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</si>
  <si>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</si>
  <si>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</si>
  <si>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</si>
  <si>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</si>
  <si>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</si>
  <si>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</si>
  <si>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</si>
  <si>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</si>
  <si>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</si>
  <si>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</si>
  <si>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</si>
  <si>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</si>
  <si>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</si>
  <si>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</si>
  <si>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</si>
  <si>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</si>
  <si>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</si>
  <si>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</si>
  <si>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</si>
  <si>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</si>
  <si>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</si>
  <si>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</si>
  <si>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</si>
  <si>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</si>
  <si>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</si>
  <si>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</si>
  <si>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</si>
  <si>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</si>
  <si>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</si>
  <si>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</si>
  <si>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</si>
  <si>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</si>
  <si>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</si>
  <si>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</si>
  <si>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</si>
  <si>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</si>
  <si>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</si>
  <si>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</si>
  <si>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</si>
  <si>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</si>
  <si>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</si>
  <si>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</si>
  <si>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</si>
  <si>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</si>
  <si>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</si>
  <si>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</si>
  <si>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</si>
  <si>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</si>
  <si>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</si>
  <si>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</si>
  <si>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</si>
  <si>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</si>
  <si>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</si>
  <si>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</si>
  <si>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</si>
  <si>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</si>
  <si>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</si>
  <si>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</si>
  <si>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</si>
  <si>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</si>
  <si>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</si>
  <si>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</si>
  <si>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</si>
  <si>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</si>
  <si>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</si>
  <si>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</si>
  <si>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</si>
  <si>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</si>
  <si>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</si>
  <si>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</si>
  <si>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</si>
  <si>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</si>
  <si>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</si>
  <si>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</si>
  <si>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</si>
  <si>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</si>
  <si>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</si>
  <si>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</si>
  <si>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</si>
  <si>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</si>
  <si>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</si>
  <si>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</si>
  <si>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</si>
  <si>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</si>
  <si>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</si>
  <si>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</si>
  <si>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</si>
  <si>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</si>
  <si>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</si>
  <si>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</si>
  <si>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</si>
  <si>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</si>
  <si>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</si>
  <si>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</si>
  <si>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</si>
  <si>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</si>
  <si>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</si>
  <si>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</si>
  <si>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</si>
  <si>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</si>
  <si>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</si>
  <si>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</si>
  <si>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佐賀市</t>
  </si>
  <si>
    <t>法適用</t>
  </si>
  <si>
    <t>下水道事業</t>
  </si>
  <si>
    <t>個別排水処理</t>
  </si>
  <si>
    <t>L2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</si>
  <si>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</si>
  <si>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</si>
  <si>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</si>
  <si>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</si>
  <si>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</si>
  <si>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</si>
  <si>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当市の個別排水処理事業は、平成12年度から開始しているため、個別排水処理施設（小型合併浄化槽）については、28年の法定耐用年数を超えた施設はない。</t>
    <rPh sb="1" eb="3">
      <t>トウシ</t>
    </rPh>
    <rPh sb="4" eb="6">
      <t>コベツ</t>
    </rPh>
    <rPh sb="6" eb="8">
      <t>ハイスイ</t>
    </rPh>
    <rPh sb="8" eb="10">
      <t>ショリ</t>
    </rPh>
    <rPh sb="10" eb="12">
      <t>ジギョウ</t>
    </rPh>
    <rPh sb="14" eb="16">
      <t>ヘイセイ</t>
    </rPh>
    <rPh sb="18" eb="19">
      <t>ネン</t>
    </rPh>
    <rPh sb="19" eb="20">
      <t>ド</t>
    </rPh>
    <rPh sb="22" eb="24">
      <t>カイシ</t>
    </rPh>
    <rPh sb="31" eb="33">
      <t>コベツ</t>
    </rPh>
    <rPh sb="33" eb="35">
      <t>ハイスイ</t>
    </rPh>
    <rPh sb="35" eb="37">
      <t>ショリ</t>
    </rPh>
    <rPh sb="37" eb="39">
      <t>シセツ</t>
    </rPh>
    <rPh sb="40" eb="42">
      <t>コガタ</t>
    </rPh>
    <rPh sb="42" eb="44">
      <t>ガッペイ</t>
    </rPh>
    <rPh sb="44" eb="47">
      <t>ジョウカソウ</t>
    </rPh>
    <rPh sb="56" eb="57">
      <t>ネン</t>
    </rPh>
    <rPh sb="58" eb="60">
      <t>ホウテイ</t>
    </rPh>
    <rPh sb="60" eb="62">
      <t>タイヨウ</t>
    </rPh>
    <rPh sb="62" eb="64">
      <t>ネンスウ</t>
    </rPh>
    <rPh sb="65" eb="66">
      <t>コ</t>
    </rPh>
    <rPh sb="68" eb="70">
      <t>シセツ</t>
    </rPh>
    <phoneticPr fontId="7"/>
  </si>
  <si>
    <t>自治体職員</t>
    <phoneticPr fontId="4"/>
  </si>
  <si>
    <t>　当市の個別排水処理事業については、公共下水道事業・特定環境保全公共下水道事業・農業集落排水事業・特定地域生活排水処理事業の４事業と合わせて、１つの「下水道事業」として経営している。
　個別排水処理事業については、①は常に100％で推移しているが、⑤は収益の多くを使用料以外の一般会計繰入金に依存しなければ成り立たない事業となっている。
　事業の特性上、一般会計繰入金がなければ成り立たず、また、規模が小さいことから経費の削減等といった経営の効率化にも限界があるため、将来的には、特定地域生活排水処理事業との統合を視野に入れた形で経営の健全性及び効率性を図っていくことが必要と考える。</t>
    <rPh sb="4" eb="6">
      <t>コベツ</t>
    </rPh>
    <rPh sb="6" eb="8">
      <t>ハイスイ</t>
    </rPh>
    <rPh sb="8" eb="10">
      <t>ショリ</t>
    </rPh>
    <rPh sb="49" eb="51">
      <t>トクテイ</t>
    </rPh>
    <rPh sb="51" eb="53">
      <t>チイキ</t>
    </rPh>
    <rPh sb="53" eb="55">
      <t>セイカツ</t>
    </rPh>
    <rPh sb="55" eb="57">
      <t>ハイスイ</t>
    </rPh>
    <rPh sb="57" eb="59">
      <t>ショリ</t>
    </rPh>
    <rPh sb="79" eb="80">
      <t>ギョウ</t>
    </rPh>
    <rPh sb="84" eb="86">
      <t>ケイエイ</t>
    </rPh>
    <rPh sb="94" eb="96">
      <t>コベツ</t>
    </rPh>
    <rPh sb="96" eb="98">
      <t>ハイスイ</t>
    </rPh>
    <rPh sb="98" eb="100">
      <t>ショリ</t>
    </rPh>
    <rPh sb="100" eb="102">
      <t>ジギョウ</t>
    </rPh>
    <rPh sb="110" eb="111">
      <t>ツネ</t>
    </rPh>
    <rPh sb="117" eb="119">
      <t>スイイ</t>
    </rPh>
    <rPh sb="127" eb="129">
      <t>シュウエキ</t>
    </rPh>
    <rPh sb="130" eb="131">
      <t>オオ</t>
    </rPh>
    <rPh sb="133" eb="135">
      <t>シヨウ</t>
    </rPh>
    <rPh sb="135" eb="136">
      <t>リョウ</t>
    </rPh>
    <rPh sb="136" eb="138">
      <t>イガイ</t>
    </rPh>
    <rPh sb="139" eb="141">
      <t>イッパン</t>
    </rPh>
    <rPh sb="141" eb="143">
      <t>カイケイ</t>
    </rPh>
    <rPh sb="143" eb="145">
      <t>クリイ</t>
    </rPh>
    <rPh sb="145" eb="146">
      <t>キン</t>
    </rPh>
    <rPh sb="147" eb="149">
      <t>イゾン</t>
    </rPh>
    <rPh sb="154" eb="155">
      <t>ナ</t>
    </rPh>
    <rPh sb="156" eb="157">
      <t>タ</t>
    </rPh>
    <rPh sb="160" eb="162">
      <t>ジギョウ</t>
    </rPh>
    <rPh sb="171" eb="173">
      <t>ジギョウ</t>
    </rPh>
    <rPh sb="174" eb="176">
      <t>トクセイ</t>
    </rPh>
    <rPh sb="176" eb="177">
      <t>ジョウ</t>
    </rPh>
    <rPh sb="178" eb="180">
      <t>イッパン</t>
    </rPh>
    <rPh sb="180" eb="182">
      <t>カイケイ</t>
    </rPh>
    <rPh sb="182" eb="184">
      <t>クリイ</t>
    </rPh>
    <rPh sb="184" eb="185">
      <t>キン</t>
    </rPh>
    <rPh sb="190" eb="191">
      <t>ナ</t>
    </rPh>
    <rPh sb="192" eb="193">
      <t>タ</t>
    </rPh>
    <rPh sb="199" eb="201">
      <t>キボ</t>
    </rPh>
    <rPh sb="202" eb="203">
      <t>チイ</t>
    </rPh>
    <rPh sb="209" eb="211">
      <t>ケイヒ</t>
    </rPh>
    <rPh sb="212" eb="214">
      <t>サクゲン</t>
    </rPh>
    <rPh sb="214" eb="215">
      <t>トウ</t>
    </rPh>
    <rPh sb="219" eb="221">
      <t>ケイエイ</t>
    </rPh>
    <rPh sb="227" eb="229">
      <t>ゲンカイ</t>
    </rPh>
    <rPh sb="235" eb="238">
      <t>ショウライテキ</t>
    </rPh>
    <rPh sb="258" eb="260">
      <t>シヤ</t>
    </rPh>
    <rPh sb="261" eb="262">
      <t>イ</t>
    </rPh>
    <rPh sb="264" eb="265">
      <t>カタチ</t>
    </rPh>
    <rPh sb="266" eb="268">
      <t>ケイエイ</t>
    </rPh>
    <rPh sb="269" eb="272">
      <t>ケンゼンセイ</t>
    </rPh>
    <rPh sb="272" eb="273">
      <t>オヨ</t>
    </rPh>
    <rPh sb="274" eb="277">
      <t>コウリツセイ</t>
    </rPh>
    <rPh sb="278" eb="279">
      <t>ハカ</t>
    </rPh>
    <rPh sb="286" eb="288">
      <t>ヒツヨウ</t>
    </rPh>
    <rPh sb="289" eb="290">
      <t>カンガ</t>
    </rPh>
    <phoneticPr fontId="7"/>
  </si>
  <si>
    <t>　上記でも記載しているとおり、個別排水処理事業の特性上、一般会計繰入金がなければ成り立たず、また、経費の削減等といった経営の効率化にも限界があるため、個別排水処理施設が耐用年数を迎える時期を目途に、特定地域生活排水処理事業との統合を視野に入れた形での経営が必要と考える。</t>
    <rPh sb="1" eb="3">
      <t>ジョウキ</t>
    </rPh>
    <rPh sb="5" eb="7">
      <t>キサイ</t>
    </rPh>
    <rPh sb="15" eb="17">
      <t>コベツ</t>
    </rPh>
    <rPh sb="17" eb="19">
      <t>ハイスイ</t>
    </rPh>
    <rPh sb="19" eb="21">
      <t>ショリ</t>
    </rPh>
    <rPh sb="32" eb="34">
      <t>クリイ</t>
    </rPh>
    <rPh sb="34" eb="35">
      <t>キン</t>
    </rPh>
    <rPh sb="89" eb="90">
      <t>ムカ</t>
    </rPh>
    <rPh sb="92" eb="94">
      <t>ジキ</t>
    </rPh>
    <rPh sb="95" eb="97">
      <t>メド</t>
    </rPh>
    <rPh sb="99" eb="101">
      <t>トクテイ</t>
    </rPh>
    <rPh sb="101" eb="103">
      <t>チイキ</t>
    </rPh>
    <rPh sb="103" eb="105">
      <t>セイカツ</t>
    </rPh>
    <rPh sb="105" eb="107">
      <t>ハイスイ</t>
    </rPh>
    <rPh sb="107" eb="109">
      <t>ショリ</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</si>
</sst>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5977808"/>
        <c:axId val="21597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5977808"/>
        <c:axId val="215978192"/>
      </c:lineChart>
      <c:dateAx>
        <c:axId val="215977808"/>
        <c:scaling>
          <c:orientation val="minMax"/>
        </c:scaling>
        <c:delete val="1"/>
        <c:axPos val="b"/>
        <c:numFmt formatCode="ge" sourceLinked="1"/>
        <c:majorTickMark val="none"/>
        <c:minorTickMark val="none"/>
        <c:tickLblPos val="none"/>
        <c:crossAx val="215978192"/>
        <c:crosses val="autoZero"/>
        <c:auto val="1"/>
        <c:lblOffset val="100"/>
        <c:baseTimeUnit val="years"/>
      </c:dateAx>
      <c:valAx>
        <c:axId val="21597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7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27.27</c:v>
                </c:pt>
                <c:pt idx="1">
                  <c:v>36.36</c:v>
                </c:pt>
                <c:pt idx="2">
                  <c:v>36.36</c:v>
                </c:pt>
                <c:pt idx="3">
                  <c:v>36.36</c:v>
                </c:pt>
                <c:pt idx="4">
                  <c:v>36.36</c:v>
                </c:pt>
              </c:numCache>
            </c:numRef>
          </c:val>
        </c:ser>
        <c:dLbls>
          <c:showLegendKey val="0"/>
          <c:showVal val="0"/>
          <c:showCatName val="0"/>
          <c:showSerName val="0"/>
          <c:showPercent val="0"/>
          <c:showBubbleSize val="0"/>
        </c:dLbls>
        <c:gapWidth val="150"/>
        <c:axId val="216770784"/>
        <c:axId val="21677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54.14</c:v>
                </c:pt>
                <c:pt idx="4">
                  <c:v>132.99</c:v>
                </c:pt>
              </c:numCache>
            </c:numRef>
          </c:val>
          <c:smooth val="0"/>
        </c:ser>
        <c:dLbls>
          <c:showLegendKey val="0"/>
          <c:showVal val="0"/>
          <c:showCatName val="0"/>
          <c:showSerName val="0"/>
          <c:showPercent val="0"/>
          <c:showBubbleSize val="0"/>
        </c:dLbls>
        <c:marker val="1"/>
        <c:smooth val="0"/>
        <c:axId val="216770784"/>
        <c:axId val="216771176"/>
      </c:lineChart>
      <c:dateAx>
        <c:axId val="216770784"/>
        <c:scaling>
          <c:orientation val="minMax"/>
        </c:scaling>
        <c:delete val="1"/>
        <c:axPos val="b"/>
        <c:numFmt formatCode="ge" sourceLinked="1"/>
        <c:majorTickMark val="none"/>
        <c:minorTickMark val="none"/>
        <c:tickLblPos val="none"/>
        <c:crossAx val="216771176"/>
        <c:crosses val="autoZero"/>
        <c:auto val="1"/>
        <c:lblOffset val="100"/>
        <c:baseTimeUnit val="years"/>
      </c:dateAx>
      <c:valAx>
        <c:axId val="21677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16924144"/>
        <c:axId val="21692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84.69</c:v>
                </c:pt>
                <c:pt idx="4">
                  <c:v>82.94</c:v>
                </c:pt>
              </c:numCache>
            </c:numRef>
          </c:val>
          <c:smooth val="0"/>
        </c:ser>
        <c:dLbls>
          <c:showLegendKey val="0"/>
          <c:showVal val="0"/>
          <c:showCatName val="0"/>
          <c:showSerName val="0"/>
          <c:showPercent val="0"/>
          <c:showBubbleSize val="0"/>
        </c:dLbls>
        <c:marker val="1"/>
        <c:smooth val="0"/>
        <c:axId val="216924144"/>
        <c:axId val="216924536"/>
      </c:lineChart>
      <c:dateAx>
        <c:axId val="216924144"/>
        <c:scaling>
          <c:orientation val="minMax"/>
        </c:scaling>
        <c:delete val="1"/>
        <c:axPos val="b"/>
        <c:numFmt formatCode="ge" sourceLinked="1"/>
        <c:majorTickMark val="none"/>
        <c:minorTickMark val="none"/>
        <c:tickLblPos val="none"/>
        <c:crossAx val="216924536"/>
        <c:crosses val="autoZero"/>
        <c:auto val="1"/>
        <c:lblOffset val="100"/>
        <c:baseTimeUnit val="years"/>
      </c:dateAx>
      <c:valAx>
        <c:axId val="21692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2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16050944"/>
        <c:axId val="2160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96.73</c:v>
                </c:pt>
                <c:pt idx="1">
                  <c:v>95.22</c:v>
                </c:pt>
                <c:pt idx="2">
                  <c:v>99.54</c:v>
                </c:pt>
                <c:pt idx="3">
                  <c:v>93.17</c:v>
                </c:pt>
                <c:pt idx="4">
                  <c:v>91.08</c:v>
                </c:pt>
              </c:numCache>
            </c:numRef>
          </c:val>
          <c:smooth val="0"/>
        </c:ser>
        <c:dLbls>
          <c:showLegendKey val="0"/>
          <c:showVal val="0"/>
          <c:showCatName val="0"/>
          <c:showSerName val="0"/>
          <c:showPercent val="0"/>
          <c:showBubbleSize val="0"/>
        </c:dLbls>
        <c:marker val="1"/>
        <c:smooth val="0"/>
        <c:axId val="216050944"/>
        <c:axId val="216055424"/>
      </c:lineChart>
      <c:dateAx>
        <c:axId val="216050944"/>
        <c:scaling>
          <c:orientation val="minMax"/>
        </c:scaling>
        <c:delete val="1"/>
        <c:axPos val="b"/>
        <c:numFmt formatCode="ge" sourceLinked="1"/>
        <c:majorTickMark val="none"/>
        <c:minorTickMark val="none"/>
        <c:tickLblPos val="none"/>
        <c:crossAx val="216055424"/>
        <c:crosses val="autoZero"/>
        <c:auto val="1"/>
        <c:lblOffset val="100"/>
        <c:baseTimeUnit val="years"/>
      </c:dateAx>
      <c:valAx>
        <c:axId val="2160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4.4400000000000004</c:v>
                </c:pt>
                <c:pt idx="1">
                  <c:v>8.86</c:v>
                </c:pt>
                <c:pt idx="2">
                  <c:v>14.26</c:v>
                </c:pt>
                <c:pt idx="3">
                  <c:v>18.87</c:v>
                </c:pt>
                <c:pt idx="4">
                  <c:v>23.5</c:v>
                </c:pt>
              </c:numCache>
            </c:numRef>
          </c:val>
        </c:ser>
        <c:dLbls>
          <c:showLegendKey val="0"/>
          <c:showVal val="0"/>
          <c:showCatName val="0"/>
          <c:showSerName val="0"/>
          <c:showPercent val="0"/>
          <c:showBubbleSize val="0"/>
        </c:dLbls>
        <c:gapWidth val="150"/>
        <c:axId val="216121712"/>
        <c:axId val="21612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20.309999999999999</c:v>
                </c:pt>
                <c:pt idx="1">
                  <c:v>18.399999999999999</c:v>
                </c:pt>
                <c:pt idx="2">
                  <c:v>23.72</c:v>
                </c:pt>
                <c:pt idx="3">
                  <c:v>38.32</c:v>
                </c:pt>
                <c:pt idx="4">
                  <c:v>40.67</c:v>
                </c:pt>
              </c:numCache>
            </c:numRef>
          </c:val>
          <c:smooth val="0"/>
        </c:ser>
        <c:dLbls>
          <c:showLegendKey val="0"/>
          <c:showVal val="0"/>
          <c:showCatName val="0"/>
          <c:showSerName val="0"/>
          <c:showPercent val="0"/>
          <c:showBubbleSize val="0"/>
        </c:dLbls>
        <c:marker val="1"/>
        <c:smooth val="0"/>
        <c:axId val="216121712"/>
        <c:axId val="216122096"/>
      </c:lineChart>
      <c:dateAx>
        <c:axId val="216121712"/>
        <c:scaling>
          <c:orientation val="minMax"/>
        </c:scaling>
        <c:delete val="1"/>
        <c:axPos val="b"/>
        <c:numFmt formatCode="ge" sourceLinked="1"/>
        <c:majorTickMark val="none"/>
        <c:minorTickMark val="none"/>
        <c:tickLblPos val="none"/>
        <c:crossAx val="216122096"/>
        <c:crosses val="autoZero"/>
        <c:auto val="1"/>
        <c:lblOffset val="100"/>
        <c:baseTimeUnit val="years"/>
      </c:dateAx>
      <c:valAx>
        <c:axId val="21612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2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087432"/>
        <c:axId val="21508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6087432"/>
        <c:axId val="215086744"/>
      </c:lineChart>
      <c:dateAx>
        <c:axId val="216087432"/>
        <c:scaling>
          <c:orientation val="minMax"/>
        </c:scaling>
        <c:delete val="1"/>
        <c:axPos val="b"/>
        <c:numFmt formatCode="ge" sourceLinked="1"/>
        <c:majorTickMark val="none"/>
        <c:minorTickMark val="none"/>
        <c:tickLblPos val="none"/>
        <c:crossAx val="215086744"/>
        <c:crosses val="autoZero"/>
        <c:auto val="1"/>
        <c:lblOffset val="100"/>
        <c:baseTimeUnit val="years"/>
      </c:dateAx>
      <c:valAx>
        <c:axId val="21508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8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079568"/>
        <c:axId val="21607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274.44</c:v>
                </c:pt>
                <c:pt idx="1">
                  <c:v>189</c:v>
                </c:pt>
                <c:pt idx="2">
                  <c:v>59.52</c:v>
                </c:pt>
                <c:pt idx="3">
                  <c:v>244.23</c:v>
                </c:pt>
                <c:pt idx="4">
                  <c:v>213.24</c:v>
                </c:pt>
              </c:numCache>
            </c:numRef>
          </c:val>
          <c:smooth val="0"/>
        </c:ser>
        <c:dLbls>
          <c:showLegendKey val="0"/>
          <c:showVal val="0"/>
          <c:showCatName val="0"/>
          <c:showSerName val="0"/>
          <c:showPercent val="0"/>
          <c:showBubbleSize val="0"/>
        </c:dLbls>
        <c:marker val="1"/>
        <c:smooth val="0"/>
        <c:axId val="216079568"/>
        <c:axId val="216079960"/>
      </c:lineChart>
      <c:dateAx>
        <c:axId val="216079568"/>
        <c:scaling>
          <c:orientation val="minMax"/>
        </c:scaling>
        <c:delete val="1"/>
        <c:axPos val="b"/>
        <c:numFmt formatCode="ge" sourceLinked="1"/>
        <c:majorTickMark val="none"/>
        <c:minorTickMark val="none"/>
        <c:tickLblPos val="none"/>
        <c:crossAx val="216079960"/>
        <c:crosses val="autoZero"/>
        <c:auto val="1"/>
        <c:lblOffset val="100"/>
        <c:baseTimeUnit val="years"/>
      </c:dateAx>
      <c:valAx>
        <c:axId val="21607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7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269.29000000000002</c:v>
                </c:pt>
                <c:pt idx="3">
                  <c:v>249.75</c:v>
                </c:pt>
                <c:pt idx="4">
                  <c:v>228.99</c:v>
                </c:pt>
              </c:numCache>
            </c:numRef>
          </c:val>
        </c:ser>
        <c:dLbls>
          <c:showLegendKey val="0"/>
          <c:showVal val="0"/>
          <c:showCatName val="0"/>
          <c:showSerName val="0"/>
          <c:showPercent val="0"/>
          <c:showBubbleSize val="0"/>
        </c:dLbls>
        <c:gapWidth val="150"/>
        <c:axId val="216486184"/>
        <c:axId val="21648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327.42</c:v>
                </c:pt>
                <c:pt idx="1">
                  <c:v>295.92</c:v>
                </c:pt>
                <c:pt idx="2">
                  <c:v>322.33999999999997</c:v>
                </c:pt>
                <c:pt idx="3">
                  <c:v>381.4</c:v>
                </c:pt>
                <c:pt idx="4">
                  <c:v>380.85</c:v>
                </c:pt>
              </c:numCache>
            </c:numRef>
          </c:val>
          <c:smooth val="0"/>
        </c:ser>
        <c:dLbls>
          <c:showLegendKey val="0"/>
          <c:showVal val="0"/>
          <c:showCatName val="0"/>
          <c:showSerName val="0"/>
          <c:showPercent val="0"/>
          <c:showBubbleSize val="0"/>
        </c:dLbls>
        <c:marker val="1"/>
        <c:smooth val="0"/>
        <c:axId val="216486184"/>
        <c:axId val="216486576"/>
      </c:lineChart>
      <c:dateAx>
        <c:axId val="216486184"/>
        <c:scaling>
          <c:orientation val="minMax"/>
        </c:scaling>
        <c:delete val="1"/>
        <c:axPos val="b"/>
        <c:numFmt formatCode="ge" sourceLinked="1"/>
        <c:majorTickMark val="none"/>
        <c:minorTickMark val="none"/>
        <c:tickLblPos val="none"/>
        <c:crossAx val="216486576"/>
        <c:crosses val="autoZero"/>
        <c:auto val="1"/>
        <c:lblOffset val="100"/>
        <c:baseTimeUnit val="years"/>
      </c:dateAx>
      <c:valAx>
        <c:axId val="21648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8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1303.68</c:v>
                </c:pt>
                <c:pt idx="1">
                  <c:v>1142.3699999999999</c:v>
                </c:pt>
                <c:pt idx="2">
                  <c:v>1020.21</c:v>
                </c:pt>
                <c:pt idx="3">
                  <c:v>2068.04</c:v>
                </c:pt>
                <c:pt idx="4">
                  <c:v>1910.31</c:v>
                </c:pt>
              </c:numCache>
            </c:numRef>
          </c:val>
        </c:ser>
        <c:dLbls>
          <c:showLegendKey val="0"/>
          <c:showVal val="0"/>
          <c:showCatName val="0"/>
          <c:showSerName val="0"/>
          <c:showPercent val="0"/>
          <c:showBubbleSize val="0"/>
        </c:dLbls>
        <c:gapWidth val="150"/>
        <c:axId val="216079176"/>
        <c:axId val="21648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663.76</c:v>
                </c:pt>
                <c:pt idx="4">
                  <c:v>566.35</c:v>
                </c:pt>
              </c:numCache>
            </c:numRef>
          </c:val>
          <c:smooth val="0"/>
        </c:ser>
        <c:dLbls>
          <c:showLegendKey val="0"/>
          <c:showVal val="0"/>
          <c:showCatName val="0"/>
          <c:showSerName val="0"/>
          <c:showPercent val="0"/>
          <c:showBubbleSize val="0"/>
        </c:dLbls>
        <c:marker val="1"/>
        <c:smooth val="0"/>
        <c:axId val="216079176"/>
        <c:axId val="216487752"/>
      </c:lineChart>
      <c:dateAx>
        <c:axId val="216079176"/>
        <c:scaling>
          <c:orientation val="minMax"/>
        </c:scaling>
        <c:delete val="1"/>
        <c:axPos val="b"/>
        <c:numFmt formatCode="ge" sourceLinked="1"/>
        <c:majorTickMark val="none"/>
        <c:minorTickMark val="none"/>
        <c:tickLblPos val="none"/>
        <c:crossAx val="216487752"/>
        <c:crosses val="autoZero"/>
        <c:auto val="1"/>
        <c:lblOffset val="100"/>
        <c:baseTimeUnit val="years"/>
      </c:dateAx>
      <c:valAx>
        <c:axId val="21648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7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c:v>
                </c:pt>
                <c:pt idx="1">
                  <c:v>27.4</c:v>
                </c:pt>
                <c:pt idx="2">
                  <c:v>34.31</c:v>
                </c:pt>
                <c:pt idx="3">
                  <c:v>34.869999999999997</c:v>
                </c:pt>
                <c:pt idx="4">
                  <c:v>40.549999999999997</c:v>
                </c:pt>
              </c:numCache>
            </c:numRef>
          </c:val>
        </c:ser>
        <c:dLbls>
          <c:showLegendKey val="0"/>
          <c:showVal val="0"/>
          <c:showCatName val="0"/>
          <c:showSerName val="0"/>
          <c:showPercent val="0"/>
          <c:showBubbleSize val="0"/>
        </c:dLbls>
        <c:gapWidth val="150"/>
        <c:axId val="216488928"/>
        <c:axId val="21648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53.76</c:v>
                </c:pt>
                <c:pt idx="4">
                  <c:v>52.27</c:v>
                </c:pt>
              </c:numCache>
            </c:numRef>
          </c:val>
          <c:smooth val="0"/>
        </c:ser>
        <c:dLbls>
          <c:showLegendKey val="0"/>
          <c:showVal val="0"/>
          <c:showCatName val="0"/>
          <c:showSerName val="0"/>
          <c:showPercent val="0"/>
          <c:showBubbleSize val="0"/>
        </c:dLbls>
        <c:marker val="1"/>
        <c:smooth val="0"/>
        <c:axId val="216488928"/>
        <c:axId val="216489320"/>
      </c:lineChart>
      <c:dateAx>
        <c:axId val="216488928"/>
        <c:scaling>
          <c:orientation val="minMax"/>
        </c:scaling>
        <c:delete val="1"/>
        <c:axPos val="b"/>
        <c:numFmt formatCode="ge" sourceLinked="1"/>
        <c:majorTickMark val="none"/>
        <c:minorTickMark val="none"/>
        <c:tickLblPos val="none"/>
        <c:crossAx val="216489320"/>
        <c:crosses val="autoZero"/>
        <c:auto val="1"/>
        <c:lblOffset val="100"/>
        <c:baseTimeUnit val="years"/>
      </c:dateAx>
      <c:valAx>
        <c:axId val="21648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513.92999999999995</c:v>
                </c:pt>
                <c:pt idx="1">
                  <c:v>503.9</c:v>
                </c:pt>
                <c:pt idx="2">
                  <c:v>400</c:v>
                </c:pt>
                <c:pt idx="3">
                  <c:v>438.85</c:v>
                </c:pt>
                <c:pt idx="4">
                  <c:v>378.79</c:v>
                </c:pt>
              </c:numCache>
            </c:numRef>
          </c:val>
        </c:ser>
        <c:dLbls>
          <c:showLegendKey val="0"/>
          <c:showVal val="0"/>
          <c:showCatName val="0"/>
          <c:showSerName val="0"/>
          <c:showPercent val="0"/>
          <c:showBubbleSize val="0"/>
        </c:dLbls>
        <c:gapWidth val="150"/>
        <c:axId val="216769216"/>
        <c:axId val="21676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275.25</c:v>
                </c:pt>
                <c:pt idx="4">
                  <c:v>291.01</c:v>
                </c:pt>
              </c:numCache>
            </c:numRef>
          </c:val>
          <c:smooth val="0"/>
        </c:ser>
        <c:dLbls>
          <c:showLegendKey val="0"/>
          <c:showVal val="0"/>
          <c:showCatName val="0"/>
          <c:showSerName val="0"/>
          <c:showPercent val="0"/>
          <c:showBubbleSize val="0"/>
        </c:dLbls>
        <c:marker val="1"/>
        <c:smooth val="0"/>
        <c:axId val="216769216"/>
        <c:axId val="216769608"/>
      </c:lineChart>
      <c:dateAx>
        <c:axId val="216769216"/>
        <c:scaling>
          <c:orientation val="minMax"/>
        </c:scaling>
        <c:delete val="1"/>
        <c:axPos val="b"/>
        <c:numFmt formatCode="ge" sourceLinked="1"/>
        <c:majorTickMark val="none"/>
        <c:minorTickMark val="none"/>
        <c:tickLblPos val="none"/>
        <c:crossAx val="216769608"/>
        <c:crosses val="autoZero"/>
        <c:auto val="1"/>
        <c:lblOffset val="100"/>
        <c:baseTimeUnit val="years"/>
      </c:dateAx>
      <c:valAx>
        <c:axId val="21676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8" sqref="P8:V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佐賀県　佐賀市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個別排水処理</v>
      </c>
      <c r="Q8" s="73"/>
      <c r="R8" s="73"/>
      <c r="S8" s="73"/>
      <c r="T8" s="73"/>
      <c r="U8" s="73"/>
      <c r="V8" s="73"/>
      <c r="W8" s="73" t="str">
        <f>データ!L6</f>
        <v>L2</v>
      </c>
      <c r="X8" s="73"/>
      <c r="Y8" s="73"/>
      <c r="Z8" s="73"/>
      <c r="AA8" s="73"/>
      <c r="AB8" s="73"/>
      <c r="AC8" s="73"/>
      <c r="AD8" s="74" t="s">
        <v>120</v>
      </c>
      <c r="AE8" s="74"/>
      <c r="AF8" s="74"/>
      <c r="AG8" s="74"/>
      <c r="AH8" s="74"/>
      <c r="AI8" s="74"/>
      <c r="AJ8" s="74"/>
      <c r="AK8" s="4"/>
      <c r="AL8" s="68">
        <f>データ!S6</f>
        <v>234758</v>
      </c>
      <c r="AM8" s="68"/>
      <c r="AN8" s="68"/>
      <c r="AO8" s="68"/>
      <c r="AP8" s="68"/>
      <c r="AQ8" s="68"/>
      <c r="AR8" s="68"/>
      <c r="AS8" s="68"/>
      <c r="AT8" s="67">
        <f>データ!T6</f>
        <v>431.84</v>
      </c>
      <c r="AU8" s="67"/>
      <c r="AV8" s="67"/>
      <c r="AW8" s="67"/>
      <c r="AX8" s="67"/>
      <c r="AY8" s="67"/>
      <c r="AZ8" s="67"/>
      <c r="BA8" s="67"/>
      <c r="BB8" s="67">
        <f>データ!U6</f>
        <v>543.62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5.13</v>
      </c>
      <c r="J10" s="67"/>
      <c r="K10" s="67"/>
      <c r="L10" s="67"/>
      <c r="M10" s="67"/>
      <c r="N10" s="67"/>
      <c r="O10" s="67"/>
      <c r="P10" s="67">
        <f>データ!P6</f>
        <v>0.01</v>
      </c>
      <c r="Q10" s="67"/>
      <c r="R10" s="67"/>
      <c r="S10" s="67"/>
      <c r="T10" s="67"/>
      <c r="U10" s="67"/>
      <c r="V10" s="67"/>
      <c r="W10" s="67">
        <f>データ!Q6</f>
        <v>100</v>
      </c>
      <c r="X10" s="67"/>
      <c r="Y10" s="67"/>
      <c r="Z10" s="67"/>
      <c r="AA10" s="67"/>
      <c r="AB10" s="67"/>
      <c r="AC10" s="67"/>
      <c r="AD10" s="68">
        <f>データ!R6</f>
        <v>3110</v>
      </c>
      <c r="AE10" s="68"/>
      <c r="AF10" s="68"/>
      <c r="AG10" s="68"/>
      <c r="AH10" s="68"/>
      <c r="AI10" s="68"/>
      <c r="AJ10" s="68"/>
      <c r="AK10" s="2"/>
      <c r="AL10" s="68">
        <f>データ!V6</f>
        <v>18</v>
      </c>
      <c r="AM10" s="68"/>
      <c r="AN10" s="68"/>
      <c r="AO10" s="68"/>
      <c r="AP10" s="68"/>
      <c r="AQ10" s="68"/>
      <c r="AR10" s="68"/>
      <c r="AS10" s="68"/>
      <c r="AT10" s="67">
        <f>データ!W6</f>
        <v>0.01</v>
      </c>
      <c r="AU10" s="67"/>
      <c r="AV10" s="67"/>
      <c r="AW10" s="67"/>
      <c r="AX10" s="67"/>
      <c r="AY10" s="67"/>
      <c r="AZ10" s="67"/>
      <c r="BA10" s="67"/>
      <c r="BB10" s="67">
        <f>データ!X6</f>
        <v>1800</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【92.43】</v>
      </c>
      <c r="F86" s="27" t="str">
        <f>データ!AT6</f>
        <v>【175.10】</v>
      </c>
      <c r="G86" s="27" t="str">
        <f>データ!BE6</f>
        <v>【359.96】</v>
      </c>
      <c r="H86" s="27" t="str">
        <f>データ!BP6</f>
        <v>【559.52】</v>
      </c>
      <c r="I86" s="27" t="str">
        <f>データ!CA6</f>
        <v>【52.20】</v>
      </c>
      <c r="J86" s="27" t="str">
        <f>データ!CL6</f>
        <v>【295.20】</v>
      </c>
      <c r="K86" s="27" t="str">
        <f>データ!CW6</f>
        <v>【122.90】</v>
      </c>
      <c r="L86" s="27" t="str">
        <f>データ!DH6</f>
        <v>【81.31】</v>
      </c>
      <c r="M86" s="27" t="str">
        <f>データ!DS6</f>
        <v>【37.57】</v>
      </c>
      <c r="N86" s="27" t="str">
        <f>データ!ED6</f>
        <v>【-】</v>
      </c>
      <c r="O86" s="27"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412015</v>
      </c>
      <c r="D6" s="34">
        <f t="shared" si="3"/>
        <v>46</v>
      </c>
      <c r="E6" s="34">
        <f t="shared" si="3"/>
        <v>18</v>
      </c>
      <c r="F6" s="34">
        <f t="shared" si="3"/>
        <v>1</v>
      </c>
      <c r="G6" s="34">
        <f t="shared" si="3"/>
        <v>0</v>
      </c>
      <c r="H6" s="34" t="str">
        <f t="shared" si="3"/>
        <v>佐賀県　佐賀市</v>
      </c>
      <c r="I6" s="34" t="str">
        <f t="shared" si="3"/>
        <v>法適用</v>
      </c>
      <c r="J6" s="34" t="str">
        <f t="shared" si="3"/>
        <v>下水道事業</v>
      </c>
      <c r="K6" s="34" t="str">
        <f t="shared" si="3"/>
        <v>個別排水処理</v>
      </c>
      <c r="L6" s="34" t="str">
        <f t="shared" si="3"/>
        <v>L2</v>
      </c>
      <c r="M6" s="34">
        <f t="shared" si="3"/>
        <v>0</v>
      </c>
      <c r="N6" s="35" t="str">
        <f t="shared" si="3"/>
        <v>-</v>
      </c>
      <c r="O6" s="35">
        <f t="shared" si="3"/>
        <v>5.13</v>
      </c>
      <c r="P6" s="35">
        <f t="shared" si="3"/>
        <v>0.01</v>
      </c>
      <c r="Q6" s="35">
        <f t="shared" si="3"/>
        <v>100</v>
      </c>
      <c r="R6" s="35">
        <f t="shared" si="3"/>
        <v>3110</v>
      </c>
      <c r="S6" s="35">
        <f t="shared" si="3"/>
        <v>234758</v>
      </c>
      <c r="T6" s="35">
        <f t="shared" si="3"/>
        <v>431.84</v>
      </c>
      <c r="U6" s="35">
        <f t="shared" si="3"/>
        <v>543.62</v>
      </c>
      <c r="V6" s="35">
        <f t="shared" si="3"/>
        <v>18</v>
      </c>
      <c r="W6" s="35">
        <f t="shared" si="3"/>
        <v>0.01</v>
      </c>
      <c r="X6" s="35">
        <f t="shared" si="3"/>
        <v>1800</v>
      </c>
      <c r="Y6" s="36">
        <f>IF(Y7="",NA(),Y7)</f>
        <v>100</v>
      </c>
      <c r="Z6" s="36">
        <f t="shared" ref="Z6:AH6" si="4">IF(Z7="",NA(),Z7)</f>
        <v>100</v>
      </c>
      <c r="AA6" s="36">
        <f t="shared" si="4"/>
        <v>100</v>
      </c>
      <c r="AB6" s="36">
        <f t="shared" si="4"/>
        <v>100</v>
      </c>
      <c r="AC6" s="36">
        <f t="shared" si="4"/>
        <v>100</v>
      </c>
      <c r="AD6" s="36">
        <f t="shared" si="4"/>
        <v>96.73</v>
      </c>
      <c r="AE6" s="36">
        <f t="shared" si="4"/>
        <v>95.22</v>
      </c>
      <c r="AF6" s="36">
        <f t="shared" si="4"/>
        <v>99.54</v>
      </c>
      <c r="AG6" s="36">
        <f t="shared" si="4"/>
        <v>93.17</v>
      </c>
      <c r="AH6" s="36">
        <f t="shared" si="4"/>
        <v>91.08</v>
      </c>
      <c r="AI6" s="35" t="str">
        <f>IF(AI7="","",IF(AI7="-","【-】","【"&amp;SUBSTITUTE(TEXT(AI7,"#,##0.00"),"-","△")&amp;"】"))</f>
        <v>【92.43】</v>
      </c>
      <c r="AJ6" s="35">
        <f>IF(AJ7="",NA(),AJ7)</f>
        <v>0</v>
      </c>
      <c r="AK6" s="35">
        <f t="shared" ref="AK6:AS6" si="5">IF(AK7="",NA(),AK7)</f>
        <v>0</v>
      </c>
      <c r="AL6" s="35">
        <f t="shared" si="5"/>
        <v>0</v>
      </c>
      <c r="AM6" s="35">
        <f t="shared" si="5"/>
        <v>0</v>
      </c>
      <c r="AN6" s="35">
        <f t="shared" si="5"/>
        <v>0</v>
      </c>
      <c r="AO6" s="36">
        <f t="shared" si="5"/>
        <v>274.44</v>
      </c>
      <c r="AP6" s="36">
        <f t="shared" si="5"/>
        <v>189</v>
      </c>
      <c r="AQ6" s="36">
        <f t="shared" si="5"/>
        <v>59.52</v>
      </c>
      <c r="AR6" s="36">
        <f t="shared" si="5"/>
        <v>244.23</v>
      </c>
      <c r="AS6" s="36">
        <f t="shared" si="5"/>
        <v>213.24</v>
      </c>
      <c r="AT6" s="35" t="str">
        <f>IF(AT7="","",IF(AT7="-","【-】","【"&amp;SUBSTITUTE(TEXT(AT7,"#,##0.00"),"-","△")&amp;"】"))</f>
        <v>【175.10】</v>
      </c>
      <c r="AU6" s="36" t="str">
        <f>IF(AU7="",NA(),AU7)</f>
        <v>-</v>
      </c>
      <c r="AV6" s="36" t="str">
        <f t="shared" ref="AV6:BD6" si="6">IF(AV7="",NA(),AV7)</f>
        <v>-</v>
      </c>
      <c r="AW6" s="36">
        <f t="shared" si="6"/>
        <v>269.29000000000002</v>
      </c>
      <c r="AX6" s="36">
        <f t="shared" si="6"/>
        <v>249.75</v>
      </c>
      <c r="AY6" s="36">
        <f t="shared" si="6"/>
        <v>228.99</v>
      </c>
      <c r="AZ6" s="36">
        <f t="shared" si="6"/>
        <v>327.42</v>
      </c>
      <c r="BA6" s="36">
        <f t="shared" si="6"/>
        <v>295.92</v>
      </c>
      <c r="BB6" s="36">
        <f t="shared" si="6"/>
        <v>322.33999999999997</v>
      </c>
      <c r="BC6" s="36">
        <f t="shared" si="6"/>
        <v>381.4</v>
      </c>
      <c r="BD6" s="36">
        <f t="shared" si="6"/>
        <v>380.85</v>
      </c>
      <c r="BE6" s="35" t="str">
        <f>IF(BE7="","",IF(BE7="-","【-】","【"&amp;SUBSTITUTE(TEXT(BE7,"#,##0.00"),"-","△")&amp;"】"))</f>
        <v>【359.96】</v>
      </c>
      <c r="BF6" s="36">
        <f>IF(BF7="",NA(),BF7)</f>
        <v>1303.68</v>
      </c>
      <c r="BG6" s="36">
        <f t="shared" ref="BG6:BO6" si="7">IF(BG7="",NA(),BG7)</f>
        <v>1142.3699999999999</v>
      </c>
      <c r="BH6" s="36">
        <f t="shared" si="7"/>
        <v>1020.21</v>
      </c>
      <c r="BI6" s="36">
        <f t="shared" si="7"/>
        <v>2068.04</v>
      </c>
      <c r="BJ6" s="36">
        <f t="shared" si="7"/>
        <v>1910.31</v>
      </c>
      <c r="BK6" s="36">
        <f t="shared" si="7"/>
        <v>862.78</v>
      </c>
      <c r="BL6" s="36">
        <f t="shared" si="7"/>
        <v>803.29</v>
      </c>
      <c r="BM6" s="36">
        <f t="shared" si="7"/>
        <v>760.12</v>
      </c>
      <c r="BN6" s="36">
        <f t="shared" si="7"/>
        <v>663.76</v>
      </c>
      <c r="BO6" s="36">
        <f t="shared" si="7"/>
        <v>566.35</v>
      </c>
      <c r="BP6" s="35" t="str">
        <f>IF(BP7="","",IF(BP7="-","【-】","【"&amp;SUBSTITUTE(TEXT(BP7,"#,##0.00"),"-","△")&amp;"】"))</f>
        <v>【559.52】</v>
      </c>
      <c r="BQ6" s="36">
        <f>IF(BQ7="",NA(),BQ7)</f>
        <v>26</v>
      </c>
      <c r="BR6" s="36">
        <f t="shared" ref="BR6:BZ6" si="8">IF(BR7="",NA(),BR7)</f>
        <v>27.4</v>
      </c>
      <c r="BS6" s="36">
        <f t="shared" si="8"/>
        <v>34.31</v>
      </c>
      <c r="BT6" s="36">
        <f t="shared" si="8"/>
        <v>34.869999999999997</v>
      </c>
      <c r="BU6" s="36">
        <f t="shared" si="8"/>
        <v>40.549999999999997</v>
      </c>
      <c r="BV6" s="36">
        <f t="shared" si="8"/>
        <v>54.55</v>
      </c>
      <c r="BW6" s="36">
        <f t="shared" si="8"/>
        <v>56.63</v>
      </c>
      <c r="BX6" s="36">
        <f t="shared" si="8"/>
        <v>50.17</v>
      </c>
      <c r="BY6" s="36">
        <f t="shared" si="8"/>
        <v>53.76</v>
      </c>
      <c r="BZ6" s="36">
        <f t="shared" si="8"/>
        <v>52.27</v>
      </c>
      <c r="CA6" s="35" t="str">
        <f>IF(CA7="","",IF(CA7="-","【-】","【"&amp;SUBSTITUTE(TEXT(CA7,"#,##0.00"),"-","△")&amp;"】"))</f>
        <v>【52.20】</v>
      </c>
      <c r="CB6" s="36">
        <f>IF(CB7="",NA(),CB7)</f>
        <v>513.92999999999995</v>
      </c>
      <c r="CC6" s="36">
        <f t="shared" ref="CC6:CK6" si="9">IF(CC7="",NA(),CC7)</f>
        <v>503.9</v>
      </c>
      <c r="CD6" s="36">
        <f t="shared" si="9"/>
        <v>400</v>
      </c>
      <c r="CE6" s="36">
        <f t="shared" si="9"/>
        <v>438.85</v>
      </c>
      <c r="CF6" s="36">
        <f t="shared" si="9"/>
        <v>378.79</v>
      </c>
      <c r="CG6" s="36">
        <f t="shared" si="9"/>
        <v>275.64999999999998</v>
      </c>
      <c r="CH6" s="36">
        <f t="shared" si="9"/>
        <v>272.66000000000003</v>
      </c>
      <c r="CI6" s="36">
        <f t="shared" si="9"/>
        <v>329.08</v>
      </c>
      <c r="CJ6" s="36">
        <f t="shared" si="9"/>
        <v>275.25</v>
      </c>
      <c r="CK6" s="36">
        <f t="shared" si="9"/>
        <v>291.01</v>
      </c>
      <c r="CL6" s="35" t="str">
        <f>IF(CL7="","",IF(CL7="-","【-】","【"&amp;SUBSTITUTE(TEXT(CL7,"#,##0.00"),"-","△")&amp;"】"))</f>
        <v>【295.20】</v>
      </c>
      <c r="CM6" s="36">
        <f>IF(CM7="",NA(),CM7)</f>
        <v>27.27</v>
      </c>
      <c r="CN6" s="36">
        <f t="shared" ref="CN6:CV6" si="10">IF(CN7="",NA(),CN7)</f>
        <v>36.36</v>
      </c>
      <c r="CO6" s="36">
        <f t="shared" si="10"/>
        <v>36.36</v>
      </c>
      <c r="CP6" s="36">
        <f t="shared" si="10"/>
        <v>36.36</v>
      </c>
      <c r="CQ6" s="36">
        <f t="shared" si="10"/>
        <v>36.36</v>
      </c>
      <c r="CR6" s="36">
        <f t="shared" si="10"/>
        <v>58.58</v>
      </c>
      <c r="CS6" s="36">
        <f t="shared" si="10"/>
        <v>58.82</v>
      </c>
      <c r="CT6" s="36">
        <f t="shared" si="10"/>
        <v>51.54</v>
      </c>
      <c r="CU6" s="36">
        <f t="shared" si="10"/>
        <v>54.14</v>
      </c>
      <c r="CV6" s="36">
        <f t="shared" si="10"/>
        <v>132.99</v>
      </c>
      <c r="CW6" s="35" t="str">
        <f>IF(CW7="","",IF(CW7="-","【-】","【"&amp;SUBSTITUTE(TEXT(CW7,"#,##0.00"),"-","△")&amp;"】"))</f>
        <v>【122.90】</v>
      </c>
      <c r="CX6" s="36">
        <f>IF(CX7="",NA(),CX7)</f>
        <v>100</v>
      </c>
      <c r="CY6" s="36">
        <f t="shared" ref="CY6:DG6" si="11">IF(CY7="",NA(),CY7)</f>
        <v>100</v>
      </c>
      <c r="CZ6" s="36">
        <f t="shared" si="11"/>
        <v>100</v>
      </c>
      <c r="DA6" s="36">
        <f t="shared" si="11"/>
        <v>100</v>
      </c>
      <c r="DB6" s="36">
        <f t="shared" si="11"/>
        <v>100</v>
      </c>
      <c r="DC6" s="36">
        <f t="shared" si="11"/>
        <v>72.31</v>
      </c>
      <c r="DD6" s="36">
        <f t="shared" si="11"/>
        <v>71.760000000000005</v>
      </c>
      <c r="DE6" s="36">
        <f t="shared" si="11"/>
        <v>71.599999999999994</v>
      </c>
      <c r="DF6" s="36">
        <f t="shared" si="11"/>
        <v>84.69</v>
      </c>
      <c r="DG6" s="36">
        <f t="shared" si="11"/>
        <v>82.94</v>
      </c>
      <c r="DH6" s="35" t="str">
        <f>IF(DH7="","",IF(DH7="-","【-】","【"&amp;SUBSTITUTE(TEXT(DH7,"#,##0.00"),"-","△")&amp;"】"))</f>
        <v>【81.31】</v>
      </c>
      <c r="DI6" s="36">
        <f>IF(DI7="",NA(),DI7)</f>
        <v>4.4400000000000004</v>
      </c>
      <c r="DJ6" s="36">
        <f t="shared" ref="DJ6:DR6" si="12">IF(DJ7="",NA(),DJ7)</f>
        <v>8.86</v>
      </c>
      <c r="DK6" s="36">
        <f t="shared" si="12"/>
        <v>14.26</v>
      </c>
      <c r="DL6" s="36">
        <f t="shared" si="12"/>
        <v>18.87</v>
      </c>
      <c r="DM6" s="36">
        <f t="shared" si="12"/>
        <v>23.5</v>
      </c>
      <c r="DN6" s="36">
        <f t="shared" si="12"/>
        <v>20.309999999999999</v>
      </c>
      <c r="DO6" s="36">
        <f t="shared" si="12"/>
        <v>18.399999999999999</v>
      </c>
      <c r="DP6" s="36">
        <f t="shared" si="12"/>
        <v>23.72</v>
      </c>
      <c r="DQ6" s="36">
        <f t="shared" si="12"/>
        <v>38.32</v>
      </c>
      <c r="DR6" s="36">
        <f t="shared" si="12"/>
        <v>40.67</v>
      </c>
      <c r="DS6" s="35" t="str">
        <f>IF(DS7="","",IF(DS7="-","【-】","【"&amp;SUBSTITUTE(TEXT(DS7,"#,##0.00"),"-","△")&amp;"】"))</f>
        <v>【37.57】</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412015</v>
      </c>
      <c r="D7" s="38">
        <v>46</v>
      </c>
      <c r="E7" s="38">
        <v>18</v>
      </c>
      <c r="F7" s="38">
        <v>1</v>
      </c>
      <c r="G7" s="38">
        <v>0</v>
      </c>
      <c r="H7" s="38" t="s">
        <v>108</v>
      </c>
      <c r="I7" s="38" t="s">
        <v>109</v>
      </c>
      <c r="J7" s="38" t="s">
        <v>110</v>
      </c>
      <c r="K7" s="38" t="s">
        <v>111</v>
      </c>
      <c r="L7" s="38" t="s">
        <v>112</v>
      </c>
      <c r="M7" s="38"/>
      <c r="N7" s="39" t="s">
        <v>113</v>
      </c>
      <c r="O7" s="39">
        <v>5.13</v>
      </c>
      <c r="P7" s="39">
        <v>0.01</v>
      </c>
      <c r="Q7" s="39">
        <v>100</v>
      </c>
      <c r="R7" s="39">
        <v>3110</v>
      </c>
      <c r="S7" s="39">
        <v>234758</v>
      </c>
      <c r="T7" s="39">
        <v>431.84</v>
      </c>
      <c r="U7" s="39">
        <v>543.62</v>
      </c>
      <c r="V7" s="39">
        <v>18</v>
      </c>
      <c r="W7" s="39">
        <v>0.01</v>
      </c>
      <c r="X7" s="39">
        <v>1800</v>
      </c>
      <c r="Y7" s="39">
        <v>100</v>
      </c>
      <c r="Z7" s="39">
        <v>100</v>
      </c>
      <c r="AA7" s="39">
        <v>100</v>
      </c>
      <c r="AB7" s="39">
        <v>100</v>
      </c>
      <c r="AC7" s="39">
        <v>100</v>
      </c>
      <c r="AD7" s="39">
        <v>96.73</v>
      </c>
      <c r="AE7" s="39">
        <v>95.22</v>
      </c>
      <c r="AF7" s="39">
        <v>99.54</v>
      </c>
      <c r="AG7" s="39">
        <v>93.17</v>
      </c>
      <c r="AH7" s="39">
        <v>91.08</v>
      </c>
      <c r="AI7" s="39">
        <v>92.43</v>
      </c>
      <c r="AJ7" s="39">
        <v>0</v>
      </c>
      <c r="AK7" s="39">
        <v>0</v>
      </c>
      <c r="AL7" s="39">
        <v>0</v>
      </c>
      <c r="AM7" s="39">
        <v>0</v>
      </c>
      <c r="AN7" s="39">
        <v>0</v>
      </c>
      <c r="AO7" s="39">
        <v>274.44</v>
      </c>
      <c r="AP7" s="39">
        <v>189</v>
      </c>
      <c r="AQ7" s="39">
        <v>59.52</v>
      </c>
      <c r="AR7" s="39">
        <v>244.23</v>
      </c>
      <c r="AS7" s="39">
        <v>213.24</v>
      </c>
      <c r="AT7" s="39">
        <v>175.1</v>
      </c>
      <c r="AU7" s="39" t="s">
        <v>113</v>
      </c>
      <c r="AV7" s="39" t="s">
        <v>113</v>
      </c>
      <c r="AW7" s="39">
        <v>269.29000000000002</v>
      </c>
      <c r="AX7" s="39">
        <v>249.75</v>
      </c>
      <c r="AY7" s="39">
        <v>228.99</v>
      </c>
      <c r="AZ7" s="39">
        <v>327.42</v>
      </c>
      <c r="BA7" s="39">
        <v>295.92</v>
      </c>
      <c r="BB7" s="39">
        <v>322.33999999999997</v>
      </c>
      <c r="BC7" s="39">
        <v>381.4</v>
      </c>
      <c r="BD7" s="39">
        <v>380.85</v>
      </c>
      <c r="BE7" s="39">
        <v>359.96</v>
      </c>
      <c r="BF7" s="39">
        <v>1303.68</v>
      </c>
      <c r="BG7" s="39">
        <v>1142.3699999999999</v>
      </c>
      <c r="BH7" s="39">
        <v>1020.21</v>
      </c>
      <c r="BI7" s="39">
        <v>2068.04</v>
      </c>
      <c r="BJ7" s="39">
        <v>1910.31</v>
      </c>
      <c r="BK7" s="39">
        <v>862.78</v>
      </c>
      <c r="BL7" s="39">
        <v>803.29</v>
      </c>
      <c r="BM7" s="39">
        <v>760.12</v>
      </c>
      <c r="BN7" s="39">
        <v>663.76</v>
      </c>
      <c r="BO7" s="39">
        <v>566.35</v>
      </c>
      <c r="BP7" s="39">
        <v>559.52</v>
      </c>
      <c r="BQ7" s="39">
        <v>26</v>
      </c>
      <c r="BR7" s="39">
        <v>27.4</v>
      </c>
      <c r="BS7" s="39">
        <v>34.31</v>
      </c>
      <c r="BT7" s="39">
        <v>34.869999999999997</v>
      </c>
      <c r="BU7" s="39">
        <v>40.549999999999997</v>
      </c>
      <c r="BV7" s="39">
        <v>54.55</v>
      </c>
      <c r="BW7" s="39">
        <v>56.63</v>
      </c>
      <c r="BX7" s="39">
        <v>50.17</v>
      </c>
      <c r="BY7" s="39">
        <v>53.76</v>
      </c>
      <c r="BZ7" s="39">
        <v>52.27</v>
      </c>
      <c r="CA7" s="39">
        <v>52.2</v>
      </c>
      <c r="CB7" s="39">
        <v>513.92999999999995</v>
      </c>
      <c r="CC7" s="39">
        <v>503.9</v>
      </c>
      <c r="CD7" s="39">
        <v>400</v>
      </c>
      <c r="CE7" s="39">
        <v>438.85</v>
      </c>
      <c r="CF7" s="39">
        <v>378.79</v>
      </c>
      <c r="CG7" s="39">
        <v>275.64999999999998</v>
      </c>
      <c r="CH7" s="39">
        <v>272.66000000000003</v>
      </c>
      <c r="CI7" s="39">
        <v>329.08</v>
      </c>
      <c r="CJ7" s="39">
        <v>275.25</v>
      </c>
      <c r="CK7" s="39">
        <v>291.01</v>
      </c>
      <c r="CL7" s="39">
        <v>295.2</v>
      </c>
      <c r="CM7" s="39">
        <v>27.27</v>
      </c>
      <c r="CN7" s="39">
        <v>36.36</v>
      </c>
      <c r="CO7" s="39">
        <v>36.36</v>
      </c>
      <c r="CP7" s="39">
        <v>36.36</v>
      </c>
      <c r="CQ7" s="39">
        <v>36.36</v>
      </c>
      <c r="CR7" s="39">
        <v>58.58</v>
      </c>
      <c r="CS7" s="39">
        <v>58.82</v>
      </c>
      <c r="CT7" s="39">
        <v>51.54</v>
      </c>
      <c r="CU7" s="39">
        <v>54.14</v>
      </c>
      <c r="CV7" s="39">
        <v>132.99</v>
      </c>
      <c r="CW7" s="39">
        <v>122.9</v>
      </c>
      <c r="CX7" s="39">
        <v>100</v>
      </c>
      <c r="CY7" s="39">
        <v>100</v>
      </c>
      <c r="CZ7" s="39">
        <v>100</v>
      </c>
      <c r="DA7" s="39">
        <v>100</v>
      </c>
      <c r="DB7" s="39">
        <v>100</v>
      </c>
      <c r="DC7" s="39">
        <v>72.31</v>
      </c>
      <c r="DD7" s="39">
        <v>71.760000000000005</v>
      </c>
      <c r="DE7" s="39">
        <v>71.599999999999994</v>
      </c>
      <c r="DF7" s="39">
        <v>84.69</v>
      </c>
      <c r="DG7" s="39">
        <v>82.94</v>
      </c>
      <c r="DH7" s="39">
        <v>81.31</v>
      </c>
      <c r="DI7" s="39">
        <v>4.4400000000000004</v>
      </c>
      <c r="DJ7" s="39">
        <v>8.86</v>
      </c>
      <c r="DK7" s="39">
        <v>14.26</v>
      </c>
      <c r="DL7" s="39">
        <v>18.87</v>
      </c>
      <c r="DM7" s="39">
        <v>23.5</v>
      </c>
      <c r="DN7" s="39">
        <v>20.309999999999999</v>
      </c>
      <c r="DO7" s="39">
        <v>18.399999999999999</v>
      </c>
      <c r="DP7" s="39">
        <v>23.72</v>
      </c>
      <c r="DQ7" s="39">
        <v>38.32</v>
      </c>
      <c r="DR7" s="39">
        <v>40.67</v>
      </c>
      <c r="DS7" s="39">
        <v>37.57</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廣瀬　央</cp:lastModifiedBy>
  <cp:lastPrinted>2018-02-06T06:50:20Z</cp:lastPrinted>
  <dcterms:created xsi:type="dcterms:W3CDTF">2017-12-25T02:00:44Z</dcterms:created>
  <dcterms:modified xsi:type="dcterms:W3CDTF">2018-02-06T07:56:38Z</dcterms:modified>
  <cp:category/>
</cp:coreProperties>
</file>