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dh10110860\財政担当共有フォルダー\13-2公営企業一般\29公営企業一般\平成28年度経営比較分析表\300125【依頼】平成28年度決算「経営比較分析表」の分析等について\05総務省へURL報告、県HP公表、団体へ公表依頼、団体へ公表のお知らせ\☆HP公表データ（経営比較分析表）\08特排\"/>
    </mc:Choice>
  </mc:AlternateContent>
  <workbookProtection workbookPassword="B31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71027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6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G86" i="4" s="1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R6" i="5"/>
  <c r="AD10" i="4" s="1"/>
  <c r="Q6" i="5"/>
  <c r="W10" i="4" s="1"/>
  <c r="P6" i="5"/>
  <c r="O6" i="5"/>
  <c r="N6" i="5"/>
  <c r="B10" i="4" s="1"/>
  <c r="M6" i="5"/>
  <c r="L6" i="5"/>
  <c r="W8" i="4" s="1"/>
  <c r="K6" i="5"/>
  <c r="P8" i="4" s="1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M86" i="4"/>
  <c r="K86" i="4"/>
  <c r="I86" i="4"/>
  <c r="E86" i="4"/>
  <c r="AT10" i="4"/>
  <c r="P10" i="4"/>
  <c r="I10" i="4"/>
  <c r="AL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<sst xmlns="http://schemas.openxmlformats.org/spreadsheetml/2006/main" count="257" uniqueCount="123">
  <si>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</si>
  <si>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</si>
  <si>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</si>
  <si>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</si>
  <si>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</si>
  <si>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</si>
  <si>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</si>
  <si>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</si>
  <si>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</si>
  <si>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</si>
  <si>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</si>
  <si>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</si>
  <si>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</si>
  <si>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</si>
  <si>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</si>
  <si>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</si>
  <si>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</si>
  <si>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</si>
  <si>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</si>
  <si>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</si>
  <si>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</si>
  <si>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</si>
  <si>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</si>
  <si>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</si>
  <si>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</si>
  <si>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</si>
  <si>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</si>
  <si>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</si>
  <si>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</si>
  <si>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</si>
  <si>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</si>
  <si>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</si>
  <si>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</si>
  <si>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</si>
  <si>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</si>
  <si>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</si>
  <si>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</si>
  <si>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</si>
  <si>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</si>
  <si>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</si>
  <si>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</si>
  <si>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</si>
  <si>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</si>
  <si>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</si>
  <si>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</si>
  <si>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</si>
  <si>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</si>
  <si>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</si>
  <si>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</si>
  <si>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</si>
  <si>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</si>
  <si>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</si>
  <si>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</si>
  <si>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</si>
  <si>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</si>
  <si>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</si>
  <si>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</si>
  <si>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</si>
  <si>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</si>
  <si>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</si>
  <si>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</si>
  <si>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</si>
  <si>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</si>
  <si>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</si>
  <si>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</si>
  <si>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</si>
  <si>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</si>
  <si>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</si>
  <si>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</si>
  <si>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</si>
  <si>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</si>
  <si>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</si>
  <si>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</si>
  <si>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</si>
  <si>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</si>
  <si>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</si>
  <si>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</si>
  <si>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</si>
  <si>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</si>
  <si>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</si>
  <si>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</si>
  <si>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</si>
  <si>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</si>
  <si>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</si>
  <si>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</si>
  <si>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</si>
  <si>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</si>
  <si>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</si>
  <si>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</si>
  <si>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</si>
  <si>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</si>
  <si>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</si>
  <si>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</si>
  <si>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</si>
  <si>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</si>
  <si>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</si>
  <si>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</si>
  <si>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</si>
  <si>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</si>
  <si>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</si>
  <si>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</si>
  <si>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</si>
  <si>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</si>
  <si>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</si>
  <si>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</si>
  <si>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</si>
  <si>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</si>
  <si>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</si>
  <si>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佐賀県　有田町</t>
  </si>
  <si>
    <t>法適用</t>
  </si>
  <si>
    <t>下水道事業</t>
  </si>
  <si>
    <t>特定地域生活排水処理</t>
  </si>
  <si>
    <t>K3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</si>
  <si>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</si>
  <si>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</si>
  <si>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</si>
  <si>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</si>
  <si>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</si>
  <si>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</si>
  <si>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 経常収支比率および流動比率が100％を超えており、累積欠損比率は0％である。しかし、経費回収率が100％未満になっており、維持管理費等の支払いを料金収入のみでは賄えず、一般会計からの繰入を行っている。経費回収率を上げるためにも、料金改定が必要だが、当町の下水事業は3事業あるため、合わせて検討していかなければいけない。</t>
    <rPh sb="1" eb="3">
      <t>ケイジョウ</t>
    </rPh>
    <rPh sb="3" eb="5">
      <t>シュウシ</t>
    </rPh>
    <rPh sb="5" eb="7">
      <t>ヒリツ</t>
    </rPh>
    <rPh sb="10" eb="12">
      <t>リュウドウ</t>
    </rPh>
    <rPh sb="12" eb="14">
      <t>ヒリツ</t>
    </rPh>
    <rPh sb="20" eb="21">
      <t>コ</t>
    </rPh>
    <rPh sb="26" eb="28">
      <t>ルイセキ</t>
    </rPh>
    <rPh sb="28" eb="30">
      <t>ケッソン</t>
    </rPh>
    <rPh sb="30" eb="32">
      <t>ヒリツ</t>
    </rPh>
    <rPh sb="43" eb="45">
      <t>ケイヒ</t>
    </rPh>
    <rPh sb="45" eb="47">
      <t>カイシュウ</t>
    </rPh>
    <rPh sb="47" eb="48">
      <t>リツ</t>
    </rPh>
    <rPh sb="53" eb="55">
      <t>ミマン</t>
    </rPh>
    <rPh sb="62" eb="64">
      <t>イジ</t>
    </rPh>
    <rPh sb="64" eb="67">
      <t>カンリヒ</t>
    </rPh>
    <rPh sb="67" eb="68">
      <t>トウ</t>
    </rPh>
    <rPh sb="69" eb="71">
      <t>シハラ</t>
    </rPh>
    <rPh sb="73" eb="75">
      <t>リョウキン</t>
    </rPh>
    <rPh sb="75" eb="77">
      <t>シュウニュウ</t>
    </rPh>
    <rPh sb="81" eb="82">
      <t>マカナ</t>
    </rPh>
    <rPh sb="85" eb="87">
      <t>イッパン</t>
    </rPh>
    <rPh sb="87" eb="89">
      <t>カイケイ</t>
    </rPh>
    <rPh sb="92" eb="94">
      <t>クリイレ</t>
    </rPh>
    <rPh sb="95" eb="96">
      <t>オコナ</t>
    </rPh>
    <rPh sb="101" eb="103">
      <t>ケイヒ</t>
    </rPh>
    <rPh sb="103" eb="105">
      <t>カイシュウ</t>
    </rPh>
    <rPh sb="105" eb="106">
      <t>リツ</t>
    </rPh>
    <rPh sb="107" eb="108">
      <t>ア</t>
    </rPh>
    <rPh sb="115" eb="117">
      <t>リョウキン</t>
    </rPh>
    <rPh sb="117" eb="119">
      <t>カイテイ</t>
    </rPh>
    <rPh sb="120" eb="122">
      <t>ヒツヨウ</t>
    </rPh>
    <rPh sb="125" eb="126">
      <t>トウ</t>
    </rPh>
    <rPh sb="126" eb="127">
      <t>マチ</t>
    </rPh>
    <rPh sb="128" eb="130">
      <t>ゲスイ</t>
    </rPh>
    <rPh sb="130" eb="132">
      <t>ジギョウ</t>
    </rPh>
    <rPh sb="134" eb="136">
      <t>ジギョウ</t>
    </rPh>
    <rPh sb="141" eb="142">
      <t>ア</t>
    </rPh>
    <rPh sb="145" eb="147">
      <t>ケントウ</t>
    </rPh>
    <phoneticPr fontId="4"/>
  </si>
  <si>
    <t>非設置</t>
    <rPh sb="0" eb="1">
      <t>ヒ</t>
    </rPh>
    <rPh sb="1" eb="3">
      <t>セッチ</t>
    </rPh>
    <phoneticPr fontId="4"/>
  </si>
  <si>
    <t>　平成26年度より公営企業会計見直しにより減価償却費が増加しているが、耐用年数を超えた資産はない。有形固定資産減価償却率は100％未満になっているが、今後、更新時期を迎えた資産の更新に向け投資費用を賄えるよう、経営を行う。</t>
    <rPh sb="1" eb="3">
      <t>ヘイセイ</t>
    </rPh>
    <rPh sb="5" eb="7">
      <t>ネンド</t>
    </rPh>
    <rPh sb="9" eb="11">
      <t>コウエイ</t>
    </rPh>
    <rPh sb="11" eb="13">
      <t>キギョウ</t>
    </rPh>
    <rPh sb="13" eb="15">
      <t>カイケイ</t>
    </rPh>
    <rPh sb="15" eb="17">
      <t>ミナオ</t>
    </rPh>
    <rPh sb="21" eb="23">
      <t>ゲンカ</t>
    </rPh>
    <rPh sb="23" eb="25">
      <t>ショウキャク</t>
    </rPh>
    <rPh sb="25" eb="26">
      <t>ヒ</t>
    </rPh>
    <rPh sb="27" eb="29">
      <t>ゾウカ</t>
    </rPh>
    <rPh sb="35" eb="37">
      <t>タイヨウ</t>
    </rPh>
    <rPh sb="37" eb="39">
      <t>ネンスウ</t>
    </rPh>
    <rPh sb="40" eb="41">
      <t>コ</t>
    </rPh>
    <rPh sb="43" eb="45">
      <t>シサン</t>
    </rPh>
    <rPh sb="49" eb="51">
      <t>ユウケイ</t>
    </rPh>
    <rPh sb="51" eb="53">
      <t>コテイ</t>
    </rPh>
    <rPh sb="53" eb="55">
      <t>シサン</t>
    </rPh>
    <rPh sb="55" eb="57">
      <t>ゲンカ</t>
    </rPh>
    <rPh sb="57" eb="59">
      <t>ショウキャク</t>
    </rPh>
    <rPh sb="59" eb="60">
      <t>リツ</t>
    </rPh>
    <rPh sb="65" eb="67">
      <t>ミマン</t>
    </rPh>
    <rPh sb="75" eb="77">
      <t>コンゴ</t>
    </rPh>
    <rPh sb="78" eb="80">
      <t>コウシン</t>
    </rPh>
    <rPh sb="80" eb="82">
      <t>ジキ</t>
    </rPh>
    <rPh sb="83" eb="84">
      <t>ムカ</t>
    </rPh>
    <rPh sb="86" eb="88">
      <t>シサン</t>
    </rPh>
    <rPh sb="89" eb="91">
      <t>コウシン</t>
    </rPh>
    <rPh sb="92" eb="93">
      <t>ム</t>
    </rPh>
    <rPh sb="94" eb="96">
      <t>トウシ</t>
    </rPh>
    <rPh sb="96" eb="98">
      <t>ヒヨウ</t>
    </rPh>
    <rPh sb="99" eb="100">
      <t>マカナ</t>
    </rPh>
    <rPh sb="105" eb="107">
      <t>ケイエイ</t>
    </rPh>
    <rPh sb="108" eb="109">
      <t>オコナ</t>
    </rPh>
    <phoneticPr fontId="4"/>
  </si>
  <si>
    <t>　経営状況の透明化や明確化を図るため、平成15年度より地方公営企業法適用企業として経営を行っている。
　浄化槽の設置基数の増加に伴い維持管理費の増加が見られ、料金収入以外の収入として一般会計繰入金に頼っている。その解消に料金改定を検討しないといけないが、他事業と合わせて検討、住民への理解を要する。
　人口減少が見られ当町一般会計の経営も苦しい中、一般会計に頼ることが厳しくなっていくため、料金改定を検討し、健全な運営を行えるよう努める。</t>
    <rPh sb="1" eb="3">
      <t>ケイエイ</t>
    </rPh>
    <rPh sb="3" eb="5">
      <t>ジョウキョウ</t>
    </rPh>
    <rPh sb="6" eb="9">
      <t>トウメイカ</t>
    </rPh>
    <rPh sb="10" eb="13">
      <t>メイカクカ</t>
    </rPh>
    <rPh sb="14" eb="15">
      <t>ハカ</t>
    </rPh>
    <rPh sb="19" eb="21">
      <t>ヘイセイ</t>
    </rPh>
    <rPh sb="23" eb="25">
      <t>ネンド</t>
    </rPh>
    <rPh sb="27" eb="29">
      <t>チホウ</t>
    </rPh>
    <rPh sb="29" eb="31">
      <t>コウエイ</t>
    </rPh>
    <rPh sb="31" eb="33">
      <t>キギョウ</t>
    </rPh>
    <rPh sb="33" eb="34">
      <t>ホウ</t>
    </rPh>
    <rPh sb="34" eb="36">
      <t>テキヨウ</t>
    </rPh>
    <rPh sb="36" eb="38">
      <t>キギョウ</t>
    </rPh>
    <rPh sb="41" eb="43">
      <t>ケイエイ</t>
    </rPh>
    <rPh sb="44" eb="45">
      <t>オコナ</t>
    </rPh>
    <rPh sb="52" eb="55">
      <t>ジョウカソウ</t>
    </rPh>
    <rPh sb="56" eb="58">
      <t>セッチ</t>
    </rPh>
    <rPh sb="58" eb="60">
      <t>キスウ</t>
    </rPh>
    <rPh sb="61" eb="63">
      <t>ゾウカ</t>
    </rPh>
    <rPh sb="64" eb="65">
      <t>トモナ</t>
    </rPh>
    <rPh sb="66" eb="68">
      <t>イジ</t>
    </rPh>
    <rPh sb="68" eb="70">
      <t>カンリ</t>
    </rPh>
    <rPh sb="70" eb="71">
      <t>ヒ</t>
    </rPh>
    <rPh sb="72" eb="74">
      <t>ゾウカ</t>
    </rPh>
    <rPh sb="75" eb="76">
      <t>ミ</t>
    </rPh>
    <rPh sb="79" eb="81">
      <t>リョウキン</t>
    </rPh>
    <rPh sb="81" eb="83">
      <t>シュウニュウ</t>
    </rPh>
    <rPh sb="83" eb="85">
      <t>イガイ</t>
    </rPh>
    <rPh sb="86" eb="88">
      <t>シュウニュウ</t>
    </rPh>
    <rPh sb="91" eb="93">
      <t>イッパン</t>
    </rPh>
    <rPh sb="93" eb="95">
      <t>カイケイ</t>
    </rPh>
    <rPh sb="95" eb="97">
      <t>クリイレ</t>
    </rPh>
    <rPh sb="97" eb="98">
      <t>キン</t>
    </rPh>
    <rPh sb="99" eb="100">
      <t>タヨ</t>
    </rPh>
    <rPh sb="107" eb="109">
      <t>カイショウ</t>
    </rPh>
    <rPh sb="110" eb="112">
      <t>リョウキン</t>
    </rPh>
    <rPh sb="112" eb="114">
      <t>カイテイ</t>
    </rPh>
    <rPh sb="115" eb="117">
      <t>ケントウ</t>
    </rPh>
    <rPh sb="127" eb="128">
      <t>タ</t>
    </rPh>
    <rPh sb="128" eb="130">
      <t>ジギョウ</t>
    </rPh>
    <rPh sb="131" eb="132">
      <t>ア</t>
    </rPh>
    <rPh sb="135" eb="137">
      <t>ケントウ</t>
    </rPh>
    <rPh sb="138" eb="140">
      <t>ジュウミン</t>
    </rPh>
    <rPh sb="142" eb="144">
      <t>リカイ</t>
    </rPh>
    <rPh sb="145" eb="146">
      <t>ヨウ</t>
    </rPh>
    <rPh sb="151" eb="153">
      <t>ジンコウ</t>
    </rPh>
    <rPh sb="153" eb="155">
      <t>ゲンショウ</t>
    </rPh>
    <rPh sb="156" eb="157">
      <t>ミ</t>
    </rPh>
    <rPh sb="159" eb="160">
      <t>トウ</t>
    </rPh>
    <rPh sb="160" eb="161">
      <t>マチ</t>
    </rPh>
    <rPh sb="161" eb="163">
      <t>イッパン</t>
    </rPh>
    <rPh sb="163" eb="165">
      <t>カイケイ</t>
    </rPh>
    <rPh sb="166" eb="168">
      <t>ケイエイ</t>
    </rPh>
    <rPh sb="169" eb="170">
      <t>クル</t>
    </rPh>
    <rPh sb="172" eb="173">
      <t>ナカ</t>
    </rPh>
    <rPh sb="174" eb="176">
      <t>イッパン</t>
    </rPh>
    <rPh sb="176" eb="178">
      <t>カイケイ</t>
    </rPh>
    <rPh sb="179" eb="180">
      <t>タヨ</t>
    </rPh>
    <rPh sb="184" eb="185">
      <t>キビ</t>
    </rPh>
    <rPh sb="195" eb="197">
      <t>リョウキン</t>
    </rPh>
    <rPh sb="197" eb="199">
      <t>カイテイ</t>
    </rPh>
    <rPh sb="200" eb="202">
      <t>ケントウ</t>
    </rPh>
    <rPh sb="204" eb="206">
      <t>ケンゼン</t>
    </rPh>
    <rPh sb="207" eb="209">
      <t>ウンエイ</t>
    </rPh>
    <rPh sb="210" eb="211">
      <t>オコナ</t>
    </rPh>
    <rPh sb="215" eb="216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</si>
</sst>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  <xf numFmtId="0" fontId="16" fillId="0" borderId="6" xfId="1" applyFont="1" applyBorder="1" applyAlignment="1" applyProtection="1">
      <alignment horizontal="left" vertical="top" wrapText="1"/>
      <protection locked="0"/>
    </xf>
    <xf numFmtId="0" fontId="16" fillId="0" borderId="0" xfId="1" applyFont="1" applyBorder="1" applyAlignment="1" applyProtection="1">
      <alignment horizontal="left" vertical="top" wrapText="1"/>
      <protection locked="0"/>
    </xf>
    <xf numFmtId="0" fontId="16" fillId="0" borderId="7" xfId="1" applyFont="1" applyBorder="1" applyAlignment="1" applyProtection="1">
      <alignment horizontal="left" vertical="top" wrapText="1"/>
      <protection locked="0"/>
    </xf>
    <xf numFmtId="0" fontId="16" fillId="0" borderId="8" xfId="1" applyFont="1" applyBorder="1" applyAlignment="1" applyProtection="1">
      <alignment horizontal="left" vertical="top" wrapText="1"/>
      <protection locked="0"/>
    </xf>
    <xf numFmtId="0" fontId="16" fillId="0" borderId="1" xfId="1" applyFont="1" applyBorder="1" applyAlignment="1" applyProtection="1">
      <alignment horizontal="left" vertical="top" wrapText="1"/>
      <protection locked="0"/>
    </xf>
    <xf numFmtId="0" fontId="16" fillId="0" borderId="9" xfId="1" applyFont="1" applyBorder="1" applyAlignment="1" applyProtection="1">
      <alignment horizontal="left" vertical="top" wrapText="1"/>
      <protection locked="0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C-4645-BE86-CBBE722D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624840"/>
        <c:axId val="418624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C-4645-BE86-CBBE722D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624840"/>
        <c:axId val="418624056"/>
      </c:lineChart>
      <c:dateAx>
        <c:axId val="418624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624056"/>
        <c:crosses val="autoZero"/>
        <c:auto val="1"/>
        <c:lblOffset val="100"/>
        <c:baseTimeUnit val="years"/>
      </c:dateAx>
      <c:valAx>
        <c:axId val="418624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8624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65.06</c:v>
                </c:pt>
                <c:pt idx="1">
                  <c:v>62.62</c:v>
                </c:pt>
                <c:pt idx="2">
                  <c:v>60.34</c:v>
                </c:pt>
                <c:pt idx="3">
                  <c:v>59.48</c:v>
                </c:pt>
                <c:pt idx="4">
                  <c:v>59.83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7-4B99-9305-E029A3092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675016"/>
        <c:axId val="453675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58.06</c:v>
                </c:pt>
                <c:pt idx="2">
                  <c:v>59.08</c:v>
                </c:pt>
                <c:pt idx="3">
                  <c:v>58.25</c:v>
                </c:pt>
                <c:pt idx="4">
                  <c:v>61.55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B7-4B99-9305-E029A3092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675016"/>
        <c:axId val="453675800"/>
      </c:lineChart>
      <c:dateAx>
        <c:axId val="453675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3675800"/>
        <c:crosses val="autoZero"/>
        <c:auto val="1"/>
        <c:lblOffset val="100"/>
        <c:baseTimeUnit val="years"/>
      </c:dateAx>
      <c:valAx>
        <c:axId val="453675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3675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7-457E-8579-93CC728F9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749216"/>
        <c:axId val="453677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77.25</c:v>
                </c:pt>
                <c:pt idx="1">
                  <c:v>75.790000000000006</c:v>
                </c:pt>
                <c:pt idx="2">
                  <c:v>77.12</c:v>
                </c:pt>
                <c:pt idx="3">
                  <c:v>68.150000000000006</c:v>
                </c:pt>
                <c:pt idx="4">
                  <c:v>67.489999999999995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87-457E-8579-93CC728F9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749216"/>
        <c:axId val="453677760"/>
      </c:lineChart>
      <c:dateAx>
        <c:axId val="40974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3677760"/>
        <c:crosses val="autoZero"/>
        <c:auto val="1"/>
        <c:lblOffset val="100"/>
        <c:baseTimeUnit val="years"/>
      </c:dateAx>
      <c:valAx>
        <c:axId val="453677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9749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100.2</c:v>
                </c:pt>
                <c:pt idx="1">
                  <c:v>100.77</c:v>
                </c:pt>
                <c:pt idx="2">
                  <c:v>100.92</c:v>
                </c:pt>
                <c:pt idx="3">
                  <c:v>101.59</c:v>
                </c:pt>
                <c:pt idx="4">
                  <c:v>100.21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2-47A3-AF4E-C2A964135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627192"/>
        <c:axId val="41862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97.09</c:v>
                </c:pt>
                <c:pt idx="1">
                  <c:v>89.7</c:v>
                </c:pt>
                <c:pt idx="2">
                  <c:v>90.66</c:v>
                </c:pt>
                <c:pt idx="3">
                  <c:v>89.69</c:v>
                </c:pt>
                <c:pt idx="4">
                  <c:v>85.72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92-47A3-AF4E-C2A964135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627192"/>
        <c:axId val="418627584"/>
      </c:lineChart>
      <c:dateAx>
        <c:axId val="418627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627584"/>
        <c:crosses val="autoZero"/>
        <c:auto val="1"/>
        <c:lblOffset val="100"/>
        <c:baseTimeUnit val="years"/>
      </c:dateAx>
      <c:valAx>
        <c:axId val="41862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8627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8.09</c:v>
                </c:pt>
                <c:pt idx="1">
                  <c:v>9.18</c:v>
                </c:pt>
                <c:pt idx="2">
                  <c:v>23.72</c:v>
                </c:pt>
                <c:pt idx="3">
                  <c:v>25.66</c:v>
                </c:pt>
                <c:pt idx="4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B-45DC-BE9E-15EC7B2A3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629152"/>
        <c:axId val="409746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6.32</c:v>
                </c:pt>
                <c:pt idx="1">
                  <c:v>6.48</c:v>
                </c:pt>
                <c:pt idx="2">
                  <c:v>13.6</c:v>
                </c:pt>
                <c:pt idx="3">
                  <c:v>14.97</c:v>
                </c:pt>
                <c:pt idx="4">
                  <c:v>16.16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BB-45DC-BE9E-15EC7B2A3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629152"/>
        <c:axId val="409746080"/>
      </c:lineChart>
      <c:dateAx>
        <c:axId val="41862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746080"/>
        <c:crosses val="autoZero"/>
        <c:auto val="1"/>
        <c:lblOffset val="100"/>
        <c:baseTimeUnit val="years"/>
      </c:dateAx>
      <c:valAx>
        <c:axId val="409746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862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F-48C0-B2BE-F706DB721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750000"/>
        <c:axId val="409750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CF-48C0-B2BE-F706DB721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750000"/>
        <c:axId val="409750392"/>
      </c:lineChart>
      <c:dateAx>
        <c:axId val="40975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750392"/>
        <c:crosses val="autoZero"/>
        <c:auto val="1"/>
        <c:lblOffset val="100"/>
        <c:baseTimeUnit val="years"/>
      </c:dateAx>
      <c:valAx>
        <c:axId val="409750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975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F-40A6-8A36-84A869B8A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742944"/>
        <c:axId val="185552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42.06</c:v>
                </c:pt>
                <c:pt idx="1">
                  <c:v>76.069999999999993</c:v>
                </c:pt>
                <c:pt idx="2">
                  <c:v>91.1</c:v>
                </c:pt>
                <c:pt idx="3">
                  <c:v>124.89</c:v>
                </c:pt>
                <c:pt idx="4">
                  <c:v>129.72999999999999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EF-40A6-8A36-84A869B8A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742944"/>
        <c:axId val="185552536"/>
      </c:lineChart>
      <c:dateAx>
        <c:axId val="40974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552536"/>
        <c:crosses val="autoZero"/>
        <c:auto val="1"/>
        <c:lblOffset val="100"/>
        <c:baseTimeUnit val="years"/>
      </c:dateAx>
      <c:valAx>
        <c:axId val="185552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974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775.71</c:v>
                </c:pt>
                <c:pt idx="1">
                  <c:v>1159.0999999999999</c:v>
                </c:pt>
                <c:pt idx="2">
                  <c:v>387.99</c:v>
                </c:pt>
                <c:pt idx="3">
                  <c:v>660.8</c:v>
                </c:pt>
                <c:pt idx="4">
                  <c:v>639.71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2-410E-B17B-F77F743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551360"/>
        <c:axId val="18555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701.64</c:v>
                </c:pt>
                <c:pt idx="1">
                  <c:v>377.59</c:v>
                </c:pt>
                <c:pt idx="2">
                  <c:v>247.48</c:v>
                </c:pt>
                <c:pt idx="3">
                  <c:v>221.76</c:v>
                </c:pt>
                <c:pt idx="4">
                  <c:v>180.07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82-410E-B17B-F77F743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551360"/>
        <c:axId val="185550576"/>
      </c:lineChart>
      <c:dateAx>
        <c:axId val="18555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550576"/>
        <c:crosses val="autoZero"/>
        <c:auto val="1"/>
        <c:lblOffset val="100"/>
        <c:baseTimeUnit val="years"/>
      </c:dateAx>
      <c:valAx>
        <c:axId val="18555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551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192.31</c:v>
                </c:pt>
                <c:pt idx="4" formatCode="#,##0.00;&quot;△&quot;#,##0.00;&quot;-&quot;">
                  <c:v>207.06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5-49A9-85C6-6BC1EA37F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555672"/>
        <c:axId val="18555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430.64</c:v>
                </c:pt>
                <c:pt idx="1">
                  <c:v>446.63</c:v>
                </c:pt>
                <c:pt idx="2">
                  <c:v>416.91</c:v>
                </c:pt>
                <c:pt idx="3">
                  <c:v>392.19</c:v>
                </c:pt>
                <c:pt idx="4">
                  <c:v>413.5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E5-49A9-85C6-6BC1EA37F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555672"/>
        <c:axId val="185554496"/>
      </c:lineChart>
      <c:dateAx>
        <c:axId val="185555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554496"/>
        <c:crosses val="autoZero"/>
        <c:auto val="1"/>
        <c:lblOffset val="100"/>
        <c:baseTimeUnit val="years"/>
      </c:dateAx>
      <c:valAx>
        <c:axId val="18555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555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61.01</c:v>
                </c:pt>
                <c:pt idx="1">
                  <c:v>68.06</c:v>
                </c:pt>
                <c:pt idx="2">
                  <c:v>59.7</c:v>
                </c:pt>
                <c:pt idx="3">
                  <c:v>58.67</c:v>
                </c:pt>
                <c:pt idx="4">
                  <c:v>55.96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C-4229-8451-7556C1B31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577200"/>
        <c:axId val="38457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58.78</c:v>
                </c:pt>
                <c:pt idx="1">
                  <c:v>58.53</c:v>
                </c:pt>
                <c:pt idx="2">
                  <c:v>57.93</c:v>
                </c:pt>
                <c:pt idx="3">
                  <c:v>57.03</c:v>
                </c:pt>
                <c:pt idx="4">
                  <c:v>55.84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5C-4229-8451-7556C1B31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577200"/>
        <c:axId val="384576416"/>
      </c:lineChart>
      <c:dateAx>
        <c:axId val="384577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576416"/>
        <c:crosses val="autoZero"/>
        <c:auto val="1"/>
        <c:lblOffset val="100"/>
        <c:baseTimeUnit val="years"/>
      </c:dateAx>
      <c:valAx>
        <c:axId val="38457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4577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266.52999999999997</c:v>
                </c:pt>
                <c:pt idx="1">
                  <c:v>251.85</c:v>
                </c:pt>
                <c:pt idx="2">
                  <c:v>288.31</c:v>
                </c:pt>
                <c:pt idx="3">
                  <c:v>292.29000000000002</c:v>
                </c:pt>
                <c:pt idx="4">
                  <c:v>308.25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F-4166-AEC7-28D6BBA02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576808"/>
        <c:axId val="38457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257.02999999999997</c:v>
                </c:pt>
                <c:pt idx="1">
                  <c:v>266.57</c:v>
                </c:pt>
                <c:pt idx="2">
                  <c:v>276.93</c:v>
                </c:pt>
                <c:pt idx="3">
                  <c:v>283.73</c:v>
                </c:pt>
                <c:pt idx="4">
                  <c:v>287.57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4F-4166-AEC7-28D6BBA02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576808"/>
        <c:axId val="384577984"/>
      </c:lineChart>
      <c:dateAx>
        <c:axId val="384576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577984"/>
        <c:crosses val="autoZero"/>
        <c:auto val="1"/>
        <c:lblOffset val="100"/>
        <c:baseTimeUnit val="years"/>
      </c:dateAx>
      <c:valAx>
        <c:axId val="38457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4576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【141.07】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20" zoomScale="80" zoomScaleNormal="80" workbookViewId="0">
      <selection activeCell="BL16" sqref="BL16:BZ4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0" t="str">
        <f>データ!H6</f>
        <v>佐賀県　有田町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58" t="s">
        <v>1</v>
      </c>
      <c r="C7" s="58"/>
      <c r="D7" s="58"/>
      <c r="E7" s="58"/>
      <c r="F7" s="58"/>
      <c r="G7" s="58"/>
      <c r="H7" s="58"/>
      <c r="I7" s="58" t="s">
        <v>2</v>
      </c>
      <c r="J7" s="58"/>
      <c r="K7" s="58"/>
      <c r="L7" s="58"/>
      <c r="M7" s="58"/>
      <c r="N7" s="58"/>
      <c r="O7" s="58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4"/>
      <c r="AL7" s="58" t="s">
        <v>6</v>
      </c>
      <c r="AM7" s="58"/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/>
      <c r="BB7" s="58" t="s">
        <v>8</v>
      </c>
      <c r="BC7" s="58"/>
      <c r="BD7" s="58"/>
      <c r="BE7" s="58"/>
      <c r="BF7" s="58"/>
      <c r="BG7" s="58"/>
      <c r="BH7" s="58"/>
      <c r="BI7" s="58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67" t="str">
        <f>データ!I6</f>
        <v>法適用</v>
      </c>
      <c r="C8" s="67"/>
      <c r="D8" s="67"/>
      <c r="E8" s="67"/>
      <c r="F8" s="67"/>
      <c r="G8" s="67"/>
      <c r="H8" s="67"/>
      <c r="I8" s="67" t="str">
        <f>データ!J6</f>
        <v>下水道事業</v>
      </c>
      <c r="J8" s="67"/>
      <c r="K8" s="67"/>
      <c r="L8" s="67"/>
      <c r="M8" s="67"/>
      <c r="N8" s="67"/>
      <c r="O8" s="67"/>
      <c r="P8" s="67" t="str">
        <f>データ!K6</f>
        <v>特定地域生活排水処理</v>
      </c>
      <c r="Q8" s="67"/>
      <c r="R8" s="67"/>
      <c r="S8" s="67"/>
      <c r="T8" s="67"/>
      <c r="U8" s="67"/>
      <c r="V8" s="67"/>
      <c r="W8" s="67" t="str">
        <f>データ!L6</f>
        <v>K3</v>
      </c>
      <c r="X8" s="67"/>
      <c r="Y8" s="67"/>
      <c r="Z8" s="67"/>
      <c r="AA8" s="67"/>
      <c r="AB8" s="67"/>
      <c r="AC8" s="67"/>
      <c r="AD8" s="68" t="s">
        <v>120</v>
      </c>
      <c r="AE8" s="68"/>
      <c r="AF8" s="68"/>
      <c r="AG8" s="68"/>
      <c r="AH8" s="68"/>
      <c r="AI8" s="68"/>
      <c r="AJ8" s="68"/>
      <c r="AK8" s="4"/>
      <c r="AL8" s="62">
        <f>データ!S6</f>
        <v>20516</v>
      </c>
      <c r="AM8" s="62"/>
      <c r="AN8" s="62"/>
      <c r="AO8" s="62"/>
      <c r="AP8" s="62"/>
      <c r="AQ8" s="62"/>
      <c r="AR8" s="62"/>
      <c r="AS8" s="62"/>
      <c r="AT8" s="61">
        <f>データ!T6</f>
        <v>65.849999999999994</v>
      </c>
      <c r="AU8" s="61"/>
      <c r="AV8" s="61"/>
      <c r="AW8" s="61"/>
      <c r="AX8" s="61"/>
      <c r="AY8" s="61"/>
      <c r="AZ8" s="61"/>
      <c r="BA8" s="61"/>
      <c r="BB8" s="61">
        <f>データ!U6</f>
        <v>311.56</v>
      </c>
      <c r="BC8" s="61"/>
      <c r="BD8" s="61"/>
      <c r="BE8" s="61"/>
      <c r="BF8" s="61"/>
      <c r="BG8" s="61"/>
      <c r="BH8" s="61"/>
      <c r="BI8" s="61"/>
      <c r="BJ8" s="4"/>
      <c r="BK8" s="4"/>
      <c r="BL8" s="65" t="s">
        <v>10</v>
      </c>
      <c r="BM8" s="6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58" t="s">
        <v>12</v>
      </c>
      <c r="C9" s="58"/>
      <c r="D9" s="58"/>
      <c r="E9" s="58"/>
      <c r="F9" s="58"/>
      <c r="G9" s="58"/>
      <c r="H9" s="58"/>
      <c r="I9" s="58" t="s">
        <v>13</v>
      </c>
      <c r="J9" s="58"/>
      <c r="K9" s="58"/>
      <c r="L9" s="58"/>
      <c r="M9" s="58"/>
      <c r="N9" s="58"/>
      <c r="O9" s="58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58" t="s">
        <v>16</v>
      </c>
      <c r="AE9" s="58"/>
      <c r="AF9" s="58"/>
      <c r="AG9" s="58"/>
      <c r="AH9" s="58"/>
      <c r="AI9" s="58"/>
      <c r="AJ9" s="58"/>
      <c r="AK9" s="4"/>
      <c r="AL9" s="58" t="s">
        <v>17</v>
      </c>
      <c r="AM9" s="58"/>
      <c r="AN9" s="58"/>
      <c r="AO9" s="58"/>
      <c r="AP9" s="58"/>
      <c r="AQ9" s="58"/>
      <c r="AR9" s="58"/>
      <c r="AS9" s="58"/>
      <c r="AT9" s="58" t="s">
        <v>18</v>
      </c>
      <c r="AU9" s="58"/>
      <c r="AV9" s="58"/>
      <c r="AW9" s="58"/>
      <c r="AX9" s="58"/>
      <c r="AY9" s="58"/>
      <c r="AZ9" s="58"/>
      <c r="BA9" s="58"/>
      <c r="BB9" s="58" t="s">
        <v>19</v>
      </c>
      <c r="BC9" s="58"/>
      <c r="BD9" s="58"/>
      <c r="BE9" s="58"/>
      <c r="BF9" s="58"/>
      <c r="BG9" s="58"/>
      <c r="BH9" s="58"/>
      <c r="BI9" s="58"/>
      <c r="BJ9" s="4"/>
      <c r="BK9" s="4"/>
      <c r="BL9" s="59" t="s">
        <v>20</v>
      </c>
      <c r="BM9" s="60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1" t="str">
        <f>データ!N6</f>
        <v>-</v>
      </c>
      <c r="C10" s="61"/>
      <c r="D10" s="61"/>
      <c r="E10" s="61"/>
      <c r="F10" s="61"/>
      <c r="G10" s="61"/>
      <c r="H10" s="61"/>
      <c r="I10" s="61">
        <f>データ!O6</f>
        <v>45.84</v>
      </c>
      <c r="J10" s="61"/>
      <c r="K10" s="61"/>
      <c r="L10" s="61"/>
      <c r="M10" s="61"/>
      <c r="N10" s="61"/>
      <c r="O10" s="61"/>
      <c r="P10" s="61">
        <f>データ!P6</f>
        <v>18.64</v>
      </c>
      <c r="Q10" s="61"/>
      <c r="R10" s="61"/>
      <c r="S10" s="61"/>
      <c r="T10" s="61"/>
      <c r="U10" s="61"/>
      <c r="V10" s="61"/>
      <c r="W10" s="61">
        <f>データ!Q6</f>
        <v>100</v>
      </c>
      <c r="X10" s="61"/>
      <c r="Y10" s="61"/>
      <c r="Z10" s="61"/>
      <c r="AA10" s="61"/>
      <c r="AB10" s="61"/>
      <c r="AC10" s="61"/>
      <c r="AD10" s="62">
        <f>データ!R6</f>
        <v>3456</v>
      </c>
      <c r="AE10" s="62"/>
      <c r="AF10" s="62"/>
      <c r="AG10" s="62"/>
      <c r="AH10" s="62"/>
      <c r="AI10" s="62"/>
      <c r="AJ10" s="62"/>
      <c r="AK10" s="2"/>
      <c r="AL10" s="62">
        <f>データ!V6</f>
        <v>3810</v>
      </c>
      <c r="AM10" s="62"/>
      <c r="AN10" s="62"/>
      <c r="AO10" s="62"/>
      <c r="AP10" s="62"/>
      <c r="AQ10" s="62"/>
      <c r="AR10" s="62"/>
      <c r="AS10" s="62"/>
      <c r="AT10" s="61">
        <f>データ!W6</f>
        <v>60.71</v>
      </c>
      <c r="AU10" s="61"/>
      <c r="AV10" s="61"/>
      <c r="AW10" s="61"/>
      <c r="AX10" s="61"/>
      <c r="AY10" s="61"/>
      <c r="AZ10" s="61"/>
      <c r="BA10" s="61"/>
      <c r="BB10" s="61">
        <f>データ!X6</f>
        <v>62.76</v>
      </c>
      <c r="BC10" s="61"/>
      <c r="BD10" s="61"/>
      <c r="BE10" s="61"/>
      <c r="BF10" s="61"/>
      <c r="BG10" s="61"/>
      <c r="BH10" s="61"/>
      <c r="BI10" s="61"/>
      <c r="BJ10" s="2"/>
      <c r="BK10" s="2"/>
      <c r="BL10" s="63" t="s">
        <v>22</v>
      </c>
      <c r="BM10" s="6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3" t="s">
        <v>26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2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9" t="s">
        <v>119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17"/>
      <c r="C34" s="49" t="s">
        <v>27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20"/>
      <c r="R34" s="49" t="s">
        <v>28</v>
      </c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20"/>
      <c r="AG34" s="49" t="s">
        <v>29</v>
      </c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20"/>
      <c r="AV34" s="49" t="s">
        <v>30</v>
      </c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19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17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20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20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20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19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82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31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9" t="s">
        <v>121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15">
      <c r="A56" s="2"/>
      <c r="B56" s="17"/>
      <c r="C56" s="49" t="s">
        <v>32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20"/>
      <c r="R56" s="49" t="s">
        <v>33</v>
      </c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20"/>
      <c r="AG56" s="49" t="s">
        <v>34</v>
      </c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20"/>
      <c r="AV56" s="49" t="s">
        <v>35</v>
      </c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19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15">
      <c r="A57" s="2"/>
      <c r="B57" s="17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20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20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20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19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15">
      <c r="A60" s="2"/>
      <c r="B60" s="50" t="s">
        <v>36</v>
      </c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15">
      <c r="A61" s="2"/>
      <c r="B61" s="50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82"/>
      <c r="BM63" s="83"/>
      <c r="BN63" s="83"/>
      <c r="BO63" s="83"/>
      <c r="BP63" s="83"/>
      <c r="BQ63" s="83"/>
      <c r="BR63" s="83"/>
      <c r="BS63" s="83"/>
      <c r="BT63" s="83"/>
      <c r="BU63" s="83"/>
      <c r="BV63" s="83"/>
      <c r="BW63" s="83"/>
      <c r="BX63" s="83"/>
      <c r="BY63" s="83"/>
      <c r="BZ63" s="8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37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9" t="s">
        <v>122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 x14ac:dyDescent="0.15">
      <c r="A79" s="2"/>
      <c r="B79" s="17"/>
      <c r="C79" s="49" t="s">
        <v>38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20"/>
      <c r="V79" s="20"/>
      <c r="W79" s="49" t="s">
        <v>39</v>
      </c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20"/>
      <c r="AP79" s="20"/>
      <c r="AQ79" s="49" t="s">
        <v>40</v>
      </c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18"/>
      <c r="BJ79" s="19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 x14ac:dyDescent="0.15">
      <c r="A80" s="2"/>
      <c r="B80" s="17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20"/>
      <c r="V80" s="20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20"/>
      <c r="AP80" s="20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18"/>
      <c r="BJ80" s="19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2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4"/>
    </row>
    <row r="83" spans="1:78" x14ac:dyDescent="0.15">
      <c r="C83" s="2" t="s">
        <v>41</v>
      </c>
    </row>
    <row r="84" spans="1:78" x14ac:dyDescent="0.15">
      <c r="C84" s="26" t="s">
        <v>42</v>
      </c>
    </row>
    <row r="85" spans="1:78" hidden="1" x14ac:dyDescent="0.15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 x14ac:dyDescent="0.15">
      <c r="B86" s="27"/>
      <c r="C86" s="27"/>
      <c r="D86" s="27"/>
      <c r="E86" s="27" t="str">
        <f>データ!AI6</f>
        <v>【80.96】</v>
      </c>
      <c r="F86" s="27" t="str">
        <f>データ!AT6</f>
        <v>【213.56】</v>
      </c>
      <c r="G86" s="27" t="str">
        <f>データ!BE6</f>
        <v>【141.07】</v>
      </c>
      <c r="H86" s="27" t="str">
        <f>データ!BP6</f>
        <v>【346.13】</v>
      </c>
      <c r="I86" s="27" t="str">
        <f>データ!CA6</f>
        <v>【59.83】</v>
      </c>
      <c r="J86" s="27" t="str">
        <f>データ!CL6</f>
        <v>【268.69】</v>
      </c>
      <c r="K86" s="27" t="str">
        <f>データ!CW6</f>
        <v>【61.71】</v>
      </c>
      <c r="L86" s="27" t="str">
        <f>データ!DH6</f>
        <v>【75.78】</v>
      </c>
      <c r="M86" s="27" t="str">
        <f>データ!DS6</f>
        <v>【18.22】</v>
      </c>
      <c r="N86" s="27" t="str">
        <f>データ!ED6</f>
        <v>【-】</v>
      </c>
      <c r="O86" s="27" t="str">
        <f>データ!EO6</f>
        <v>【-】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8" x14ac:dyDescent="0.15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 x14ac:dyDescent="0.15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 x14ac:dyDescent="0.15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2" t="s">
        <v>64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65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66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29" t="s">
        <v>67</v>
      </c>
      <c r="B4" s="31"/>
      <c r="C4" s="31"/>
      <c r="D4" s="31"/>
      <c r="E4" s="31"/>
      <c r="F4" s="31"/>
      <c r="G4" s="31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68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69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70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71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72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73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74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75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76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77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78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 x14ac:dyDescent="0.15">
      <c r="A6" s="29" t="s">
        <v>107</v>
      </c>
      <c r="B6" s="34">
        <f>B7</f>
        <v>2016</v>
      </c>
      <c r="C6" s="34">
        <f t="shared" ref="C6:X6" si="3">C7</f>
        <v>414018</v>
      </c>
      <c r="D6" s="34">
        <f t="shared" si="3"/>
        <v>46</v>
      </c>
      <c r="E6" s="34">
        <f t="shared" si="3"/>
        <v>18</v>
      </c>
      <c r="F6" s="34">
        <f t="shared" si="3"/>
        <v>0</v>
      </c>
      <c r="G6" s="34">
        <f t="shared" si="3"/>
        <v>0</v>
      </c>
      <c r="H6" s="34" t="str">
        <f t="shared" si="3"/>
        <v>佐賀県　有田町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特定地域生活排水処理</v>
      </c>
      <c r="L6" s="34" t="str">
        <f t="shared" si="3"/>
        <v>K3</v>
      </c>
      <c r="M6" s="34">
        <f t="shared" si="3"/>
        <v>0</v>
      </c>
      <c r="N6" s="35" t="str">
        <f t="shared" si="3"/>
        <v>-</v>
      </c>
      <c r="O6" s="35">
        <f t="shared" si="3"/>
        <v>45.84</v>
      </c>
      <c r="P6" s="35">
        <f t="shared" si="3"/>
        <v>18.64</v>
      </c>
      <c r="Q6" s="35">
        <f t="shared" si="3"/>
        <v>100</v>
      </c>
      <c r="R6" s="35">
        <f t="shared" si="3"/>
        <v>3456</v>
      </c>
      <c r="S6" s="35">
        <f t="shared" si="3"/>
        <v>20516</v>
      </c>
      <c r="T6" s="35">
        <f t="shared" si="3"/>
        <v>65.849999999999994</v>
      </c>
      <c r="U6" s="35">
        <f t="shared" si="3"/>
        <v>311.56</v>
      </c>
      <c r="V6" s="35">
        <f t="shared" si="3"/>
        <v>3810</v>
      </c>
      <c r="W6" s="35">
        <f t="shared" si="3"/>
        <v>60.71</v>
      </c>
      <c r="X6" s="35">
        <f t="shared" si="3"/>
        <v>62.76</v>
      </c>
      <c r="Y6" s="36">
        <f>IF(Y7="",NA(),Y7)</f>
        <v>100.2</v>
      </c>
      <c r="Z6" s="36">
        <f t="shared" ref="Z6:AH6" si="4">IF(Z7="",NA(),Z7)</f>
        <v>100.77</v>
      </c>
      <c r="AA6" s="36">
        <f t="shared" si="4"/>
        <v>100.92</v>
      </c>
      <c r="AB6" s="36">
        <f t="shared" si="4"/>
        <v>101.59</v>
      </c>
      <c r="AC6" s="36">
        <f t="shared" si="4"/>
        <v>100.21</v>
      </c>
      <c r="AD6" s="36">
        <f t="shared" si="4"/>
        <v>97.09</v>
      </c>
      <c r="AE6" s="36">
        <f t="shared" si="4"/>
        <v>89.7</v>
      </c>
      <c r="AF6" s="36">
        <f t="shared" si="4"/>
        <v>90.66</v>
      </c>
      <c r="AG6" s="36">
        <f t="shared" si="4"/>
        <v>89.69</v>
      </c>
      <c r="AH6" s="36">
        <f t="shared" si="4"/>
        <v>85.72</v>
      </c>
      <c r="AI6" s="35" t="str">
        <f>IF(AI7="","",IF(AI7="-","【-】","【"&amp;SUBSTITUTE(TEXT(AI7,"#,##0.00"),"-","△")&amp;"】"))</f>
        <v>【80.96】</v>
      </c>
      <c r="AJ6" s="35">
        <f>IF(AJ7="",NA(),AJ7)</f>
        <v>0</v>
      </c>
      <c r="AK6" s="35">
        <f t="shared" ref="AK6:AS6" si="5">IF(AK7="",NA(),AK7)</f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42.06</v>
      </c>
      <c r="AP6" s="36">
        <f t="shared" si="5"/>
        <v>76.069999999999993</v>
      </c>
      <c r="AQ6" s="36">
        <f t="shared" si="5"/>
        <v>91.1</v>
      </c>
      <c r="AR6" s="36">
        <f t="shared" si="5"/>
        <v>124.89</v>
      </c>
      <c r="AS6" s="36">
        <f t="shared" si="5"/>
        <v>129.72999999999999</v>
      </c>
      <c r="AT6" s="35" t="str">
        <f>IF(AT7="","",IF(AT7="-","【-】","【"&amp;SUBSTITUTE(TEXT(AT7,"#,##0.00"),"-","△")&amp;"】"))</f>
        <v>【213.56】</v>
      </c>
      <c r="AU6" s="36">
        <f>IF(AU7="",NA(),AU7)</f>
        <v>775.71</v>
      </c>
      <c r="AV6" s="36">
        <f t="shared" ref="AV6:BD6" si="6">IF(AV7="",NA(),AV7)</f>
        <v>1159.0999999999999</v>
      </c>
      <c r="AW6" s="36">
        <f t="shared" si="6"/>
        <v>387.99</v>
      </c>
      <c r="AX6" s="36">
        <f t="shared" si="6"/>
        <v>660.8</v>
      </c>
      <c r="AY6" s="36">
        <f t="shared" si="6"/>
        <v>639.71</v>
      </c>
      <c r="AZ6" s="36">
        <f t="shared" si="6"/>
        <v>701.64</v>
      </c>
      <c r="BA6" s="36">
        <f t="shared" si="6"/>
        <v>377.59</v>
      </c>
      <c r="BB6" s="36">
        <f t="shared" si="6"/>
        <v>247.48</v>
      </c>
      <c r="BC6" s="36">
        <f t="shared" si="6"/>
        <v>221.76</v>
      </c>
      <c r="BD6" s="36">
        <f t="shared" si="6"/>
        <v>180.07</v>
      </c>
      <c r="BE6" s="35" t="str">
        <f>IF(BE7="","",IF(BE7="-","【-】","【"&amp;SUBSTITUTE(TEXT(BE7,"#,##0.00"),"-","△")&amp;"】"))</f>
        <v>【141.07】</v>
      </c>
      <c r="BF6" s="35">
        <f>IF(BF7="",NA(),BF7)</f>
        <v>0</v>
      </c>
      <c r="BG6" s="35">
        <f t="shared" ref="BG6:BO6" si="7">IF(BG7="",NA(),BG7)</f>
        <v>0</v>
      </c>
      <c r="BH6" s="35">
        <f t="shared" si="7"/>
        <v>0</v>
      </c>
      <c r="BI6" s="36">
        <f t="shared" si="7"/>
        <v>192.31</v>
      </c>
      <c r="BJ6" s="36">
        <f t="shared" si="7"/>
        <v>207.06</v>
      </c>
      <c r="BK6" s="36">
        <f t="shared" si="7"/>
        <v>430.64</v>
      </c>
      <c r="BL6" s="36">
        <f t="shared" si="7"/>
        <v>446.63</v>
      </c>
      <c r="BM6" s="36">
        <f t="shared" si="7"/>
        <v>416.91</v>
      </c>
      <c r="BN6" s="36">
        <f t="shared" si="7"/>
        <v>392.19</v>
      </c>
      <c r="BO6" s="36">
        <f t="shared" si="7"/>
        <v>413.5</v>
      </c>
      <c r="BP6" s="35" t="str">
        <f>IF(BP7="","",IF(BP7="-","【-】","【"&amp;SUBSTITUTE(TEXT(BP7,"#,##0.00"),"-","△")&amp;"】"))</f>
        <v>【346.13】</v>
      </c>
      <c r="BQ6" s="36">
        <f>IF(BQ7="",NA(),BQ7)</f>
        <v>61.01</v>
      </c>
      <c r="BR6" s="36">
        <f t="shared" ref="BR6:BZ6" si="8">IF(BR7="",NA(),BR7)</f>
        <v>68.06</v>
      </c>
      <c r="BS6" s="36">
        <f t="shared" si="8"/>
        <v>59.7</v>
      </c>
      <c r="BT6" s="36">
        <f t="shared" si="8"/>
        <v>58.67</v>
      </c>
      <c r="BU6" s="36">
        <f t="shared" si="8"/>
        <v>55.96</v>
      </c>
      <c r="BV6" s="36">
        <f t="shared" si="8"/>
        <v>58.78</v>
      </c>
      <c r="BW6" s="36">
        <f t="shared" si="8"/>
        <v>58.53</v>
      </c>
      <c r="BX6" s="36">
        <f t="shared" si="8"/>
        <v>57.93</v>
      </c>
      <c r="BY6" s="36">
        <f t="shared" si="8"/>
        <v>57.03</v>
      </c>
      <c r="BZ6" s="36">
        <f t="shared" si="8"/>
        <v>55.84</v>
      </c>
      <c r="CA6" s="35" t="str">
        <f>IF(CA7="","",IF(CA7="-","【-】","【"&amp;SUBSTITUTE(TEXT(CA7,"#,##0.00"),"-","△")&amp;"】"))</f>
        <v>【59.83】</v>
      </c>
      <c r="CB6" s="36">
        <f>IF(CB7="",NA(),CB7)</f>
        <v>266.52999999999997</v>
      </c>
      <c r="CC6" s="36">
        <f t="shared" ref="CC6:CK6" si="9">IF(CC7="",NA(),CC7)</f>
        <v>251.85</v>
      </c>
      <c r="CD6" s="36">
        <f t="shared" si="9"/>
        <v>288.31</v>
      </c>
      <c r="CE6" s="36">
        <f t="shared" si="9"/>
        <v>292.29000000000002</v>
      </c>
      <c r="CF6" s="36">
        <f t="shared" si="9"/>
        <v>308.25</v>
      </c>
      <c r="CG6" s="36">
        <f t="shared" si="9"/>
        <v>257.02999999999997</v>
      </c>
      <c r="CH6" s="36">
        <f t="shared" si="9"/>
        <v>266.57</v>
      </c>
      <c r="CI6" s="36">
        <f t="shared" si="9"/>
        <v>276.93</v>
      </c>
      <c r="CJ6" s="36">
        <f t="shared" si="9"/>
        <v>283.73</v>
      </c>
      <c r="CK6" s="36">
        <f t="shared" si="9"/>
        <v>287.57</v>
      </c>
      <c r="CL6" s="35" t="str">
        <f>IF(CL7="","",IF(CL7="-","【-】","【"&amp;SUBSTITUTE(TEXT(CL7,"#,##0.00"),"-","△")&amp;"】"))</f>
        <v>【268.69】</v>
      </c>
      <c r="CM6" s="36">
        <f>IF(CM7="",NA(),CM7)</f>
        <v>65.06</v>
      </c>
      <c r="CN6" s="36">
        <f t="shared" ref="CN6:CV6" si="10">IF(CN7="",NA(),CN7)</f>
        <v>62.62</v>
      </c>
      <c r="CO6" s="36">
        <f t="shared" si="10"/>
        <v>60.34</v>
      </c>
      <c r="CP6" s="36">
        <f t="shared" si="10"/>
        <v>59.48</v>
      </c>
      <c r="CQ6" s="36">
        <f t="shared" si="10"/>
        <v>59.83</v>
      </c>
      <c r="CR6" s="36">
        <f t="shared" si="10"/>
        <v>61.93</v>
      </c>
      <c r="CS6" s="36">
        <f t="shared" si="10"/>
        <v>58.06</v>
      </c>
      <c r="CT6" s="36">
        <f t="shared" si="10"/>
        <v>59.08</v>
      </c>
      <c r="CU6" s="36">
        <f t="shared" si="10"/>
        <v>58.25</v>
      </c>
      <c r="CV6" s="36">
        <f t="shared" si="10"/>
        <v>61.55</v>
      </c>
      <c r="CW6" s="35" t="str">
        <f>IF(CW7="","",IF(CW7="-","【-】","【"&amp;SUBSTITUTE(TEXT(CW7,"#,##0.00"),"-","△")&amp;"】"))</f>
        <v>【61.71】</v>
      </c>
      <c r="CX6" s="36">
        <f>IF(CX7="",NA(),CX7)</f>
        <v>100</v>
      </c>
      <c r="CY6" s="36">
        <f t="shared" ref="CY6:DG6" si="11">IF(CY7="",NA(),CY7)</f>
        <v>100</v>
      </c>
      <c r="CZ6" s="36">
        <f t="shared" si="11"/>
        <v>100</v>
      </c>
      <c r="DA6" s="36">
        <f t="shared" si="11"/>
        <v>100</v>
      </c>
      <c r="DB6" s="36">
        <f t="shared" si="11"/>
        <v>100</v>
      </c>
      <c r="DC6" s="36">
        <f t="shared" si="11"/>
        <v>77.25</v>
      </c>
      <c r="DD6" s="36">
        <f t="shared" si="11"/>
        <v>75.790000000000006</v>
      </c>
      <c r="DE6" s="36">
        <f t="shared" si="11"/>
        <v>77.12</v>
      </c>
      <c r="DF6" s="36">
        <f t="shared" si="11"/>
        <v>68.150000000000006</v>
      </c>
      <c r="DG6" s="36">
        <f t="shared" si="11"/>
        <v>67.489999999999995</v>
      </c>
      <c r="DH6" s="35" t="str">
        <f>IF(DH7="","",IF(DH7="-","【-】","【"&amp;SUBSTITUTE(TEXT(DH7,"#,##0.00"),"-","△")&amp;"】"))</f>
        <v>【75.78】</v>
      </c>
      <c r="DI6" s="36">
        <f>IF(DI7="",NA(),DI7)</f>
        <v>8.09</v>
      </c>
      <c r="DJ6" s="36">
        <f t="shared" ref="DJ6:DR6" si="12">IF(DJ7="",NA(),DJ7)</f>
        <v>9.18</v>
      </c>
      <c r="DK6" s="36">
        <f t="shared" si="12"/>
        <v>23.72</v>
      </c>
      <c r="DL6" s="36">
        <f t="shared" si="12"/>
        <v>25.66</v>
      </c>
      <c r="DM6" s="36">
        <f t="shared" si="12"/>
        <v>28.3</v>
      </c>
      <c r="DN6" s="36">
        <f t="shared" si="12"/>
        <v>6.32</v>
      </c>
      <c r="DO6" s="36">
        <f t="shared" si="12"/>
        <v>6.48</v>
      </c>
      <c r="DP6" s="36">
        <f t="shared" si="12"/>
        <v>13.6</v>
      </c>
      <c r="DQ6" s="36">
        <f t="shared" si="12"/>
        <v>14.97</v>
      </c>
      <c r="DR6" s="36">
        <f t="shared" si="12"/>
        <v>16.16</v>
      </c>
      <c r="DS6" s="35" t="str">
        <f>IF(DS7="","",IF(DS7="-","【-】","【"&amp;SUBSTITUTE(TEXT(DS7,"#,##0.00"),"-","△")&amp;"】"))</f>
        <v>【18.22】</v>
      </c>
      <c r="DT6" s="36" t="str">
        <f>IF(DT7="",NA(),DT7)</f>
        <v>-</v>
      </c>
      <c r="DU6" s="36" t="str">
        <f t="shared" ref="DU6:EC6" si="13">IF(DU7="",NA(),DU7)</f>
        <v>-</v>
      </c>
      <c r="DV6" s="36" t="str">
        <f t="shared" si="13"/>
        <v>-</v>
      </c>
      <c r="DW6" s="36" t="str">
        <f t="shared" si="13"/>
        <v>-</v>
      </c>
      <c r="DX6" s="36" t="str">
        <f t="shared" si="13"/>
        <v>-</v>
      </c>
      <c r="DY6" s="36" t="str">
        <f t="shared" si="13"/>
        <v>-</v>
      </c>
      <c r="DZ6" s="36" t="str">
        <f t="shared" si="13"/>
        <v>-</v>
      </c>
      <c r="EA6" s="36" t="str">
        <f t="shared" si="13"/>
        <v>-</v>
      </c>
      <c r="EB6" s="36" t="str">
        <f t="shared" si="13"/>
        <v>-</v>
      </c>
      <c r="EC6" s="36" t="str">
        <f t="shared" si="13"/>
        <v>-</v>
      </c>
      <c r="ED6" s="35" t="str">
        <f>IF(ED7="","",IF(ED7="-","【-】","【"&amp;SUBSTITUTE(TEXT(ED7,"#,##0.00"),"-","△")&amp;"】"))</f>
        <v>【-】</v>
      </c>
      <c r="EE6" s="36" t="str">
        <f>IF(EE7="",NA(),EE7)</f>
        <v>-</v>
      </c>
      <c r="EF6" s="36" t="str">
        <f t="shared" ref="EF6:EN6" si="14">IF(EF7="",NA(),EF7)</f>
        <v>-</v>
      </c>
      <c r="EG6" s="36" t="str">
        <f t="shared" si="14"/>
        <v>-</v>
      </c>
      <c r="EH6" s="36" t="str">
        <f t="shared" si="14"/>
        <v>-</v>
      </c>
      <c r="EI6" s="36" t="str">
        <f t="shared" si="14"/>
        <v>-</v>
      </c>
      <c r="EJ6" s="36" t="str">
        <f t="shared" si="14"/>
        <v>-</v>
      </c>
      <c r="EK6" s="36" t="str">
        <f t="shared" si="14"/>
        <v>-</v>
      </c>
      <c r="EL6" s="36" t="str">
        <f t="shared" si="14"/>
        <v>-</v>
      </c>
      <c r="EM6" s="36" t="str">
        <f t="shared" si="14"/>
        <v>-</v>
      </c>
      <c r="EN6" s="36" t="str">
        <f t="shared" si="14"/>
        <v>-</v>
      </c>
      <c r="EO6" s="35" t="str">
        <f>IF(EO7="","",IF(EO7="-","【-】","【"&amp;SUBSTITUTE(TEXT(EO7,"#,##0.00"),"-","△")&amp;"】"))</f>
        <v>【-】</v>
      </c>
    </row>
    <row r="7" spans="1:148" s="37" customFormat="1" x14ac:dyDescent="0.15">
      <c r="A7" s="29"/>
      <c r="B7" s="38">
        <v>2016</v>
      </c>
      <c r="C7" s="38">
        <v>414018</v>
      </c>
      <c r="D7" s="38">
        <v>46</v>
      </c>
      <c r="E7" s="38">
        <v>18</v>
      </c>
      <c r="F7" s="38">
        <v>0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45.84</v>
      </c>
      <c r="P7" s="39">
        <v>18.64</v>
      </c>
      <c r="Q7" s="39">
        <v>100</v>
      </c>
      <c r="R7" s="39">
        <v>3456</v>
      </c>
      <c r="S7" s="39">
        <v>20516</v>
      </c>
      <c r="T7" s="39">
        <v>65.849999999999994</v>
      </c>
      <c r="U7" s="39">
        <v>311.56</v>
      </c>
      <c r="V7" s="39">
        <v>3810</v>
      </c>
      <c r="W7" s="39">
        <v>60.71</v>
      </c>
      <c r="X7" s="39">
        <v>62.76</v>
      </c>
      <c r="Y7" s="39">
        <v>100.2</v>
      </c>
      <c r="Z7" s="39">
        <v>100.77</v>
      </c>
      <c r="AA7" s="39">
        <v>100.92</v>
      </c>
      <c r="AB7" s="39">
        <v>101.59</v>
      </c>
      <c r="AC7" s="39">
        <v>100.21</v>
      </c>
      <c r="AD7" s="39">
        <v>97.09</v>
      </c>
      <c r="AE7" s="39">
        <v>89.7</v>
      </c>
      <c r="AF7" s="39">
        <v>90.66</v>
      </c>
      <c r="AG7" s="39">
        <v>89.69</v>
      </c>
      <c r="AH7" s="39">
        <v>85.72</v>
      </c>
      <c r="AI7" s="39">
        <v>80.959999999999994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42.06</v>
      </c>
      <c r="AP7" s="39">
        <v>76.069999999999993</v>
      </c>
      <c r="AQ7" s="39">
        <v>91.1</v>
      </c>
      <c r="AR7" s="39">
        <v>124.89</v>
      </c>
      <c r="AS7" s="39">
        <v>129.72999999999999</v>
      </c>
      <c r="AT7" s="39">
        <v>213.56</v>
      </c>
      <c r="AU7" s="39">
        <v>775.71</v>
      </c>
      <c r="AV7" s="39">
        <v>1159.0999999999999</v>
      </c>
      <c r="AW7" s="39">
        <v>387.99</v>
      </c>
      <c r="AX7" s="39">
        <v>660.8</v>
      </c>
      <c r="AY7" s="39">
        <v>639.71</v>
      </c>
      <c r="AZ7" s="39">
        <v>701.64</v>
      </c>
      <c r="BA7" s="39">
        <v>377.59</v>
      </c>
      <c r="BB7" s="39">
        <v>247.48</v>
      </c>
      <c r="BC7" s="39">
        <v>221.76</v>
      </c>
      <c r="BD7" s="39">
        <v>180.07</v>
      </c>
      <c r="BE7" s="39">
        <v>141.07</v>
      </c>
      <c r="BF7" s="39">
        <v>0</v>
      </c>
      <c r="BG7" s="39">
        <v>0</v>
      </c>
      <c r="BH7" s="39">
        <v>0</v>
      </c>
      <c r="BI7" s="39">
        <v>192.31</v>
      </c>
      <c r="BJ7" s="39">
        <v>207.06</v>
      </c>
      <c r="BK7" s="39">
        <v>430.64</v>
      </c>
      <c r="BL7" s="39">
        <v>446.63</v>
      </c>
      <c r="BM7" s="39">
        <v>416.91</v>
      </c>
      <c r="BN7" s="39">
        <v>392.19</v>
      </c>
      <c r="BO7" s="39">
        <v>413.5</v>
      </c>
      <c r="BP7" s="39">
        <v>346.13</v>
      </c>
      <c r="BQ7" s="39">
        <v>61.01</v>
      </c>
      <c r="BR7" s="39">
        <v>68.06</v>
      </c>
      <c r="BS7" s="39">
        <v>59.7</v>
      </c>
      <c r="BT7" s="39">
        <v>58.67</v>
      </c>
      <c r="BU7" s="39">
        <v>55.96</v>
      </c>
      <c r="BV7" s="39">
        <v>58.78</v>
      </c>
      <c r="BW7" s="39">
        <v>58.53</v>
      </c>
      <c r="BX7" s="39">
        <v>57.93</v>
      </c>
      <c r="BY7" s="39">
        <v>57.03</v>
      </c>
      <c r="BZ7" s="39">
        <v>55.84</v>
      </c>
      <c r="CA7" s="39">
        <v>59.83</v>
      </c>
      <c r="CB7" s="39">
        <v>266.52999999999997</v>
      </c>
      <c r="CC7" s="39">
        <v>251.85</v>
      </c>
      <c r="CD7" s="39">
        <v>288.31</v>
      </c>
      <c r="CE7" s="39">
        <v>292.29000000000002</v>
      </c>
      <c r="CF7" s="39">
        <v>308.25</v>
      </c>
      <c r="CG7" s="39">
        <v>257.02999999999997</v>
      </c>
      <c r="CH7" s="39">
        <v>266.57</v>
      </c>
      <c r="CI7" s="39">
        <v>276.93</v>
      </c>
      <c r="CJ7" s="39">
        <v>283.73</v>
      </c>
      <c r="CK7" s="39">
        <v>287.57</v>
      </c>
      <c r="CL7" s="39">
        <v>268.69</v>
      </c>
      <c r="CM7" s="39">
        <v>65.06</v>
      </c>
      <c r="CN7" s="39">
        <v>62.62</v>
      </c>
      <c r="CO7" s="39">
        <v>60.34</v>
      </c>
      <c r="CP7" s="39">
        <v>59.48</v>
      </c>
      <c r="CQ7" s="39">
        <v>59.83</v>
      </c>
      <c r="CR7" s="39">
        <v>61.93</v>
      </c>
      <c r="CS7" s="39">
        <v>58.06</v>
      </c>
      <c r="CT7" s="39">
        <v>59.08</v>
      </c>
      <c r="CU7" s="39">
        <v>58.25</v>
      </c>
      <c r="CV7" s="39">
        <v>61.55</v>
      </c>
      <c r="CW7" s="39">
        <v>61.71</v>
      </c>
      <c r="CX7" s="39">
        <v>100</v>
      </c>
      <c r="CY7" s="39">
        <v>100</v>
      </c>
      <c r="CZ7" s="39">
        <v>100</v>
      </c>
      <c r="DA7" s="39">
        <v>100</v>
      </c>
      <c r="DB7" s="39">
        <v>100</v>
      </c>
      <c r="DC7" s="39">
        <v>77.25</v>
      </c>
      <c r="DD7" s="39">
        <v>75.790000000000006</v>
      </c>
      <c r="DE7" s="39">
        <v>77.12</v>
      </c>
      <c r="DF7" s="39">
        <v>68.150000000000006</v>
      </c>
      <c r="DG7" s="39">
        <v>67.489999999999995</v>
      </c>
      <c r="DH7" s="39">
        <v>75.78</v>
      </c>
      <c r="DI7" s="39">
        <v>8.09</v>
      </c>
      <c r="DJ7" s="39">
        <v>9.18</v>
      </c>
      <c r="DK7" s="39">
        <v>23.72</v>
      </c>
      <c r="DL7" s="39">
        <v>25.66</v>
      </c>
      <c r="DM7" s="39">
        <v>28.3</v>
      </c>
      <c r="DN7" s="39">
        <v>6.32</v>
      </c>
      <c r="DO7" s="39">
        <v>6.48</v>
      </c>
      <c r="DP7" s="39">
        <v>13.6</v>
      </c>
      <c r="DQ7" s="39">
        <v>14.97</v>
      </c>
      <c r="DR7" s="39">
        <v>16.16</v>
      </c>
      <c r="DS7" s="39">
        <v>18.22</v>
      </c>
      <c r="DT7" s="39" t="s">
        <v>113</v>
      </c>
      <c r="DU7" s="39" t="s">
        <v>113</v>
      </c>
      <c r="DV7" s="39" t="s">
        <v>113</v>
      </c>
      <c r="DW7" s="39" t="s">
        <v>113</v>
      </c>
      <c r="DX7" s="39" t="s">
        <v>113</v>
      </c>
      <c r="DY7" s="39" t="s">
        <v>113</v>
      </c>
      <c r="DZ7" s="39" t="s">
        <v>113</v>
      </c>
      <c r="EA7" s="39" t="s">
        <v>113</v>
      </c>
      <c r="EB7" s="39" t="s">
        <v>113</v>
      </c>
      <c r="EC7" s="39" t="s">
        <v>113</v>
      </c>
      <c r="ED7" s="39" t="s">
        <v>113</v>
      </c>
      <c r="EE7" s="39" t="s">
        <v>113</v>
      </c>
      <c r="EF7" s="39" t="s">
        <v>113</v>
      </c>
      <c r="EG7" s="39" t="s">
        <v>113</v>
      </c>
      <c r="EH7" s="39" t="s">
        <v>113</v>
      </c>
      <c r="EI7" s="39" t="s">
        <v>113</v>
      </c>
      <c r="EJ7" s="39" t="s">
        <v>113</v>
      </c>
      <c r="EK7" s="39" t="s">
        <v>113</v>
      </c>
      <c r="EL7" s="39" t="s">
        <v>113</v>
      </c>
      <c r="EM7" s="39" t="s">
        <v>113</v>
      </c>
      <c r="EN7" s="39" t="s">
        <v>113</v>
      </c>
      <c r="EO7" s="39" t="s">
        <v>113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田久保　克明（市町支援課）</cp:lastModifiedBy>
  <cp:lastPrinted>2018-02-05T07:36:17Z</cp:lastPrinted>
  <dcterms:created xsi:type="dcterms:W3CDTF">2017-12-25T02:00:23Z</dcterms:created>
  <dcterms:modified xsi:type="dcterms:W3CDTF">2018-02-22T04:23:40Z</dcterms:modified>
  <cp:category/>
</cp:coreProperties>
</file>