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H28\【経営比較分析表】2016_413461_47_1718\H30.2.20修正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<sst xmlns="http://schemas.openxmlformats.org/spreadsheetml/2006/main" count="240" uniqueCount="125">
  <si>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</si>
  <si>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</si>
  <si>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</si>
  <si>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</si>
  <si>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</si>
  <si>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</si>
  <si>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</si>
  <si>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</si>
  <si>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</si>
  <si>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</si>
  <si>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</si>
  <si>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</si>
  <si>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</si>
  <si>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</si>
  <si>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</si>
  <si>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</si>
  <si>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</si>
  <si>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</si>
  <si>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</si>
  <si>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</si>
  <si>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</si>
  <si>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</si>
  <si>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</si>
  <si>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</si>
  <si>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</si>
  <si>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</si>
  <si>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</si>
  <si>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</si>
  <si>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</si>
  <si>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</si>
  <si>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</si>
  <si>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</si>
  <si>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</si>
  <si>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</si>
  <si>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</si>
  <si>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</si>
  <si>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</si>
  <si>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</si>
  <si>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</si>
  <si>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</si>
  <si>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</si>
  <si>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</si>
  <si>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</si>
  <si>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</si>
  <si>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</si>
  <si>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</si>
  <si>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</si>
  <si>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</si>
  <si>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</si>
  <si>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</si>
  <si>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</si>
  <si>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</si>
  <si>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</si>
  <si>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</si>
  <si>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</si>
  <si>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</si>
  <si>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</si>
  <si>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</si>
  <si>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</si>
  <si>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</si>
  <si>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</si>
  <si>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</si>
  <si>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</si>
  <si>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</si>
  <si>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</si>
  <si>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</si>
  <si>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</si>
  <si>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</si>
  <si>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</si>
  <si>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</si>
  <si>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</si>
  <si>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</si>
  <si>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</si>
  <si>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</si>
  <si>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</si>
  <si>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</si>
  <si>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</si>
  <si>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</si>
  <si>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</si>
  <si>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</si>
  <si>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</si>
  <si>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</si>
  <si>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</si>
  <si>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</si>
  <si>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</si>
  <si>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</si>
  <si>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</si>
  <si>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</si>
  <si>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</si>
  <si>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</si>
  <si>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</si>
  <si>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</si>
  <si>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</si>
  <si>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</si>
  <si>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</si>
  <si>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</si>
  <si>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</si>
  <si>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</si>
  <si>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</si>
  <si>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</si>
  <si>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</si>
  <si>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</si>
  <si>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</si>
  <si>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</si>
  <si>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</si>
  <si>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</si>
  <si>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</si>
  <si>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</si>
  <si>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</si>
  <si>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みやき町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</si>
  <si>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</si>
  <si>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</si>
  <si>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</si>
  <si>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</si>
  <si>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</si>
  <si>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</si>
  <si>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</si>
  <si>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</si>
  <si>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</si>
  <si>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</si>
  <si>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</si>
  <si>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本事業の経営は困難を極めていると言える。
　多少の新規加入では経費回収率を上げることはできず、人口増による増収も現実的とは言えない。
　料金改定を検討する必要があるものの、公共下水道を整備している中で、本事業のみの値上げは困難であり、後年度での公共下水道整備区域への編入をすることで浄化センターの維持費削減や新規加入を見込み、経営安定化を図ることを検討している。</t>
    <rPh sb="1" eb="2">
      <t>ホン</t>
    </rPh>
    <rPh sb="2" eb="4">
      <t>ジギョウ</t>
    </rPh>
    <rPh sb="5" eb="7">
      <t>ケイエイ</t>
    </rPh>
    <rPh sb="8" eb="10">
      <t>コンナン</t>
    </rPh>
    <rPh sb="17" eb="18">
      <t>イ</t>
    </rPh>
    <rPh sb="23" eb="25">
      <t>タショウ</t>
    </rPh>
    <rPh sb="26" eb="28">
      <t>シンキ</t>
    </rPh>
    <rPh sb="28" eb="30">
      <t>カニュウ</t>
    </rPh>
    <rPh sb="32" eb="34">
      <t>ケイヒ</t>
    </rPh>
    <rPh sb="34" eb="36">
      <t>カイシュウ</t>
    </rPh>
    <rPh sb="36" eb="37">
      <t>リツ</t>
    </rPh>
    <rPh sb="38" eb="39">
      <t>ア</t>
    </rPh>
    <rPh sb="48" eb="51">
      <t>ジンコウゾウ</t>
    </rPh>
    <rPh sb="54" eb="56">
      <t>ゾウシュウ</t>
    </rPh>
    <rPh sb="57" eb="60">
      <t>ゲンジツテキ</t>
    </rPh>
    <rPh sb="62" eb="63">
      <t>イ</t>
    </rPh>
    <rPh sb="99" eb="100">
      <t>ナカ</t>
    </rPh>
    <rPh sb="102" eb="103">
      <t>ホン</t>
    </rPh>
    <rPh sb="103" eb="105">
      <t>ジギョウ</t>
    </rPh>
    <phoneticPr fontId="4"/>
  </si>
  <si>
    <t>非設置</t>
    <rPh sb="0" eb="1">
      <t>ヒ</t>
    </rPh>
    <rPh sb="1" eb="3">
      <t>セッチ</t>
    </rPh>
    <phoneticPr fontId="4"/>
  </si>
  <si>
    <t>　本事業は、平成14年度で2処理区の整備が完了し、現在は維持管理運営のみとなっている。
　H28年度より、機能強化事業を１処理区（上地高柳地区）で開始している。設備・機器の老朽化による修理や更新が維持管理費を増大させているが、この事業で機器・設備の機能を強化を行い抑制を図る。
　また、事業による建設費および人件費が増えた事により、収益的収支比率が下がっている。事業終了までは、数年この傾向は続くことが予測される。　
　施設利用率・水洗化率は、町全体で定住化対策を行っている効果もあり持ち直している。
　機能強化事業により建設費が増加し、汚水処理原価が増加した。それに伴い経費回収率が下がっている。収益的収支と同様に、事業終了までは、この傾向が続くことが予想される。
　管理費用については効率化をすすめ、削減に努めているが、使用料の増収対策としては未接続者への加入啓発を強化する必要がある。
　</t>
    <rPh sb="1" eb="2">
      <t>ホン</t>
    </rPh>
    <rPh sb="2" eb="4">
      <t>ジギョウ</t>
    </rPh>
    <rPh sb="6" eb="8">
      <t>ヘイセイ</t>
    </rPh>
    <rPh sb="10" eb="12">
      <t>ネンド</t>
    </rPh>
    <rPh sb="14" eb="16">
      <t>ショリ</t>
    </rPh>
    <rPh sb="16" eb="17">
      <t>ク</t>
    </rPh>
    <rPh sb="18" eb="20">
      <t>セイビ</t>
    </rPh>
    <rPh sb="21" eb="23">
      <t>カンリョウ</t>
    </rPh>
    <rPh sb="25" eb="27">
      <t>ゲンザイ</t>
    </rPh>
    <rPh sb="28" eb="30">
      <t>イジ</t>
    </rPh>
    <rPh sb="30" eb="32">
      <t>カンリ</t>
    </rPh>
    <rPh sb="32" eb="34">
      <t>ウンエイ</t>
    </rPh>
    <rPh sb="53" eb="55">
      <t>キノウ</t>
    </rPh>
    <rPh sb="55" eb="57">
      <t>キョウカ</t>
    </rPh>
    <rPh sb="57" eb="59">
      <t>ジギョウ</t>
    </rPh>
    <rPh sb="61" eb="63">
      <t>ショリ</t>
    </rPh>
    <rPh sb="63" eb="64">
      <t>ク</t>
    </rPh>
    <rPh sb="65" eb="66">
      <t>アゲ</t>
    </rPh>
    <rPh sb="66" eb="67">
      <t>チ</t>
    </rPh>
    <rPh sb="67" eb="69">
      <t>タカヤナギ</t>
    </rPh>
    <rPh sb="69" eb="71">
      <t>チク</t>
    </rPh>
    <rPh sb="73" eb="75">
      <t>カイシ</t>
    </rPh>
    <rPh sb="80" eb="82">
      <t>セツビ</t>
    </rPh>
    <rPh sb="83" eb="85">
      <t>キキ</t>
    </rPh>
    <rPh sb="86" eb="88">
      <t>ロウキュウ</t>
    </rPh>
    <rPh sb="88" eb="89">
      <t>カ</t>
    </rPh>
    <rPh sb="92" eb="94">
      <t>シュウリ</t>
    </rPh>
    <rPh sb="95" eb="97">
      <t>コウシン</t>
    </rPh>
    <rPh sb="98" eb="100">
      <t>イジ</t>
    </rPh>
    <rPh sb="100" eb="102">
      <t>カンリ</t>
    </rPh>
    <rPh sb="102" eb="103">
      <t>ヒ</t>
    </rPh>
    <rPh sb="104" eb="106">
      <t>ゾウダイ</t>
    </rPh>
    <rPh sb="115" eb="117">
      <t>ジギョウ</t>
    </rPh>
    <rPh sb="118" eb="120">
      <t>キキ</t>
    </rPh>
    <rPh sb="121" eb="123">
      <t>セツビ</t>
    </rPh>
    <rPh sb="124" eb="126">
      <t>キノウ</t>
    </rPh>
    <rPh sb="127" eb="129">
      <t>キョウカ</t>
    </rPh>
    <rPh sb="130" eb="131">
      <t>オコナ</t>
    </rPh>
    <rPh sb="132" eb="134">
      <t>ヨクセイ</t>
    </rPh>
    <rPh sb="135" eb="136">
      <t>ハカ</t>
    </rPh>
    <rPh sb="143" eb="145">
      <t>ジギョウ</t>
    </rPh>
    <rPh sb="148" eb="150">
      <t>ケンセツ</t>
    </rPh>
    <rPh sb="150" eb="151">
      <t>ヒ</t>
    </rPh>
    <rPh sb="154" eb="157">
      <t>ジンケンヒ</t>
    </rPh>
    <rPh sb="158" eb="159">
      <t>フ</t>
    </rPh>
    <rPh sb="161" eb="162">
      <t>コト</t>
    </rPh>
    <rPh sb="166" eb="168">
      <t>シュウエキ</t>
    </rPh>
    <rPh sb="168" eb="169">
      <t>テキ</t>
    </rPh>
    <rPh sb="169" eb="171">
      <t>シュウシ</t>
    </rPh>
    <rPh sb="171" eb="173">
      <t>ヒリツ</t>
    </rPh>
    <rPh sb="174" eb="175">
      <t>サ</t>
    </rPh>
    <rPh sb="181" eb="183">
      <t>ジギョウ</t>
    </rPh>
    <rPh sb="183" eb="185">
      <t>シュウリョウ</t>
    </rPh>
    <rPh sb="189" eb="191">
      <t>スウネン</t>
    </rPh>
    <rPh sb="193" eb="195">
      <t>ケイコウ</t>
    </rPh>
    <rPh sb="196" eb="197">
      <t>ツヅ</t>
    </rPh>
    <rPh sb="201" eb="203">
      <t>ヨソク</t>
    </rPh>
    <rPh sb="210" eb="212">
      <t>シセツ</t>
    </rPh>
    <rPh sb="212" eb="215">
      <t>リヨウリツ</t>
    </rPh>
    <rPh sb="216" eb="219">
      <t>スイセンカ</t>
    </rPh>
    <rPh sb="219" eb="220">
      <t>リツ</t>
    </rPh>
    <rPh sb="222" eb="223">
      <t>チョウ</t>
    </rPh>
    <rPh sb="223" eb="225">
      <t>ゼンタイ</t>
    </rPh>
    <rPh sb="226" eb="229">
      <t>テイジュウカ</t>
    </rPh>
    <rPh sb="229" eb="231">
      <t>タイサク</t>
    </rPh>
    <rPh sb="232" eb="233">
      <t>オコナ</t>
    </rPh>
    <rPh sb="237" eb="239">
      <t>コウカ</t>
    </rPh>
    <rPh sb="242" eb="243">
      <t>モ</t>
    </rPh>
    <rPh sb="244" eb="245">
      <t>ナオ</t>
    </rPh>
    <rPh sb="252" eb="254">
      <t>キノウ</t>
    </rPh>
    <rPh sb="254" eb="256">
      <t>キョウカ</t>
    </rPh>
    <rPh sb="256" eb="258">
      <t>ジギョウ</t>
    </rPh>
    <rPh sb="261" eb="263">
      <t>ケンセツ</t>
    </rPh>
    <rPh sb="263" eb="264">
      <t>ヒ</t>
    </rPh>
    <rPh sb="265" eb="267">
      <t>ゾウカ</t>
    </rPh>
    <rPh sb="269" eb="271">
      <t>オスイ</t>
    </rPh>
    <rPh sb="271" eb="273">
      <t>ショリ</t>
    </rPh>
    <rPh sb="273" eb="275">
      <t>ゲンカ</t>
    </rPh>
    <rPh sb="276" eb="278">
      <t>ゾウカ</t>
    </rPh>
    <rPh sb="284" eb="285">
      <t>トモナ</t>
    </rPh>
    <rPh sb="286" eb="288">
      <t>ケイヒ</t>
    </rPh>
    <rPh sb="288" eb="290">
      <t>カイシュウ</t>
    </rPh>
    <rPh sb="290" eb="291">
      <t>リツ</t>
    </rPh>
    <rPh sb="335" eb="337">
      <t>カンリ</t>
    </rPh>
    <rPh sb="337" eb="339">
      <t>ヒヨウ</t>
    </rPh>
    <rPh sb="344" eb="347">
      <t>コウリツカ</t>
    </rPh>
    <rPh sb="352" eb="354">
      <t>サクゲン</t>
    </rPh>
    <rPh sb="355" eb="356">
      <t>ツト</t>
    </rPh>
    <rPh sb="362" eb="365">
      <t>シヨウリョウ</t>
    </rPh>
    <rPh sb="366" eb="368">
      <t>ゾウシュウ</t>
    </rPh>
    <rPh sb="368" eb="370">
      <t>タイサク</t>
    </rPh>
    <phoneticPr fontId="4"/>
  </si>
  <si>
    <t>　先行して整備した処理区域は平成10年に供用を開始し19年目を迎える。これまで老朽化対策は実施していないが平成26年度より補助事業である『機能強化事業』の採択を受け、機能診断をおこない、H28年度より施設の更新を計画的に実施している。</t>
    <rPh sb="1" eb="3">
      <t>センコウ</t>
    </rPh>
    <rPh sb="5" eb="7">
      <t>セイビ</t>
    </rPh>
    <rPh sb="9" eb="11">
      <t>ショリ</t>
    </rPh>
    <rPh sb="11" eb="13">
      <t>クイキ</t>
    </rPh>
    <rPh sb="14" eb="16">
      <t>ヘイセイ</t>
    </rPh>
    <rPh sb="18" eb="19">
      <t>ネン</t>
    </rPh>
    <rPh sb="20" eb="22">
      <t>キョウヨウ</t>
    </rPh>
    <rPh sb="23" eb="25">
      <t>カイシ</t>
    </rPh>
    <rPh sb="28" eb="30">
      <t>ネンメ</t>
    </rPh>
    <rPh sb="31" eb="32">
      <t>ムカ</t>
    </rPh>
    <rPh sb="39" eb="42">
      <t>ロウキュウカ</t>
    </rPh>
    <rPh sb="42" eb="44">
      <t>タイサク</t>
    </rPh>
    <rPh sb="45" eb="47">
      <t>ジッシ</t>
    </rPh>
    <rPh sb="53" eb="55">
      <t>ヘイセイ</t>
    </rPh>
    <rPh sb="57" eb="59">
      <t>ネンド</t>
    </rPh>
    <rPh sb="61" eb="63">
      <t>ホジョ</t>
    </rPh>
    <rPh sb="63" eb="65">
      <t>ジギョウ</t>
    </rPh>
    <rPh sb="69" eb="71">
      <t>キノウ</t>
    </rPh>
    <rPh sb="71" eb="73">
      <t>キョウカ</t>
    </rPh>
    <rPh sb="73" eb="75">
      <t>ジギョウ</t>
    </rPh>
    <rPh sb="77" eb="79">
      <t>サイタク</t>
    </rPh>
    <rPh sb="80" eb="81">
      <t>ウ</t>
    </rPh>
    <rPh sb="83" eb="85">
      <t>キノウ</t>
    </rPh>
    <rPh sb="85" eb="87">
      <t>シンダン</t>
    </rPh>
    <rPh sb="100" eb="102">
      <t>シセツ</t>
    </rPh>
    <rPh sb="103" eb="105">
      <t>コウシン</t>
    </rPh>
    <rPh sb="106" eb="109">
      <t>ケイカクテキ</t>
    </rPh>
    <rPh sb="110" eb="11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</si>
</sst>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895080"/>
        <c:axId val="1343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1895080"/>
        <c:axId val="134327744"/>
      </c:lineChart>
      <c:dateAx>
        <c:axId val="151895080"/>
        <c:scaling>
          <c:orientation val="minMax"/>
        </c:scaling>
        <c:delete val="1"/>
        <c:axPos val="b"/>
        <c:numFmt formatCode="ge" sourceLinked="1"/>
        <c:majorTickMark val="none"/>
        <c:minorTickMark val="none"/>
        <c:tickLblPos val="none"/>
        <c:crossAx val="134327744"/>
        <c:crosses val="autoZero"/>
        <c:auto val="1"/>
        <c:lblOffset val="100"/>
        <c:baseTimeUnit val="years"/>
      </c:dateAx>
      <c:valAx>
        <c:axId val="1343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9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48.3</c:v>
                </c:pt>
                <c:pt idx="1">
                  <c:v>47.97</c:v>
                </c:pt>
                <c:pt idx="2">
                  <c:v>47.97</c:v>
                </c:pt>
                <c:pt idx="3">
                  <c:v>45.22</c:v>
                </c:pt>
                <c:pt idx="4">
                  <c:v>45.38</c:v>
                </c:pt>
              </c:numCache>
            </c:numRef>
          </c:val>
        </c:ser>
        <c:dLbls>
          <c:showLegendKey val="0"/>
          <c:showVal val="0"/>
          <c:showCatName val="0"/>
          <c:showSerName val="0"/>
          <c:showPercent val="0"/>
          <c:showBubbleSize val="0"/>
        </c:dLbls>
        <c:gapWidth val="150"/>
        <c:axId val="232220368"/>
        <c:axId val="2324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2220368"/>
        <c:axId val="232483104"/>
      </c:lineChart>
      <c:dateAx>
        <c:axId val="232220368"/>
        <c:scaling>
          <c:orientation val="minMax"/>
        </c:scaling>
        <c:delete val="1"/>
        <c:axPos val="b"/>
        <c:numFmt formatCode="ge" sourceLinked="1"/>
        <c:majorTickMark val="none"/>
        <c:minorTickMark val="none"/>
        <c:tickLblPos val="none"/>
        <c:crossAx val="232483104"/>
        <c:crosses val="autoZero"/>
        <c:auto val="1"/>
        <c:lblOffset val="100"/>
        <c:baseTimeUnit val="years"/>
      </c:dateAx>
      <c:valAx>
        <c:axId val="2324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2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80.83</c:v>
                </c:pt>
                <c:pt idx="1">
                  <c:v>80.3</c:v>
                </c:pt>
                <c:pt idx="2">
                  <c:v>79.08</c:v>
                </c:pt>
                <c:pt idx="3">
                  <c:v>79.599999999999994</c:v>
                </c:pt>
                <c:pt idx="4">
                  <c:v>81.72</c:v>
                </c:pt>
              </c:numCache>
            </c:numRef>
          </c:val>
        </c:ser>
        <c:dLbls>
          <c:showLegendKey val="0"/>
          <c:showVal val="0"/>
          <c:showCatName val="0"/>
          <c:showSerName val="0"/>
          <c:showPercent val="0"/>
          <c:showBubbleSize val="0"/>
        </c:dLbls>
        <c:gapWidth val="150"/>
        <c:axId val="151442472"/>
        <c:axId val="1514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51442472"/>
        <c:axId val="151442080"/>
      </c:lineChart>
      <c:dateAx>
        <c:axId val="151442472"/>
        <c:scaling>
          <c:orientation val="minMax"/>
        </c:scaling>
        <c:delete val="1"/>
        <c:axPos val="b"/>
        <c:numFmt formatCode="ge" sourceLinked="1"/>
        <c:majorTickMark val="none"/>
        <c:minorTickMark val="none"/>
        <c:tickLblPos val="none"/>
        <c:crossAx val="151442080"/>
        <c:crosses val="autoZero"/>
        <c:auto val="1"/>
        <c:lblOffset val="100"/>
        <c:baseTimeUnit val="years"/>
      </c:dateAx>
      <c:valAx>
        <c:axId val="1514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4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77.260000000000005</c:v>
                </c:pt>
                <c:pt idx="1">
                  <c:v>77.02</c:v>
                </c:pt>
                <c:pt idx="2">
                  <c:v>77.930000000000007</c:v>
                </c:pt>
                <c:pt idx="3">
                  <c:v>80.31</c:v>
                </c:pt>
                <c:pt idx="4">
                  <c:v>75.87</c:v>
                </c:pt>
              </c:numCache>
            </c:numRef>
          </c:val>
        </c:ser>
        <c:dLbls>
          <c:showLegendKey val="0"/>
          <c:showVal val="0"/>
          <c:showCatName val="0"/>
          <c:showSerName val="0"/>
          <c:showPercent val="0"/>
          <c:showBubbleSize val="0"/>
        </c:dLbls>
        <c:gapWidth val="150"/>
        <c:axId val="232115072"/>
        <c:axId val="232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115072"/>
        <c:axId val="232115456"/>
      </c:lineChart>
      <c:dateAx>
        <c:axId val="232115072"/>
        <c:scaling>
          <c:orientation val="minMax"/>
        </c:scaling>
        <c:delete val="1"/>
        <c:axPos val="b"/>
        <c:numFmt formatCode="ge" sourceLinked="1"/>
        <c:majorTickMark val="none"/>
        <c:minorTickMark val="none"/>
        <c:tickLblPos val="none"/>
        <c:crossAx val="232115456"/>
        <c:crosses val="autoZero"/>
        <c:auto val="1"/>
        <c:lblOffset val="100"/>
        <c:baseTimeUnit val="years"/>
      </c:dateAx>
      <c:valAx>
        <c:axId val="232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161144"/>
        <c:axId val="23216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161144"/>
        <c:axId val="232161528"/>
      </c:lineChart>
      <c:dateAx>
        <c:axId val="232161144"/>
        <c:scaling>
          <c:orientation val="minMax"/>
        </c:scaling>
        <c:delete val="1"/>
        <c:axPos val="b"/>
        <c:numFmt formatCode="ge" sourceLinked="1"/>
        <c:majorTickMark val="none"/>
        <c:minorTickMark val="none"/>
        <c:tickLblPos val="none"/>
        <c:crossAx val="232161528"/>
        <c:crosses val="autoZero"/>
        <c:auto val="1"/>
        <c:lblOffset val="100"/>
        <c:baseTimeUnit val="years"/>
      </c:dateAx>
      <c:valAx>
        <c:axId val="23216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6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94536"/>
        <c:axId val="15144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94536"/>
        <c:axId val="151440120"/>
      </c:lineChart>
      <c:dateAx>
        <c:axId val="150994536"/>
        <c:scaling>
          <c:orientation val="minMax"/>
        </c:scaling>
        <c:delete val="1"/>
        <c:axPos val="b"/>
        <c:numFmt formatCode="ge" sourceLinked="1"/>
        <c:majorTickMark val="none"/>
        <c:minorTickMark val="none"/>
        <c:tickLblPos val="none"/>
        <c:crossAx val="151440120"/>
        <c:crosses val="autoZero"/>
        <c:auto val="1"/>
        <c:lblOffset val="100"/>
        <c:baseTimeUnit val="years"/>
      </c:dateAx>
      <c:valAx>
        <c:axId val="1514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9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220760"/>
        <c:axId val="2322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220760"/>
        <c:axId val="232221152"/>
      </c:lineChart>
      <c:dateAx>
        <c:axId val="232220760"/>
        <c:scaling>
          <c:orientation val="minMax"/>
        </c:scaling>
        <c:delete val="1"/>
        <c:axPos val="b"/>
        <c:numFmt formatCode="ge" sourceLinked="1"/>
        <c:majorTickMark val="none"/>
        <c:minorTickMark val="none"/>
        <c:tickLblPos val="none"/>
        <c:crossAx val="232221152"/>
        <c:crosses val="autoZero"/>
        <c:auto val="1"/>
        <c:lblOffset val="100"/>
        <c:baseTimeUnit val="years"/>
      </c:dateAx>
      <c:valAx>
        <c:axId val="2322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2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222328"/>
        <c:axId val="2322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222328"/>
        <c:axId val="232222720"/>
      </c:lineChart>
      <c:dateAx>
        <c:axId val="232222328"/>
        <c:scaling>
          <c:orientation val="minMax"/>
        </c:scaling>
        <c:delete val="1"/>
        <c:axPos val="b"/>
        <c:numFmt formatCode="ge" sourceLinked="1"/>
        <c:majorTickMark val="none"/>
        <c:minorTickMark val="none"/>
        <c:tickLblPos val="none"/>
        <c:crossAx val="232222720"/>
        <c:crosses val="autoZero"/>
        <c:auto val="1"/>
        <c:lblOffset val="100"/>
        <c:baseTimeUnit val="years"/>
      </c:dateAx>
      <c:valAx>
        <c:axId val="232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223896"/>
        <c:axId val="23239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2223896"/>
        <c:axId val="232399784"/>
      </c:lineChart>
      <c:dateAx>
        <c:axId val="232223896"/>
        <c:scaling>
          <c:orientation val="minMax"/>
        </c:scaling>
        <c:delete val="1"/>
        <c:axPos val="b"/>
        <c:numFmt formatCode="ge" sourceLinked="1"/>
        <c:majorTickMark val="none"/>
        <c:minorTickMark val="none"/>
        <c:tickLblPos val="none"/>
        <c:crossAx val="232399784"/>
        <c:crosses val="autoZero"/>
        <c:auto val="1"/>
        <c:lblOffset val="100"/>
        <c:baseTimeUnit val="years"/>
      </c:dateAx>
      <c:valAx>
        <c:axId val="23239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54.93</c:v>
                </c:pt>
                <c:pt idx="1">
                  <c:v>52.76</c:v>
                </c:pt>
                <c:pt idx="2">
                  <c:v>50.63</c:v>
                </c:pt>
                <c:pt idx="3">
                  <c:v>61.11</c:v>
                </c:pt>
                <c:pt idx="4">
                  <c:v>57.45</c:v>
                </c:pt>
              </c:numCache>
            </c:numRef>
          </c:val>
        </c:ser>
        <c:dLbls>
          <c:showLegendKey val="0"/>
          <c:showVal val="0"/>
          <c:showCatName val="0"/>
          <c:showSerName val="0"/>
          <c:showPercent val="0"/>
          <c:showBubbleSize val="0"/>
        </c:dLbls>
        <c:gapWidth val="150"/>
        <c:axId val="232400960"/>
        <c:axId val="2324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2400960"/>
        <c:axId val="232401352"/>
      </c:lineChart>
      <c:dateAx>
        <c:axId val="232400960"/>
        <c:scaling>
          <c:orientation val="minMax"/>
        </c:scaling>
        <c:delete val="1"/>
        <c:axPos val="b"/>
        <c:numFmt formatCode="ge" sourceLinked="1"/>
        <c:majorTickMark val="none"/>
        <c:minorTickMark val="none"/>
        <c:tickLblPos val="none"/>
        <c:crossAx val="232401352"/>
        <c:crosses val="autoZero"/>
        <c:auto val="1"/>
        <c:lblOffset val="100"/>
        <c:baseTimeUnit val="years"/>
      </c:dateAx>
      <c:valAx>
        <c:axId val="2324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226.76</c:v>
                </c:pt>
                <c:pt idx="1">
                  <c:v>235.39</c:v>
                </c:pt>
                <c:pt idx="2">
                  <c:v>254.06</c:v>
                </c:pt>
                <c:pt idx="3">
                  <c:v>217.66</c:v>
                </c:pt>
                <c:pt idx="4">
                  <c:v>237.64</c:v>
                </c:pt>
              </c:numCache>
            </c:numRef>
          </c:val>
        </c:ser>
        <c:dLbls>
          <c:showLegendKey val="0"/>
          <c:showVal val="0"/>
          <c:showCatName val="0"/>
          <c:showSerName val="0"/>
          <c:showPercent val="0"/>
          <c:showBubbleSize val="0"/>
        </c:dLbls>
        <c:gapWidth val="150"/>
        <c:axId val="232402528"/>
        <c:axId val="23240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2402528"/>
        <c:axId val="232402920"/>
      </c:lineChart>
      <c:dateAx>
        <c:axId val="232402528"/>
        <c:scaling>
          <c:orientation val="minMax"/>
        </c:scaling>
        <c:delete val="1"/>
        <c:axPos val="b"/>
        <c:numFmt formatCode="ge" sourceLinked="1"/>
        <c:majorTickMark val="none"/>
        <c:minorTickMark val="none"/>
        <c:tickLblPos val="none"/>
        <c:crossAx val="232402920"/>
        <c:crosses val="autoZero"/>
        <c:auto val="1"/>
        <c:lblOffset val="100"/>
        <c:baseTimeUnit val="years"/>
      </c:dateAx>
      <c:valAx>
        <c:axId val="2324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みやき町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25552</v>
      </c>
      <c r="AM8" s="50"/>
      <c r="AN8" s="50"/>
      <c r="AO8" s="50"/>
      <c r="AP8" s="50"/>
      <c r="AQ8" s="50"/>
      <c r="AR8" s="50"/>
      <c r="AS8" s="50"/>
      <c r="AT8" s="45">
        <f>データ!T6</f>
        <v>51.92</v>
      </c>
      <c r="AU8" s="45"/>
      <c r="AV8" s="45"/>
      <c r="AW8" s="45"/>
      <c r="AX8" s="45"/>
      <c r="AY8" s="45"/>
      <c r="AZ8" s="45"/>
      <c r="BA8" s="45"/>
      <c r="BB8" s="45">
        <f>データ!U6</f>
        <v>492.14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1012</v>
      </c>
      <c r="AM10" s="50"/>
      <c r="AN10" s="50"/>
      <c r="AO10" s="50"/>
      <c r="AP10" s="50"/>
      <c r="AQ10" s="50"/>
      <c r="AR10" s="50"/>
      <c r="AS10" s="50"/>
      <c r="AT10" s="45">
        <f>データ!W6</f>
        <v>0.5</v>
      </c>
      <c r="AU10" s="45"/>
      <c r="AV10" s="45"/>
      <c r="AW10" s="45"/>
      <c r="AX10" s="45"/>
      <c r="AY10" s="45"/>
      <c r="AZ10" s="45"/>
      <c r="BA10" s="45"/>
      <c r="BB10" s="45">
        <f>データ!X6</f>
        <v>2024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413461</v>
      </c>
      <c r="D6" s="33">
        <f t="shared" si="3"/>
        <v>47</v>
      </c>
      <c r="E6" s="33">
        <f t="shared" si="3"/>
        <v>17</v>
      </c>
      <c r="F6" s="33">
        <f t="shared" si="3"/>
        <v>5</v>
      </c>
      <c r="G6" s="33">
        <f t="shared" si="3"/>
        <v>0</v>
      </c>
      <c r="H6" s="33" t="str">
        <f t="shared" si="3"/>
        <v>佐賀県　みやき町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3.97</v>
      </c>
      <c r="Q6" s="34">
        <f t="shared" si="3"/>
        <v>100</v>
      </c>
      <c r="R6" s="34">
        <f t="shared" si="3"/>
        <v>3780</v>
      </c>
      <c r="S6" s="34">
        <f t="shared" si="3"/>
        <v>25552</v>
      </c>
      <c r="T6" s="34">
        <f t="shared" si="3"/>
        <v>51.92</v>
      </c>
      <c r="U6" s="34">
        <f t="shared" si="3"/>
        <v>492.14</v>
      </c>
      <c r="V6" s="34">
        <f t="shared" si="3"/>
        <v>1012</v>
      </c>
      <c r="W6" s="34">
        <f t="shared" si="3"/>
        <v>0.5</v>
      </c>
      <c r="X6" s="34">
        <f t="shared" si="3"/>
        <v>2024</v>
      </c>
      <c r="Y6" s="35">
        <f>IF(Y7="",NA(),Y7)</f>
        <v>77.260000000000005</v>
      </c>
      <c r="Z6" s="35">
        <f t="shared" ref="Z6:AH6" si="4">IF(Z7="",NA(),Z7)</f>
        <v>77.02</v>
      </c>
      <c r="AA6" s="35">
        <f t="shared" si="4"/>
        <v>77.930000000000007</v>
      </c>
      <c r="AB6" s="35">
        <f t="shared" si="4"/>
        <v>80.31</v>
      </c>
      <c r="AC6" s="35">
        <f t="shared" si="4"/>
        <v>75.87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54.93</v>
      </c>
      <c r="BR6" s="35">
        <f t="shared" ref="BR6:BZ6" si="8">IF(BR7="",NA(),BR7)</f>
        <v>52.76</v>
      </c>
      <c r="BS6" s="35">
        <f t="shared" si="8"/>
        <v>50.63</v>
      </c>
      <c r="BT6" s="35">
        <f t="shared" si="8"/>
        <v>61.11</v>
      </c>
      <c r="BU6" s="35">
        <f t="shared" si="8"/>
        <v>57.45</v>
      </c>
      <c r="BV6" s="35">
        <f t="shared" si="8"/>
        <v>42.48</v>
      </c>
      <c r="BW6" s="35">
        <f t="shared" si="8"/>
        <v>50.9</v>
      </c>
      <c r="BX6" s="35">
        <f t="shared" si="8"/>
        <v>50.82</v>
      </c>
      <c r="BY6" s="35">
        <f t="shared" si="8"/>
        <v>52.19</v>
      </c>
      <c r="BZ6" s="35">
        <f t="shared" si="8"/>
        <v>55.32</v>
      </c>
      <c r="CA6" s="34" t="str">
        <f>IF(CA7="","",IF(CA7="-","【-】","【"&amp;SUBSTITUTE(TEXT(CA7,"#,##0.00"),"-","△")&amp;"】"))</f>
        <v>【55.73】</v>
      </c>
      <c r="CB6" s="35">
        <f>IF(CB7="",NA(),CB7)</f>
        <v>226.76</v>
      </c>
      <c r="CC6" s="35">
        <f t="shared" ref="CC6:CK6" si="9">IF(CC7="",NA(),CC7)</f>
        <v>235.39</v>
      </c>
      <c r="CD6" s="35">
        <f t="shared" si="9"/>
        <v>254.06</v>
      </c>
      <c r="CE6" s="35">
        <f t="shared" si="9"/>
        <v>217.66</v>
      </c>
      <c r="CF6" s="35">
        <f t="shared" si="9"/>
        <v>237.64</v>
      </c>
      <c r="CG6" s="35">
        <f t="shared" si="9"/>
        <v>343.8</v>
      </c>
      <c r="CH6" s="35">
        <f t="shared" si="9"/>
        <v>293.27</v>
      </c>
      <c r="CI6" s="35">
        <f t="shared" si="9"/>
        <v>300.52</v>
      </c>
      <c r="CJ6" s="35">
        <f t="shared" si="9"/>
        <v>296.14</v>
      </c>
      <c r="CK6" s="35">
        <f t="shared" si="9"/>
        <v>283.17</v>
      </c>
      <c r="CL6" s="34" t="str">
        <f>IF(CL7="","",IF(CL7="-","【-】","【"&amp;SUBSTITUTE(TEXT(CL7,"#,##0.00"),"-","△")&amp;"】"))</f>
        <v>【276.78】</v>
      </c>
      <c r="CM6" s="35">
        <f>IF(CM7="",NA(),CM7)</f>
        <v>48.3</v>
      </c>
      <c r="CN6" s="35">
        <f t="shared" ref="CN6:CV6" si="10">IF(CN7="",NA(),CN7)</f>
        <v>47.97</v>
      </c>
      <c r="CO6" s="35">
        <f t="shared" si="10"/>
        <v>47.97</v>
      </c>
      <c r="CP6" s="35">
        <f t="shared" si="10"/>
        <v>45.22</v>
      </c>
      <c r="CQ6" s="35">
        <f t="shared" si="10"/>
        <v>45.38</v>
      </c>
      <c r="CR6" s="35">
        <f t="shared" si="10"/>
        <v>46.06</v>
      </c>
      <c r="CS6" s="35">
        <f t="shared" si="10"/>
        <v>53.78</v>
      </c>
      <c r="CT6" s="35">
        <f t="shared" si="10"/>
        <v>53.24</v>
      </c>
      <c r="CU6" s="35">
        <f t="shared" si="10"/>
        <v>52.31</v>
      </c>
      <c r="CV6" s="35">
        <f t="shared" si="10"/>
        <v>60.65</v>
      </c>
      <c r="CW6" s="34" t="str">
        <f>IF(CW7="","",IF(CW7="-","【-】","【"&amp;SUBSTITUTE(TEXT(CW7,"#,##0.00"),"-","△")&amp;"】"))</f>
        <v>【59.15】</v>
      </c>
      <c r="CX6" s="35">
        <f>IF(CX7="",NA(),CX7)</f>
        <v>80.83</v>
      </c>
      <c r="CY6" s="35">
        <f t="shared" ref="CY6:DG6" si="11">IF(CY7="",NA(),CY7)</f>
        <v>80.3</v>
      </c>
      <c r="CZ6" s="35">
        <f t="shared" si="11"/>
        <v>79.08</v>
      </c>
      <c r="DA6" s="35">
        <f t="shared" si="11"/>
        <v>79.599999999999994</v>
      </c>
      <c r="DB6" s="35">
        <f t="shared" si="11"/>
        <v>81.72</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413461</v>
      </c>
      <c r="D7" s="37">
        <v>47</v>
      </c>
      <c r="E7" s="37">
        <v>17</v>
      </c>
      <c r="F7" s="37">
        <v>5</v>
      </c>
      <c r="G7" s="37">
        <v>0</v>
      </c>
      <c r="H7" s="37" t="s">
        <v>109</v>
      </c>
      <c r="I7" s="37" t="s">
        <v>110</v>
      </c>
      <c r="J7" s="37" t="s">
        <v>111</v>
      </c>
      <c r="K7" s="37" t="s">
        <v>112</v>
      </c>
      <c r="L7" s="37" t="s">
        <v>113</v>
      </c>
      <c r="M7" s="37"/>
      <c r="N7" s="38" t="s">
        <v>114</v>
      </c>
      <c r="O7" s="38" t="s">
        <v>115</v>
      </c>
      <c r="P7" s="38">
        <v>3.97</v>
      </c>
      <c r="Q7" s="38">
        <v>100</v>
      </c>
      <c r="R7" s="38">
        <v>3780</v>
      </c>
      <c r="S7" s="38">
        <v>25552</v>
      </c>
      <c r="T7" s="38">
        <v>51.92</v>
      </c>
      <c r="U7" s="38">
        <v>492.14</v>
      </c>
      <c r="V7" s="38">
        <v>1012</v>
      </c>
      <c r="W7" s="38">
        <v>0.5</v>
      </c>
      <c r="X7" s="38">
        <v>2024</v>
      </c>
      <c r="Y7" s="38">
        <v>77.260000000000005</v>
      </c>
      <c r="Z7" s="38">
        <v>77.02</v>
      </c>
      <c r="AA7" s="38">
        <v>77.930000000000007</v>
      </c>
      <c r="AB7" s="38">
        <v>80.31</v>
      </c>
      <c r="AC7" s="38">
        <v>75.87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54.93</v>
      </c>
      <c r="BR7" s="38">
        <v>52.76</v>
      </c>
      <c r="BS7" s="38">
        <v>50.63</v>
      </c>
      <c r="BT7" s="38">
        <v>61.11</v>
      </c>
      <c r="BU7" s="38">
        <v>57.45</v>
      </c>
      <c r="BV7" s="38">
        <v>42.48</v>
      </c>
      <c r="BW7" s="38">
        <v>50.9</v>
      </c>
      <c r="BX7" s="38">
        <v>50.82</v>
      </c>
      <c r="BY7" s="38">
        <v>52.19</v>
      </c>
      <c r="BZ7" s="38">
        <v>55.32</v>
      </c>
      <c r="CA7" s="38">
        <v>55.73</v>
      </c>
      <c r="CB7" s="38">
        <v>226.76</v>
      </c>
      <c r="CC7" s="38">
        <v>235.39</v>
      </c>
      <c r="CD7" s="38">
        <v>254.06</v>
      </c>
      <c r="CE7" s="38">
        <v>217.66</v>
      </c>
      <c r="CF7" s="38">
        <v>237.64</v>
      </c>
      <c r="CG7" s="38">
        <v>343.8</v>
      </c>
      <c r="CH7" s="38">
        <v>293.27</v>
      </c>
      <c r="CI7" s="38">
        <v>300.52</v>
      </c>
      <c r="CJ7" s="38">
        <v>296.14</v>
      </c>
      <c r="CK7" s="38">
        <v>283.17</v>
      </c>
      <c r="CL7" s="38">
        <v>276.77999999999997</v>
      </c>
      <c r="CM7" s="38">
        <v>48.3</v>
      </c>
      <c r="CN7" s="38">
        <v>47.97</v>
      </c>
      <c r="CO7" s="38">
        <v>47.97</v>
      </c>
      <c r="CP7" s="38">
        <v>45.22</v>
      </c>
      <c r="CQ7" s="38">
        <v>45.38</v>
      </c>
      <c r="CR7" s="38">
        <v>46.06</v>
      </c>
      <c r="CS7" s="38">
        <v>53.78</v>
      </c>
      <c r="CT7" s="38">
        <v>53.24</v>
      </c>
      <c r="CU7" s="38">
        <v>52.31</v>
      </c>
      <c r="CV7" s="38">
        <v>60.65</v>
      </c>
      <c r="CW7" s="38">
        <v>59.15</v>
      </c>
      <c r="CX7" s="38">
        <v>80.83</v>
      </c>
      <c r="CY7" s="38">
        <v>80.3</v>
      </c>
      <c r="CZ7" s="38">
        <v>79.08</v>
      </c>
      <c r="DA7" s="38">
        <v>79.599999999999994</v>
      </c>
      <c r="DB7" s="38">
        <v>81.72</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いまいじゅんいち</cp:lastModifiedBy>
  <dcterms:created xsi:type="dcterms:W3CDTF">2017-12-25T02:33:30Z</dcterms:created>
  <dcterms:modified xsi:type="dcterms:W3CDTF">2018-02-20T08:04:12Z</dcterms:modified>
  <cp:category/>
</cp:coreProperties>
</file>