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mmn-fsv-01\共有フォルダ\建設課\建設課　管理係\管理係\バックアップ\☆　管理係(管理係)\J003 決算統計\経営分析比較表\H2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<sst xmlns="http://schemas.openxmlformats.org/spreadsheetml/2006/main" count="240" uniqueCount="125">
  <si>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</si>
  <si>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</si>
  <si>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</si>
  <si>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</si>
  <si>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</si>
  <si>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</si>
  <si>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</si>
  <si>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</si>
  <si>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</si>
  <si>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</si>
  <si>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</si>
  <si>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</si>
  <si>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</si>
  <si>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</si>
  <si>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</si>
  <si>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</si>
  <si>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</si>
  <si>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</si>
  <si>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</si>
  <si>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</si>
  <si>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</si>
  <si>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</si>
  <si>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</si>
  <si>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</si>
  <si>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</si>
  <si>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</si>
  <si>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</si>
  <si>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</si>
  <si>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</si>
  <si>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</si>
  <si>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</si>
  <si>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</si>
  <si>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</si>
  <si>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</si>
  <si>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</si>
  <si>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</si>
  <si>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</si>
  <si>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</si>
  <si>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</si>
  <si>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</si>
  <si>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</si>
  <si>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</si>
  <si>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</si>
  <si>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</si>
  <si>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</si>
  <si>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</si>
  <si>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</si>
  <si>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</si>
  <si>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</si>
  <si>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</si>
  <si>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</si>
  <si>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</si>
  <si>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</si>
  <si>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</si>
  <si>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</si>
  <si>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</si>
  <si>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</si>
  <si>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</si>
  <si>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</si>
  <si>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</si>
  <si>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</si>
  <si>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</si>
  <si>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</si>
  <si>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</si>
  <si>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</si>
  <si>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</si>
  <si>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</si>
  <si>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</si>
  <si>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</si>
  <si>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</si>
  <si>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</si>
  <si>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</si>
  <si>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</si>
  <si>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</si>
  <si>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</si>
  <si>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</si>
  <si>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</si>
  <si>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</si>
  <si>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</si>
  <si>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</si>
  <si>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</si>
  <si>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</si>
  <si>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</si>
  <si>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</si>
  <si>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</si>
  <si>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</si>
  <si>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</si>
  <si>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</si>
  <si>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</si>
  <si>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</si>
  <si>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</si>
  <si>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</si>
  <si>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</si>
  <si>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</si>
  <si>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</si>
  <si>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</si>
  <si>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</si>
  <si>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</si>
  <si>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</si>
  <si>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</si>
  <si>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</si>
  <si>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</si>
  <si>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</si>
  <si>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</si>
  <si>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</si>
  <si>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</si>
  <si>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</si>
  <si>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</si>
  <si>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</si>
  <si>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上峰町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</si>
  <si>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</si>
  <si>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</si>
  <si>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</si>
  <si>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</si>
  <si>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</si>
  <si>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</si>
  <si>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</si>
  <si>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</si>
  <si>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</si>
  <si>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</si>
  <si>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</si>
  <si>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</si>
  <si>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処理区が供用開始から10年以上経過しており、特に15年以上経過した施設については、機器等の老朽化が目立つようになってきている。</t>
    <rPh sb="1" eb="3">
      <t>ショリ</t>
    </rPh>
    <rPh sb="3" eb="4">
      <t>ク</t>
    </rPh>
    <rPh sb="5" eb="7">
      <t>キョウヨウ</t>
    </rPh>
    <rPh sb="7" eb="9">
      <t>カイシ</t>
    </rPh>
    <rPh sb="13" eb="16">
      <t>ネンイジョウ</t>
    </rPh>
    <rPh sb="16" eb="18">
      <t>ケイカ</t>
    </rPh>
    <rPh sb="23" eb="24">
      <t>トク</t>
    </rPh>
    <rPh sb="27" eb="30">
      <t>ネンイジョウ</t>
    </rPh>
    <rPh sb="30" eb="32">
      <t>ケイカ</t>
    </rPh>
    <rPh sb="34" eb="36">
      <t>シセツ</t>
    </rPh>
    <rPh sb="42" eb="44">
      <t>キキ</t>
    </rPh>
    <rPh sb="44" eb="45">
      <t>トウ</t>
    </rPh>
    <rPh sb="46" eb="49">
      <t>ロウキュウカ</t>
    </rPh>
    <rPh sb="50" eb="52">
      <t>メダ</t>
    </rPh>
    <phoneticPr fontId="4"/>
  </si>
  <si>
    <t>　水洗化率について大きな伸びはないが、新規接続や一般家庭以外の使用料金の従量制導入などにより、料金収入は増加傾向となっている。
　維持管理費については、経費回収率が類似団体平均を上回っており、概ね料金収入により賄えている状態である。
　しかしながら、地方債の元利償還については、一般会計からの繰入金に依存している状態である。
　施設利用率については、坊所処理場の機能強化事業が完了し、供用開始したことにより、晴天時処理能力が向上したことに伴い、平成27年度に一度減少したが、新規接続世帯の増加により、施設利用率は上昇している。</t>
    <rPh sb="1" eb="4">
      <t>スイセンカ</t>
    </rPh>
    <rPh sb="4" eb="5">
      <t>リツ</t>
    </rPh>
    <rPh sb="9" eb="10">
      <t>オオ</t>
    </rPh>
    <rPh sb="12" eb="13">
      <t>ノ</t>
    </rPh>
    <rPh sb="19" eb="21">
      <t>シンキ</t>
    </rPh>
    <rPh sb="21" eb="23">
      <t>セツゾク</t>
    </rPh>
    <rPh sb="24" eb="26">
      <t>イッパン</t>
    </rPh>
    <rPh sb="26" eb="28">
      <t>カテイ</t>
    </rPh>
    <rPh sb="28" eb="30">
      <t>イガイ</t>
    </rPh>
    <rPh sb="31" eb="34">
      <t>シヨウリョウ</t>
    </rPh>
    <rPh sb="34" eb="35">
      <t>キン</t>
    </rPh>
    <rPh sb="36" eb="39">
      <t>ジュウリョウセイ</t>
    </rPh>
    <rPh sb="39" eb="41">
      <t>ドウニュウ</t>
    </rPh>
    <rPh sb="47" eb="49">
      <t>リョウキン</t>
    </rPh>
    <rPh sb="49" eb="51">
      <t>シュウニュウ</t>
    </rPh>
    <rPh sb="52" eb="54">
      <t>ゾウカ</t>
    </rPh>
    <rPh sb="54" eb="56">
      <t>ケイコウ</t>
    </rPh>
    <rPh sb="65" eb="67">
      <t>イジ</t>
    </rPh>
    <rPh sb="67" eb="70">
      <t>カンリヒ</t>
    </rPh>
    <rPh sb="76" eb="78">
      <t>ケイヒ</t>
    </rPh>
    <rPh sb="78" eb="80">
      <t>カイシュウ</t>
    </rPh>
    <rPh sb="80" eb="81">
      <t>リツ</t>
    </rPh>
    <rPh sb="82" eb="84">
      <t>ルイジ</t>
    </rPh>
    <rPh sb="84" eb="86">
      <t>ダンタイ</t>
    </rPh>
    <rPh sb="86" eb="88">
      <t>ヘイキン</t>
    </rPh>
    <rPh sb="89" eb="91">
      <t>ウワマワ</t>
    </rPh>
    <rPh sb="96" eb="97">
      <t>オオム</t>
    </rPh>
    <rPh sb="98" eb="100">
      <t>リョウキン</t>
    </rPh>
    <rPh sb="100" eb="102">
      <t>シュウニュウ</t>
    </rPh>
    <rPh sb="105" eb="106">
      <t>マカナ</t>
    </rPh>
    <rPh sb="110" eb="112">
      <t>ジョウタイ</t>
    </rPh>
    <rPh sb="125" eb="128">
      <t>チホウサイ</t>
    </rPh>
    <rPh sb="129" eb="131">
      <t>ガンリ</t>
    </rPh>
    <rPh sb="131" eb="133">
      <t>ショウカン</t>
    </rPh>
    <phoneticPr fontId="4"/>
  </si>
  <si>
    <t>　全町的に下水道事業の整備は完了しており、今後は老朽化した処理施設及び管路施設の大規模な改善事業（改修・更新）が必要となる。
　計画的な改善事業により、事業費の平準化を行い、財政の安定化を図る必要がある。
　また、将来にわたって安定的に事業を継続していくために、中長期的な基本計画である「上峰町下水道事業経営戦略」を平成28年度に策定・公表している。
　下水道事業は、住民生活において必要不可欠なインフラであることから、今後も安定した財源の確保とともに、省エネ機器の導入を検討するなど汚水処理費の削減に努める必要がある。</t>
    <rPh sb="1" eb="2">
      <t>ゼン</t>
    </rPh>
    <rPh sb="2" eb="3">
      <t>チョウ</t>
    </rPh>
    <rPh sb="3" eb="4">
      <t>テキ</t>
    </rPh>
    <rPh sb="5" eb="8">
      <t>ゲスイドウ</t>
    </rPh>
    <rPh sb="8" eb="10">
      <t>ジギョウ</t>
    </rPh>
    <rPh sb="11" eb="13">
      <t>セイビ</t>
    </rPh>
    <rPh sb="14" eb="16">
      <t>カンリョウ</t>
    </rPh>
    <rPh sb="21" eb="23">
      <t>コンゴ</t>
    </rPh>
    <rPh sb="24" eb="27">
      <t>ロウキュウカ</t>
    </rPh>
    <rPh sb="29" eb="31">
      <t>ショリ</t>
    </rPh>
    <rPh sb="31" eb="33">
      <t>シセツ</t>
    </rPh>
    <rPh sb="33" eb="34">
      <t>オヨ</t>
    </rPh>
    <rPh sb="35" eb="37">
      <t>カンロ</t>
    </rPh>
    <rPh sb="37" eb="39">
      <t>シセツ</t>
    </rPh>
    <rPh sb="40" eb="43">
      <t>ダイキボ</t>
    </rPh>
    <rPh sb="44" eb="46">
      <t>カイゼン</t>
    </rPh>
    <rPh sb="46" eb="48">
      <t>ジギョウ</t>
    </rPh>
    <rPh sb="49" eb="51">
      <t>カイシュウ</t>
    </rPh>
    <rPh sb="52" eb="54">
      <t>コウシン</t>
    </rPh>
    <rPh sb="56" eb="58">
      <t>ヒツヨウ</t>
    </rPh>
    <rPh sb="64" eb="67">
      <t>ケイカクテキ</t>
    </rPh>
    <rPh sb="68" eb="70">
      <t>カイゼン</t>
    </rPh>
    <rPh sb="70" eb="72">
      <t>ジギョウ</t>
    </rPh>
    <rPh sb="76" eb="79">
      <t>ジギョウヒ</t>
    </rPh>
    <rPh sb="80" eb="83">
      <t>ヘイジュンカ</t>
    </rPh>
    <rPh sb="84" eb="85">
      <t>オコナ</t>
    </rPh>
    <rPh sb="87" eb="89">
      <t>ザイセイ</t>
    </rPh>
    <rPh sb="90" eb="93">
      <t>アンテイカ</t>
    </rPh>
    <rPh sb="94" eb="95">
      <t>ハカ</t>
    </rPh>
    <rPh sb="96" eb="98">
      <t>ヒツヨウ</t>
    </rPh>
    <rPh sb="107" eb="109">
      <t>ショウライ</t>
    </rPh>
    <rPh sb="114" eb="117">
      <t>アンテイテキ</t>
    </rPh>
    <rPh sb="118" eb="120">
      <t>ジギョウ</t>
    </rPh>
    <rPh sb="121" eb="123">
      <t>ケイゾク</t>
    </rPh>
    <rPh sb="131" eb="135">
      <t>チュウチョウキテキ</t>
    </rPh>
    <rPh sb="136" eb="138">
      <t>キホン</t>
    </rPh>
    <rPh sb="138" eb="140">
      <t>ケイカク</t>
    </rPh>
    <rPh sb="144" eb="147">
      <t>カミミネチョウ</t>
    </rPh>
    <rPh sb="147" eb="150">
      <t>ゲスイドウ</t>
    </rPh>
    <rPh sb="150" eb="152">
      <t>ジギョウ</t>
    </rPh>
    <rPh sb="154" eb="156">
      <t>センリャク</t>
    </rPh>
    <rPh sb="158" eb="160">
      <t>ヘイセイ</t>
    </rPh>
    <rPh sb="162" eb="164">
      <t>ネンド</t>
    </rPh>
    <rPh sb="165" eb="167">
      <t>サクテイ</t>
    </rPh>
    <rPh sb="168" eb="170">
      <t>コウヒョウ</t>
    </rPh>
    <rPh sb="177" eb="180">
      <t>ゲスイドウ</t>
    </rPh>
    <rPh sb="180" eb="182">
      <t>ジギョウ</t>
    </rPh>
    <rPh sb="184" eb="186">
      <t>ジュウミン</t>
    </rPh>
    <rPh sb="186" eb="188">
      <t>セイカツ</t>
    </rPh>
    <rPh sb="192" eb="194">
      <t>ヒツヨウ</t>
    </rPh>
    <rPh sb="194" eb="197">
      <t>フカケツ</t>
    </rPh>
    <rPh sb="210" eb="212">
      <t>コンゴ</t>
    </rPh>
    <rPh sb="213" eb="215">
      <t>アンテイ</t>
    </rPh>
    <rPh sb="217" eb="219">
      <t>ザイゲン</t>
    </rPh>
    <rPh sb="220" eb="222">
      <t>カクホ</t>
    </rPh>
    <rPh sb="227" eb="228">
      <t>ショウ</t>
    </rPh>
    <rPh sb="230" eb="232">
      <t>キキ</t>
    </rPh>
    <rPh sb="233" eb="235">
      <t>ドウニュウ</t>
    </rPh>
    <rPh sb="236" eb="238">
      <t>ケントウ</t>
    </rPh>
    <rPh sb="242" eb="244">
      <t>オスイ</t>
    </rPh>
    <rPh sb="244" eb="246">
      <t>ショリ</t>
    </rPh>
    <rPh sb="246" eb="247">
      <t>ヒ</t>
    </rPh>
    <rPh sb="248" eb="250">
      <t>サクゲン</t>
    </rPh>
    <rPh sb="251" eb="252">
      <t>ツト</t>
    </rPh>
    <rPh sb="254" eb="25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</si>
</sst>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B8-42CC-9B29-BA0A98949C1B}"/>
            </c:ext>
          </c:extLst>
        </c:ser>
        <c:dLbls>
          <c:showLegendKey val="0"/>
          <c:showVal val="0"/>
          <c:showCatName val="0"/>
          <c:showSerName val="0"/>
          <c:showPercent val="0"/>
          <c:showBubbleSize val="0"/>
        </c:dLbls>
        <c:gapWidth val="150"/>
        <c:axId val="100182272"/>
        <c:axId val="10023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BCB8-42CC-9B29-BA0A98949C1B}"/>
            </c:ext>
          </c:extLst>
        </c:ser>
        <c:dLbls>
          <c:showLegendKey val="0"/>
          <c:showVal val="0"/>
          <c:showCatName val="0"/>
          <c:showSerName val="0"/>
          <c:showPercent val="0"/>
          <c:showBubbleSize val="0"/>
        </c:dLbls>
        <c:marker val="1"/>
        <c:smooth val="0"/>
        <c:axId val="100182272"/>
        <c:axId val="100237696"/>
      </c:lineChart>
      <c:dateAx>
        <c:axId val="100182272"/>
        <c:scaling>
          <c:orientation val="minMax"/>
        </c:scaling>
        <c:delete val="1"/>
        <c:axPos val="b"/>
        <c:numFmt formatCode="ge" sourceLinked="1"/>
        <c:majorTickMark val="none"/>
        <c:minorTickMark val="none"/>
        <c:tickLblPos val="none"/>
        <c:crossAx val="100237696"/>
        <c:crosses val="autoZero"/>
        <c:auto val="1"/>
        <c:lblOffset val="100"/>
        <c:baseTimeUnit val="years"/>
      </c:dateAx>
      <c:valAx>
        <c:axId val="1002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77.89</c:v>
                </c:pt>
                <c:pt idx="1">
                  <c:v>80.319999999999993</c:v>
                </c:pt>
                <c:pt idx="2">
                  <c:v>78.95</c:v>
                </c:pt>
                <c:pt idx="3">
                  <c:v>70.400000000000006</c:v>
                </c:pt>
                <c:pt idx="4">
                  <c:v>74.680000000000007</c:v>
                </c:pt>
              </c:numCache>
            </c:numRef>
          </c:val>
          <c:extLst>
            <c:ext xmlns:c16="http://schemas.microsoft.com/office/drawing/2014/chart" uri="{C3380CC4-5D6E-409C-BE32-E72D297353CC}">
              <c16:uniqueId val="{00000000-DB89-466C-B286-D2338AB10227}"/>
            </c:ext>
          </c:extLst>
        </c:ser>
        <c:dLbls>
          <c:showLegendKey val="0"/>
          <c:showVal val="0"/>
          <c:showCatName val="0"/>
          <c:showSerName val="0"/>
          <c:showPercent val="0"/>
          <c:showBubbleSize val="0"/>
        </c:dLbls>
        <c:gapWidth val="150"/>
        <c:axId val="118885760"/>
        <c:axId val="1188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DB89-466C-B286-D2338AB10227}"/>
            </c:ext>
          </c:extLst>
        </c:ser>
        <c:dLbls>
          <c:showLegendKey val="0"/>
          <c:showVal val="0"/>
          <c:showCatName val="0"/>
          <c:showSerName val="0"/>
          <c:showPercent val="0"/>
          <c:showBubbleSize val="0"/>
        </c:dLbls>
        <c:marker val="1"/>
        <c:smooth val="0"/>
        <c:axId val="118885760"/>
        <c:axId val="118892032"/>
      </c:lineChart>
      <c:dateAx>
        <c:axId val="118885760"/>
        <c:scaling>
          <c:orientation val="minMax"/>
        </c:scaling>
        <c:delete val="1"/>
        <c:axPos val="b"/>
        <c:numFmt formatCode="ge" sourceLinked="1"/>
        <c:majorTickMark val="none"/>
        <c:minorTickMark val="none"/>
        <c:tickLblPos val="none"/>
        <c:crossAx val="118892032"/>
        <c:crosses val="autoZero"/>
        <c:auto val="1"/>
        <c:lblOffset val="100"/>
        <c:baseTimeUnit val="years"/>
      </c:dateAx>
      <c:valAx>
        <c:axId val="1188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87.94</c:v>
                </c:pt>
                <c:pt idx="1">
                  <c:v>88.26</c:v>
                </c:pt>
                <c:pt idx="2">
                  <c:v>89.29</c:v>
                </c:pt>
                <c:pt idx="3">
                  <c:v>90</c:v>
                </c:pt>
                <c:pt idx="4">
                  <c:v>91.2</c:v>
                </c:pt>
              </c:numCache>
            </c:numRef>
          </c:val>
          <c:extLst>
            <c:ext xmlns:c16="http://schemas.microsoft.com/office/drawing/2014/chart" uri="{C3380CC4-5D6E-409C-BE32-E72D297353CC}">
              <c16:uniqueId val="{00000000-863F-43D7-A074-1FD405BB8426}"/>
            </c:ext>
          </c:extLst>
        </c:ser>
        <c:dLbls>
          <c:showLegendKey val="0"/>
          <c:showVal val="0"/>
          <c:showCatName val="0"/>
          <c:showSerName val="0"/>
          <c:showPercent val="0"/>
          <c:showBubbleSize val="0"/>
        </c:dLbls>
        <c:gapWidth val="150"/>
        <c:axId val="118930432"/>
        <c:axId val="1189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863F-43D7-A074-1FD405BB8426}"/>
            </c:ext>
          </c:extLst>
        </c:ser>
        <c:dLbls>
          <c:showLegendKey val="0"/>
          <c:showVal val="0"/>
          <c:showCatName val="0"/>
          <c:showSerName val="0"/>
          <c:showPercent val="0"/>
          <c:showBubbleSize val="0"/>
        </c:dLbls>
        <c:marker val="1"/>
        <c:smooth val="0"/>
        <c:axId val="118930432"/>
        <c:axId val="118932608"/>
      </c:lineChart>
      <c:dateAx>
        <c:axId val="118930432"/>
        <c:scaling>
          <c:orientation val="minMax"/>
        </c:scaling>
        <c:delete val="1"/>
        <c:axPos val="b"/>
        <c:numFmt formatCode="ge" sourceLinked="1"/>
        <c:majorTickMark val="none"/>
        <c:minorTickMark val="none"/>
        <c:tickLblPos val="none"/>
        <c:crossAx val="118932608"/>
        <c:crosses val="autoZero"/>
        <c:auto val="1"/>
        <c:lblOffset val="100"/>
        <c:baseTimeUnit val="years"/>
      </c:dateAx>
      <c:valAx>
        <c:axId val="1189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53.17</c:v>
                </c:pt>
                <c:pt idx="1">
                  <c:v>50.34</c:v>
                </c:pt>
                <c:pt idx="2">
                  <c:v>45.95</c:v>
                </c:pt>
                <c:pt idx="3">
                  <c:v>54.62</c:v>
                </c:pt>
                <c:pt idx="4">
                  <c:v>55.17</c:v>
                </c:pt>
              </c:numCache>
            </c:numRef>
          </c:val>
          <c:extLst>
            <c:ext xmlns:c16="http://schemas.microsoft.com/office/drawing/2014/chart" uri="{C3380CC4-5D6E-409C-BE32-E72D297353CC}">
              <c16:uniqueId val="{00000000-4B96-450E-B629-F1D5D6320D2F}"/>
            </c:ext>
          </c:extLst>
        </c:ser>
        <c:dLbls>
          <c:showLegendKey val="0"/>
          <c:showVal val="0"/>
          <c:showCatName val="0"/>
          <c:showSerName val="0"/>
          <c:showPercent val="0"/>
          <c:showBubbleSize val="0"/>
        </c:dLbls>
        <c:gapWidth val="150"/>
        <c:axId val="100247424"/>
        <c:axId val="1002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96-450E-B629-F1D5D6320D2F}"/>
            </c:ext>
          </c:extLst>
        </c:ser>
        <c:dLbls>
          <c:showLegendKey val="0"/>
          <c:showVal val="0"/>
          <c:showCatName val="0"/>
          <c:showSerName val="0"/>
          <c:showPercent val="0"/>
          <c:showBubbleSize val="0"/>
        </c:dLbls>
        <c:marker val="1"/>
        <c:smooth val="0"/>
        <c:axId val="100247424"/>
        <c:axId val="100253696"/>
      </c:lineChart>
      <c:dateAx>
        <c:axId val="100247424"/>
        <c:scaling>
          <c:orientation val="minMax"/>
        </c:scaling>
        <c:delete val="1"/>
        <c:axPos val="b"/>
        <c:numFmt formatCode="ge" sourceLinked="1"/>
        <c:majorTickMark val="none"/>
        <c:minorTickMark val="none"/>
        <c:tickLblPos val="none"/>
        <c:crossAx val="100253696"/>
        <c:crosses val="autoZero"/>
        <c:auto val="1"/>
        <c:lblOffset val="100"/>
        <c:baseTimeUnit val="years"/>
      </c:dateAx>
      <c:valAx>
        <c:axId val="1002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C5-40E2-8E3F-F500F1848B3B}"/>
            </c:ext>
          </c:extLst>
        </c:ser>
        <c:dLbls>
          <c:showLegendKey val="0"/>
          <c:showVal val="0"/>
          <c:showCatName val="0"/>
          <c:showSerName val="0"/>
          <c:showPercent val="0"/>
          <c:showBubbleSize val="0"/>
        </c:dLbls>
        <c:gapWidth val="150"/>
        <c:axId val="100279808"/>
        <c:axId val="1002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C5-40E2-8E3F-F500F1848B3B}"/>
            </c:ext>
          </c:extLst>
        </c:ser>
        <c:dLbls>
          <c:showLegendKey val="0"/>
          <c:showVal val="0"/>
          <c:showCatName val="0"/>
          <c:showSerName val="0"/>
          <c:showPercent val="0"/>
          <c:showBubbleSize val="0"/>
        </c:dLbls>
        <c:marker val="1"/>
        <c:smooth val="0"/>
        <c:axId val="100279808"/>
        <c:axId val="100281728"/>
      </c:lineChart>
      <c:dateAx>
        <c:axId val="100279808"/>
        <c:scaling>
          <c:orientation val="minMax"/>
        </c:scaling>
        <c:delete val="1"/>
        <c:axPos val="b"/>
        <c:numFmt formatCode="ge" sourceLinked="1"/>
        <c:majorTickMark val="none"/>
        <c:minorTickMark val="none"/>
        <c:tickLblPos val="none"/>
        <c:crossAx val="100281728"/>
        <c:crosses val="autoZero"/>
        <c:auto val="1"/>
        <c:lblOffset val="100"/>
        <c:baseTimeUnit val="years"/>
      </c:dateAx>
      <c:valAx>
        <c:axId val="1002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43-4C98-967C-4F4B9E72AFD2}"/>
            </c:ext>
          </c:extLst>
        </c:ser>
        <c:dLbls>
          <c:showLegendKey val="0"/>
          <c:showVal val="0"/>
          <c:showCatName val="0"/>
          <c:showSerName val="0"/>
          <c:showPercent val="0"/>
          <c:showBubbleSize val="0"/>
        </c:dLbls>
        <c:gapWidth val="150"/>
        <c:axId val="118301824"/>
        <c:axId val="1183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43-4C98-967C-4F4B9E72AFD2}"/>
            </c:ext>
          </c:extLst>
        </c:ser>
        <c:dLbls>
          <c:showLegendKey val="0"/>
          <c:showVal val="0"/>
          <c:showCatName val="0"/>
          <c:showSerName val="0"/>
          <c:showPercent val="0"/>
          <c:showBubbleSize val="0"/>
        </c:dLbls>
        <c:marker val="1"/>
        <c:smooth val="0"/>
        <c:axId val="118301824"/>
        <c:axId val="118303744"/>
      </c:lineChart>
      <c:dateAx>
        <c:axId val="118301824"/>
        <c:scaling>
          <c:orientation val="minMax"/>
        </c:scaling>
        <c:delete val="1"/>
        <c:axPos val="b"/>
        <c:numFmt formatCode="ge" sourceLinked="1"/>
        <c:majorTickMark val="none"/>
        <c:minorTickMark val="none"/>
        <c:tickLblPos val="none"/>
        <c:crossAx val="118303744"/>
        <c:crosses val="autoZero"/>
        <c:auto val="1"/>
        <c:lblOffset val="100"/>
        <c:baseTimeUnit val="years"/>
      </c:dateAx>
      <c:valAx>
        <c:axId val="118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32-4263-9628-238C1A391E4A}"/>
            </c:ext>
          </c:extLst>
        </c:ser>
        <c:dLbls>
          <c:showLegendKey val="0"/>
          <c:showVal val="0"/>
          <c:showCatName val="0"/>
          <c:showSerName val="0"/>
          <c:showPercent val="0"/>
          <c:showBubbleSize val="0"/>
        </c:dLbls>
        <c:gapWidth val="150"/>
        <c:axId val="118318208"/>
        <c:axId val="1183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32-4263-9628-238C1A391E4A}"/>
            </c:ext>
          </c:extLst>
        </c:ser>
        <c:dLbls>
          <c:showLegendKey val="0"/>
          <c:showVal val="0"/>
          <c:showCatName val="0"/>
          <c:showSerName val="0"/>
          <c:showPercent val="0"/>
          <c:showBubbleSize val="0"/>
        </c:dLbls>
        <c:marker val="1"/>
        <c:smooth val="0"/>
        <c:axId val="118318208"/>
        <c:axId val="118320128"/>
      </c:lineChart>
      <c:dateAx>
        <c:axId val="118318208"/>
        <c:scaling>
          <c:orientation val="minMax"/>
        </c:scaling>
        <c:delete val="1"/>
        <c:axPos val="b"/>
        <c:numFmt formatCode="ge" sourceLinked="1"/>
        <c:majorTickMark val="none"/>
        <c:minorTickMark val="none"/>
        <c:tickLblPos val="none"/>
        <c:crossAx val="118320128"/>
        <c:crosses val="autoZero"/>
        <c:auto val="1"/>
        <c:lblOffset val="100"/>
        <c:baseTimeUnit val="years"/>
      </c:dateAx>
      <c:valAx>
        <c:axId val="1183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C7-435E-8CF7-1AF26803096E}"/>
            </c:ext>
          </c:extLst>
        </c:ser>
        <c:dLbls>
          <c:showLegendKey val="0"/>
          <c:showVal val="0"/>
          <c:showCatName val="0"/>
          <c:showSerName val="0"/>
          <c:showPercent val="0"/>
          <c:showBubbleSize val="0"/>
        </c:dLbls>
        <c:gapWidth val="150"/>
        <c:axId val="118346496"/>
        <c:axId val="1183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C7-435E-8CF7-1AF26803096E}"/>
            </c:ext>
          </c:extLst>
        </c:ser>
        <c:dLbls>
          <c:showLegendKey val="0"/>
          <c:showVal val="0"/>
          <c:showCatName val="0"/>
          <c:showSerName val="0"/>
          <c:showPercent val="0"/>
          <c:showBubbleSize val="0"/>
        </c:dLbls>
        <c:marker val="1"/>
        <c:smooth val="0"/>
        <c:axId val="118346496"/>
        <c:axId val="118348416"/>
      </c:lineChart>
      <c:dateAx>
        <c:axId val="118346496"/>
        <c:scaling>
          <c:orientation val="minMax"/>
        </c:scaling>
        <c:delete val="1"/>
        <c:axPos val="b"/>
        <c:numFmt formatCode="ge" sourceLinked="1"/>
        <c:majorTickMark val="none"/>
        <c:minorTickMark val="none"/>
        <c:tickLblPos val="none"/>
        <c:crossAx val="118348416"/>
        <c:crosses val="autoZero"/>
        <c:auto val="1"/>
        <c:lblOffset val="100"/>
        <c:baseTimeUnit val="years"/>
      </c:dateAx>
      <c:valAx>
        <c:axId val="1183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3364.05</c:v>
                </c:pt>
                <c:pt idx="1">
                  <c:v>3257.34</c:v>
                </c:pt>
                <c:pt idx="2">
                  <c:v>3153.81</c:v>
                </c:pt>
                <c:pt idx="3">
                  <c:v>469.94</c:v>
                </c:pt>
                <c:pt idx="4">
                  <c:v>270.18</c:v>
                </c:pt>
              </c:numCache>
            </c:numRef>
          </c:val>
          <c:extLst>
            <c:ext xmlns:c16="http://schemas.microsoft.com/office/drawing/2014/chart" uri="{C3380CC4-5D6E-409C-BE32-E72D297353CC}">
              <c16:uniqueId val="{00000000-62C4-4316-9026-23E9701D9C21}"/>
            </c:ext>
          </c:extLst>
        </c:ser>
        <c:dLbls>
          <c:showLegendKey val="0"/>
          <c:showVal val="0"/>
          <c:showCatName val="0"/>
          <c:showSerName val="0"/>
          <c:showPercent val="0"/>
          <c:showBubbleSize val="0"/>
        </c:dLbls>
        <c:gapWidth val="150"/>
        <c:axId val="118710656"/>
        <c:axId val="1187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62C4-4316-9026-23E9701D9C21}"/>
            </c:ext>
          </c:extLst>
        </c:ser>
        <c:dLbls>
          <c:showLegendKey val="0"/>
          <c:showVal val="0"/>
          <c:showCatName val="0"/>
          <c:showSerName val="0"/>
          <c:showPercent val="0"/>
          <c:showBubbleSize val="0"/>
        </c:dLbls>
        <c:marker val="1"/>
        <c:smooth val="0"/>
        <c:axId val="118710656"/>
        <c:axId val="118712576"/>
      </c:lineChart>
      <c:dateAx>
        <c:axId val="118710656"/>
        <c:scaling>
          <c:orientation val="minMax"/>
        </c:scaling>
        <c:delete val="1"/>
        <c:axPos val="b"/>
        <c:numFmt formatCode="ge" sourceLinked="1"/>
        <c:majorTickMark val="none"/>
        <c:minorTickMark val="none"/>
        <c:tickLblPos val="none"/>
        <c:crossAx val="118712576"/>
        <c:crosses val="autoZero"/>
        <c:auto val="1"/>
        <c:lblOffset val="100"/>
        <c:baseTimeUnit val="years"/>
      </c:dateAx>
      <c:valAx>
        <c:axId val="1187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69.92</c:v>
                </c:pt>
                <c:pt idx="1">
                  <c:v>67.28</c:v>
                </c:pt>
                <c:pt idx="2">
                  <c:v>65.25</c:v>
                </c:pt>
                <c:pt idx="3">
                  <c:v>83.31</c:v>
                </c:pt>
                <c:pt idx="4">
                  <c:v>87.54</c:v>
                </c:pt>
              </c:numCache>
            </c:numRef>
          </c:val>
          <c:extLst>
            <c:ext xmlns:c16="http://schemas.microsoft.com/office/drawing/2014/chart" uri="{C3380CC4-5D6E-409C-BE32-E72D297353CC}">
              <c16:uniqueId val="{00000000-A2D1-46E2-BE06-105146984599}"/>
            </c:ext>
          </c:extLst>
        </c:ser>
        <c:dLbls>
          <c:showLegendKey val="0"/>
          <c:showVal val="0"/>
          <c:showCatName val="0"/>
          <c:showSerName val="0"/>
          <c:showPercent val="0"/>
          <c:showBubbleSize val="0"/>
        </c:dLbls>
        <c:gapWidth val="150"/>
        <c:axId val="118829056"/>
        <c:axId val="1188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A2D1-46E2-BE06-105146984599}"/>
            </c:ext>
          </c:extLst>
        </c:ser>
        <c:dLbls>
          <c:showLegendKey val="0"/>
          <c:showVal val="0"/>
          <c:showCatName val="0"/>
          <c:showSerName val="0"/>
          <c:showPercent val="0"/>
          <c:showBubbleSize val="0"/>
        </c:dLbls>
        <c:marker val="1"/>
        <c:smooth val="0"/>
        <c:axId val="118829056"/>
        <c:axId val="118830976"/>
      </c:lineChart>
      <c:dateAx>
        <c:axId val="118829056"/>
        <c:scaling>
          <c:orientation val="minMax"/>
        </c:scaling>
        <c:delete val="1"/>
        <c:axPos val="b"/>
        <c:numFmt formatCode="ge" sourceLinked="1"/>
        <c:majorTickMark val="none"/>
        <c:minorTickMark val="none"/>
        <c:tickLblPos val="none"/>
        <c:crossAx val="118830976"/>
        <c:crosses val="autoZero"/>
        <c:auto val="1"/>
        <c:lblOffset val="100"/>
        <c:baseTimeUnit val="years"/>
      </c:dateAx>
      <c:valAx>
        <c:axId val="1188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237.97</c:v>
                </c:pt>
                <c:pt idx="1">
                  <c:v>245.78</c:v>
                </c:pt>
                <c:pt idx="2">
                  <c:v>263.76</c:v>
                </c:pt>
                <c:pt idx="3">
                  <c:v>203.49</c:v>
                </c:pt>
                <c:pt idx="4">
                  <c:v>187.85</c:v>
                </c:pt>
              </c:numCache>
            </c:numRef>
          </c:val>
          <c:extLst>
            <c:ext xmlns:c16="http://schemas.microsoft.com/office/drawing/2014/chart" uri="{C3380CC4-5D6E-409C-BE32-E72D297353CC}">
              <c16:uniqueId val="{00000000-2480-4345-8443-A2771CF9DEBA}"/>
            </c:ext>
          </c:extLst>
        </c:ser>
        <c:dLbls>
          <c:showLegendKey val="0"/>
          <c:showVal val="0"/>
          <c:showCatName val="0"/>
          <c:showSerName val="0"/>
          <c:showPercent val="0"/>
          <c:showBubbleSize val="0"/>
        </c:dLbls>
        <c:gapWidth val="150"/>
        <c:axId val="118845440"/>
        <c:axId val="1188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2480-4345-8443-A2771CF9DEBA}"/>
            </c:ext>
          </c:extLst>
        </c:ser>
        <c:dLbls>
          <c:showLegendKey val="0"/>
          <c:showVal val="0"/>
          <c:showCatName val="0"/>
          <c:showSerName val="0"/>
          <c:showPercent val="0"/>
          <c:showBubbleSize val="0"/>
        </c:dLbls>
        <c:marker val="1"/>
        <c:smooth val="0"/>
        <c:axId val="118845440"/>
        <c:axId val="118847360"/>
      </c:lineChart>
      <c:dateAx>
        <c:axId val="118845440"/>
        <c:scaling>
          <c:orientation val="minMax"/>
        </c:scaling>
        <c:delete val="1"/>
        <c:axPos val="b"/>
        <c:numFmt formatCode="ge" sourceLinked="1"/>
        <c:majorTickMark val="none"/>
        <c:minorTickMark val="none"/>
        <c:tickLblPos val="none"/>
        <c:crossAx val="118847360"/>
        <c:crosses val="autoZero"/>
        <c:auto val="1"/>
        <c:lblOffset val="100"/>
        <c:baseTimeUnit val="years"/>
      </c:dateAx>
      <c:valAx>
        <c:axId val="1188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9" zoomScale="70" zoomScaleNormal="7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佐賀県　上峰町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9591</v>
      </c>
      <c r="AM8" s="50"/>
      <c r="AN8" s="50"/>
      <c r="AO8" s="50"/>
      <c r="AP8" s="50"/>
      <c r="AQ8" s="50"/>
      <c r="AR8" s="50"/>
      <c r="AS8" s="50"/>
      <c r="AT8" s="45">
        <f>データ!T6</f>
        <v>12.8</v>
      </c>
      <c r="AU8" s="45"/>
      <c r="AV8" s="45"/>
      <c r="AW8" s="45"/>
      <c r="AX8" s="45"/>
      <c r="AY8" s="45"/>
      <c r="AZ8" s="45"/>
      <c r="BA8" s="45"/>
      <c r="BB8" s="45">
        <f>データ!U6</f>
        <v>749.3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99.03</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9479</v>
      </c>
      <c r="AM10" s="50"/>
      <c r="AN10" s="50"/>
      <c r="AO10" s="50"/>
      <c r="AP10" s="50"/>
      <c r="AQ10" s="50"/>
      <c r="AR10" s="50"/>
      <c r="AS10" s="50"/>
      <c r="AT10" s="45">
        <f>データ!W6</f>
        <v>2.72</v>
      </c>
      <c r="AU10" s="45"/>
      <c r="AV10" s="45"/>
      <c r="AW10" s="45"/>
      <c r="AX10" s="45"/>
      <c r="AY10" s="45"/>
      <c r="AZ10" s="45"/>
      <c r="BA10" s="45"/>
      <c r="BB10" s="45">
        <f>データ!X6</f>
        <v>3484.93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413453</v>
      </c>
      <c r="D6" s="33">
        <f t="shared" si="3"/>
        <v>47</v>
      </c>
      <c r="E6" s="33">
        <f t="shared" si="3"/>
        <v>17</v>
      </c>
      <c r="F6" s="33">
        <f t="shared" si="3"/>
        <v>5</v>
      </c>
      <c r="G6" s="33">
        <f t="shared" si="3"/>
        <v>0</v>
      </c>
      <c r="H6" s="33" t="str">
        <f t="shared" si="3"/>
        <v>佐賀県　上峰町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99.03</v>
      </c>
      <c r="Q6" s="34">
        <f t="shared" si="3"/>
        <v>100</v>
      </c>
      <c r="R6" s="34">
        <f t="shared" si="3"/>
        <v>3780</v>
      </c>
      <c r="S6" s="34">
        <f t="shared" si="3"/>
        <v>9591</v>
      </c>
      <c r="T6" s="34">
        <f t="shared" si="3"/>
        <v>12.8</v>
      </c>
      <c r="U6" s="34">
        <f t="shared" si="3"/>
        <v>749.3</v>
      </c>
      <c r="V6" s="34">
        <f t="shared" si="3"/>
        <v>9479</v>
      </c>
      <c r="W6" s="34">
        <f t="shared" si="3"/>
        <v>2.72</v>
      </c>
      <c r="X6" s="34">
        <f t="shared" si="3"/>
        <v>3484.93</v>
      </c>
      <c r="Y6" s="35">
        <f>IF(Y7="",NA(),Y7)</f>
        <v>53.17</v>
      </c>
      <c r="Z6" s="35">
        <f t="shared" ref="Z6:AH6" si="4">IF(Z7="",NA(),Z7)</f>
        <v>50.34</v>
      </c>
      <c r="AA6" s="35">
        <f t="shared" si="4"/>
        <v>45.95</v>
      </c>
      <c r="AB6" s="35">
        <f t="shared" si="4"/>
        <v>54.62</v>
      </c>
      <c r="AC6" s="35">
        <f t="shared" si="4"/>
        <v>55.17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3364.05</v>
      </c>
      <c r="BG6" s="35">
        <f t="shared" ref="BG6:BO6" si="7">IF(BG7="",NA(),BG7)</f>
        <v>3257.34</v>
      </c>
      <c r="BH6" s="35">
        <f t="shared" si="7"/>
        <v>3153.81</v>
      </c>
      <c r="BI6" s="35">
        <f t="shared" si="7"/>
        <v>469.94</v>
      </c>
      <c r="BJ6" s="35">
        <f t="shared" si="7"/>
        <v>270.18</v>
      </c>
      <c r="BK6" s="35">
        <f t="shared" si="7"/>
        <v>1197.82</v>
      </c>
      <c r="BL6" s="35">
        <f t="shared" si="7"/>
        <v>1126.77</v>
      </c>
      <c r="BM6" s="35">
        <f t="shared" si="7"/>
        <v>1044.8</v>
      </c>
      <c r="BN6" s="35">
        <f t="shared" si="7"/>
        <v>1081.8</v>
      </c>
      <c r="BO6" s="35">
        <f t="shared" si="7"/>
        <v>974.93</v>
      </c>
      <c r="BP6" s="34" t="str">
        <f>IF(BP7="","",IF(BP7="-","【-】","【"&amp;SUBSTITUTE(TEXT(BP7,"#,##0.00"),"-","△")&amp;"】"))</f>
        <v>【914.53】</v>
      </c>
      <c r="BQ6" s="35">
        <f>IF(BQ7="",NA(),BQ7)</f>
        <v>69.92</v>
      </c>
      <c r="BR6" s="35">
        <f t="shared" ref="BR6:BZ6" si="8">IF(BR7="",NA(),BR7)</f>
        <v>67.28</v>
      </c>
      <c r="BS6" s="35">
        <f t="shared" si="8"/>
        <v>65.25</v>
      </c>
      <c r="BT6" s="35">
        <f t="shared" si="8"/>
        <v>83.31</v>
      </c>
      <c r="BU6" s="35">
        <f t="shared" si="8"/>
        <v>87.54</v>
      </c>
      <c r="BV6" s="35">
        <f t="shared" si="8"/>
        <v>51.03</v>
      </c>
      <c r="BW6" s="35">
        <f t="shared" si="8"/>
        <v>50.9</v>
      </c>
      <c r="BX6" s="35">
        <f t="shared" si="8"/>
        <v>50.82</v>
      </c>
      <c r="BY6" s="35">
        <f t="shared" si="8"/>
        <v>52.19</v>
      </c>
      <c r="BZ6" s="35">
        <f t="shared" si="8"/>
        <v>55.32</v>
      </c>
      <c r="CA6" s="34" t="str">
        <f>IF(CA7="","",IF(CA7="-","【-】","【"&amp;SUBSTITUTE(TEXT(CA7,"#,##0.00"),"-","△")&amp;"】"))</f>
        <v>【55.73】</v>
      </c>
      <c r="CB6" s="35">
        <f>IF(CB7="",NA(),CB7)</f>
        <v>237.97</v>
      </c>
      <c r="CC6" s="35">
        <f t="shared" ref="CC6:CK6" si="9">IF(CC7="",NA(),CC7)</f>
        <v>245.78</v>
      </c>
      <c r="CD6" s="35">
        <f t="shared" si="9"/>
        <v>263.76</v>
      </c>
      <c r="CE6" s="35">
        <f t="shared" si="9"/>
        <v>203.49</v>
      </c>
      <c r="CF6" s="35">
        <f t="shared" si="9"/>
        <v>187.85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77.89</v>
      </c>
      <c r="CN6" s="35">
        <f t="shared" ref="CN6:CV6" si="10">IF(CN7="",NA(),CN7)</f>
        <v>80.319999999999993</v>
      </c>
      <c r="CO6" s="35">
        <f t="shared" si="10"/>
        <v>78.95</v>
      </c>
      <c r="CP6" s="35">
        <f t="shared" si="10"/>
        <v>70.400000000000006</v>
      </c>
      <c r="CQ6" s="35">
        <f t="shared" si="10"/>
        <v>74.680000000000007</v>
      </c>
      <c r="CR6" s="35">
        <f t="shared" si="10"/>
        <v>54.74</v>
      </c>
      <c r="CS6" s="35">
        <f t="shared" si="10"/>
        <v>53.78</v>
      </c>
      <c r="CT6" s="35">
        <f t="shared" si="10"/>
        <v>53.24</v>
      </c>
      <c r="CU6" s="35">
        <f t="shared" si="10"/>
        <v>52.31</v>
      </c>
      <c r="CV6" s="35">
        <f t="shared" si="10"/>
        <v>60.65</v>
      </c>
      <c r="CW6" s="34" t="str">
        <f>IF(CW7="","",IF(CW7="-","【-】","【"&amp;SUBSTITUTE(TEXT(CW7,"#,##0.00"),"-","△")&amp;"】"))</f>
        <v>【59.15】</v>
      </c>
      <c r="CX6" s="35">
        <f>IF(CX7="",NA(),CX7)</f>
        <v>87.94</v>
      </c>
      <c r="CY6" s="35">
        <f t="shared" ref="CY6:DG6" si="11">IF(CY7="",NA(),CY7)</f>
        <v>88.26</v>
      </c>
      <c r="CZ6" s="35">
        <f t="shared" si="11"/>
        <v>89.29</v>
      </c>
      <c r="DA6" s="35">
        <f t="shared" si="11"/>
        <v>90</v>
      </c>
      <c r="DB6" s="35">
        <f t="shared" si="11"/>
        <v>91.2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413453</v>
      </c>
      <c r="D7" s="37">
        <v>47</v>
      </c>
      <c r="E7" s="37">
        <v>17</v>
      </c>
      <c r="F7" s="37">
        <v>5</v>
      </c>
      <c r="G7" s="37">
        <v>0</v>
      </c>
      <c r="H7" s="37" t="s">
        <v>109</v>
      </c>
      <c r="I7" s="37" t="s">
        <v>110</v>
      </c>
      <c r="J7" s="37" t="s">
        <v>111</v>
      </c>
      <c r="K7" s="37" t="s">
        <v>112</v>
      </c>
      <c r="L7" s="37" t="s">
        <v>113</v>
      </c>
      <c r="M7" s="37"/>
      <c r="N7" s="38" t="s">
        <v>114</v>
      </c>
      <c r="O7" s="38" t="s">
        <v>115</v>
      </c>
      <c r="P7" s="38">
        <v>99.03</v>
      </c>
      <c r="Q7" s="38">
        <v>100</v>
      </c>
      <c r="R7" s="38">
        <v>3780</v>
      </c>
      <c r="S7" s="38">
        <v>9591</v>
      </c>
      <c r="T7" s="38">
        <v>12.8</v>
      </c>
      <c r="U7" s="38">
        <v>749.3</v>
      </c>
      <c r="V7" s="38">
        <v>9479</v>
      </c>
      <c r="W7" s="38">
        <v>2.72</v>
      </c>
      <c r="X7" s="38">
        <v>3484.93</v>
      </c>
      <c r="Y7" s="38">
        <v>53.17</v>
      </c>
      <c r="Z7" s="38">
        <v>50.34</v>
      </c>
      <c r="AA7" s="38">
        <v>45.95</v>
      </c>
      <c r="AB7" s="38">
        <v>54.62</v>
      </c>
      <c r="AC7" s="38">
        <v>55.17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3364.05</v>
      </c>
      <c r="BG7" s="38">
        <v>3257.34</v>
      </c>
      <c r="BH7" s="38">
        <v>3153.81</v>
      </c>
      <c r="BI7" s="38">
        <v>469.94</v>
      </c>
      <c r="BJ7" s="38">
        <v>270.18</v>
      </c>
      <c r="BK7" s="38">
        <v>1197.82</v>
      </c>
      <c r="BL7" s="38">
        <v>1126.77</v>
      </c>
      <c r="BM7" s="38">
        <v>1044.8</v>
      </c>
      <c r="BN7" s="38">
        <v>1081.8</v>
      </c>
      <c r="BO7" s="38">
        <v>974.93</v>
      </c>
      <c r="BP7" s="38">
        <v>914.53</v>
      </c>
      <c r="BQ7" s="38">
        <v>69.92</v>
      </c>
      <c r="BR7" s="38">
        <v>67.28</v>
      </c>
      <c r="BS7" s="38">
        <v>65.25</v>
      </c>
      <c r="BT7" s="38">
        <v>83.31</v>
      </c>
      <c r="BU7" s="38">
        <v>87.54</v>
      </c>
      <c r="BV7" s="38">
        <v>51.03</v>
      </c>
      <c r="BW7" s="38">
        <v>50.9</v>
      </c>
      <c r="BX7" s="38">
        <v>50.82</v>
      </c>
      <c r="BY7" s="38">
        <v>52.19</v>
      </c>
      <c r="BZ7" s="38">
        <v>55.32</v>
      </c>
      <c r="CA7" s="38">
        <v>55.73</v>
      </c>
      <c r="CB7" s="38">
        <v>237.97</v>
      </c>
      <c r="CC7" s="38">
        <v>245.78</v>
      </c>
      <c r="CD7" s="38">
        <v>263.76</v>
      </c>
      <c r="CE7" s="38">
        <v>203.49</v>
      </c>
      <c r="CF7" s="38">
        <v>187.85</v>
      </c>
      <c r="CG7" s="38">
        <v>289.60000000000002</v>
      </c>
      <c r="CH7" s="38">
        <v>293.27</v>
      </c>
      <c r="CI7" s="38">
        <v>300.52</v>
      </c>
      <c r="CJ7" s="38">
        <v>296.14</v>
      </c>
      <c r="CK7" s="38">
        <v>283.17</v>
      </c>
      <c r="CL7" s="38">
        <v>276.77999999999997</v>
      </c>
      <c r="CM7" s="38">
        <v>77.89</v>
      </c>
      <c r="CN7" s="38">
        <v>80.319999999999993</v>
      </c>
      <c r="CO7" s="38">
        <v>78.95</v>
      </c>
      <c r="CP7" s="38">
        <v>70.400000000000006</v>
      </c>
      <c r="CQ7" s="38">
        <v>74.680000000000007</v>
      </c>
      <c r="CR7" s="38">
        <v>54.74</v>
      </c>
      <c r="CS7" s="38">
        <v>53.78</v>
      </c>
      <c r="CT7" s="38">
        <v>53.24</v>
      </c>
      <c r="CU7" s="38">
        <v>52.31</v>
      </c>
      <c r="CV7" s="38">
        <v>60.65</v>
      </c>
      <c r="CW7" s="38">
        <v>59.15</v>
      </c>
      <c r="CX7" s="38">
        <v>87.94</v>
      </c>
      <c r="CY7" s="38">
        <v>88.26</v>
      </c>
      <c r="CZ7" s="38">
        <v>89.29</v>
      </c>
      <c r="DA7" s="38">
        <v>90</v>
      </c>
      <c r="DB7" s="38">
        <v>91.2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松永作二</cp:lastModifiedBy>
  <cp:lastPrinted>2018-02-05T10:07:15Z</cp:lastPrinted>
  <dcterms:created xsi:type="dcterms:W3CDTF">2017-12-25T02:33:29Z</dcterms:created>
  <dcterms:modified xsi:type="dcterms:W3CDTF">2018-02-06T05:47:38Z</dcterms:modified>
  <cp:category/>
</cp:coreProperties>
</file>