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319" lockStructure="1"/>
  <bookViews>
    <workbookView xWindow="10230" yWindow="-15" windowWidth="10275" windowHeight="8085"/>
  </bookViews>
  <sheets>
    <sheet name="法非適用_下水道事業" sheetId="4" r:id="rId1"/>
    <sheet name="データ" sheetId="5" state="hidden" r:id="rId2"/>
  </sheets>
  <calcPr calcId="144525"/>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<sst xmlns="http://schemas.openxmlformats.org/spreadsheetml/2006/main" count="240" uniqueCount="125">
  <si>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</si>
  <si>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</si>
  <si>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</si>
  <si>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</si>
  <si>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</si>
  <si>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</si>
  <si>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</si>
  <si>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</si>
  <si>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</si>
  <si>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</si>
  <si>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</si>
  <si>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</si>
  <si>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</si>
  <si>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</si>
  <si>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</si>
  <si>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</si>
  <si>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</si>
  <si>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</si>
  <si>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</si>
  <si>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</si>
  <si>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</si>
  <si>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</si>
  <si>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</si>
  <si>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</si>
  <si>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</si>
  <si>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</si>
  <si>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</si>
  <si>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</si>
  <si>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</si>
  <si>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</si>
  <si>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</si>
  <si>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</si>
  <si>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</si>
  <si>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</si>
  <si>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</si>
  <si>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</si>
  <si>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</si>
  <si>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</si>
  <si>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</si>
  <si>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</si>
  <si>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</si>
  <si>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</si>
  <si>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</si>
  <si>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</si>
  <si>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</si>
  <si>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</si>
  <si>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</si>
  <si>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</si>
  <si>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</si>
  <si>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</si>
  <si>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</si>
  <si>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</si>
  <si>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</si>
  <si>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</si>
  <si>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</si>
  <si>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</si>
  <si>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</si>
  <si>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</si>
  <si>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</si>
  <si>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</si>
  <si>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</si>
  <si>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</si>
  <si>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</si>
  <si>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</si>
  <si>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</si>
  <si>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</si>
  <si>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</si>
  <si>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</si>
  <si>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</si>
  <si>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</si>
  <si>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</si>
  <si>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</si>
  <si>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</si>
  <si>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</si>
  <si>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</si>
  <si>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</si>
  <si>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</si>
  <si>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</si>
  <si>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</si>
  <si>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</si>
  <si>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</si>
  <si>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</si>
  <si>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</si>
  <si>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</si>
  <si>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</si>
  <si>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</si>
  <si>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</si>
  <si>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</si>
  <si>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</si>
  <si>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</si>
  <si>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</si>
  <si>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</si>
  <si>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</si>
  <si>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</si>
  <si>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</si>
  <si>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</si>
  <si>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</si>
  <si>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</si>
  <si>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</si>
  <si>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</si>
  <si>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</si>
  <si>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</si>
  <si>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</si>
  <si>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</si>
  <si>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</si>
  <si>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</si>
  <si>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</si>
  <si>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</si>
  <si>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</si>
  <si>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武雄市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</si>
  <si>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</si>
  <si>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</si>
  <si>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</si>
  <si>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</si>
  <si>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</si>
  <si>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</si>
  <si>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</si>
  <si>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</si>
  <si>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</si>
  <si>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</si>
  <si>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</si>
  <si>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当市の農業集落排水の供用開始は平成11年度であり、市内全8箇所のすべての処理施設の設置後18年を経過し、老朽化した機器の改修が望まれる状況にある。
　維持管理経費の削減（省電力化対策等）の意味合いを含め、平成27年度から処理施設の機器の更新を順次実施しているところである。</t>
    <rPh sb="61" eb="63">
      <t>カイシュウ</t>
    </rPh>
    <rPh sb="64" eb="65">
      <t>ノゾ</t>
    </rPh>
    <rPh sb="92" eb="93">
      <t>トウ</t>
    </rPh>
    <rPh sb="95" eb="98">
      <t>イミア</t>
    </rPh>
    <phoneticPr fontId="4"/>
  </si>
  <si>
    <t>　本市は現在、農業集落排水事業の新規建設事業を行っておらず、今後、供用区域が拡大する予定はない。
　そうした中で、収益的収支比率、経費回収率がいずれも100％を下回っている。
　水洗化率は8割を超えており、今後は現供用区域内での接続率を高めることを前提としながらも、維持管理費の見直しや施設規模の適正化を図り、健全な経営が継続できるよう努めていく必要がある。</t>
    <rPh sb="54" eb="55">
      <t>ナカ</t>
    </rPh>
    <rPh sb="89" eb="92">
      <t>スイセンカ</t>
    </rPh>
    <rPh sb="92" eb="93">
      <t>リツ</t>
    </rPh>
    <rPh sb="95" eb="96">
      <t>ワリ</t>
    </rPh>
    <rPh sb="97" eb="98">
      <t>コ</t>
    </rPh>
    <rPh sb="103" eb="105">
      <t>コンゴ</t>
    </rPh>
    <rPh sb="124" eb="126">
      <t>ゼンテイ</t>
    </rPh>
    <rPh sb="145" eb="147">
      <t>キボ</t>
    </rPh>
    <rPh sb="152" eb="153">
      <t>ハカ</t>
    </rPh>
    <rPh sb="161" eb="163">
      <t>ケイゾク</t>
    </rPh>
    <phoneticPr fontId="4"/>
  </si>
  <si>
    <t>非設置</t>
    <rPh sb="0" eb="1">
      <t>ヒ</t>
    </rPh>
    <rPh sb="1" eb="3">
      <t>セッチ</t>
    </rPh>
    <phoneticPr fontId="4"/>
  </si>
  <si>
    <t>　収益的収支比率は平成27年度と比較して微増となってはいるが、依然企業債利息の支払額の影響下にあり、支払のピークが過ぎれば徐々に増加していくものと予測される。
　経費回収率については平成27年度並みと特に変化はなく、類似団体平均値と比較しても高い位置で推移しており、現在のところ適切な料金設定であると言える。
　水洗化率は類似団体の平均値よりも低くはあるが80％台まで伸びてきている。
　施設利用率としては施設能力に未だ余裕があることを示しており、引き続き接続促進に取り組む必要がある。
　水洗化率の向上を図ることを前提としながらも、将来的な人口減少に伴う施設規模の適正化についても検討していく必要がある。</t>
    <rPh sb="16" eb="18">
      <t>ヒカク</t>
    </rPh>
    <rPh sb="20" eb="22">
      <t>ビゾウ</t>
    </rPh>
    <rPh sb="31" eb="33">
      <t>イゼン</t>
    </rPh>
    <rPh sb="33" eb="35">
      <t>キギョウ</t>
    </rPh>
    <rPh sb="35" eb="36">
      <t>サイ</t>
    </rPh>
    <rPh sb="36" eb="38">
      <t>リソク</t>
    </rPh>
    <rPh sb="39" eb="41">
      <t>シハライ</t>
    </rPh>
    <rPh sb="41" eb="42">
      <t>ガク</t>
    </rPh>
    <rPh sb="45" eb="46">
      <t>カ</t>
    </rPh>
    <rPh sb="50" eb="52">
      <t>シハライ</t>
    </rPh>
    <rPh sb="73" eb="75">
      <t>ヨソク</t>
    </rPh>
    <rPh sb="82" eb="84">
      <t>ケイヒ</t>
    </rPh>
    <rPh sb="84" eb="86">
      <t>カイシュウ</t>
    </rPh>
    <rPh sb="86" eb="87">
      <t>リツ</t>
    </rPh>
    <rPh sb="98" eb="99">
      <t>ナ</t>
    </rPh>
    <rPh sb="101" eb="102">
      <t>トク</t>
    </rPh>
    <rPh sb="103" eb="105">
      <t>ヘンカ</t>
    </rPh>
    <rPh sb="109" eb="111">
      <t>ルイジ</t>
    </rPh>
    <rPh sb="111" eb="113">
      <t>ダンタイ</t>
    </rPh>
    <rPh sb="113" eb="116">
      <t>ヘイキンチ</t>
    </rPh>
    <rPh sb="117" eb="119">
      <t>ヒカク</t>
    </rPh>
    <rPh sb="122" eb="123">
      <t>タカ</t>
    </rPh>
    <rPh sb="124" eb="126">
      <t>イチ</t>
    </rPh>
    <rPh sb="127" eb="129">
      <t>スイイ</t>
    </rPh>
    <rPh sb="134" eb="136">
      <t>ゲンザイ</t>
    </rPh>
    <rPh sb="140" eb="142">
      <t>テキセツ</t>
    </rPh>
    <rPh sb="143" eb="145">
      <t>リョウキン</t>
    </rPh>
    <rPh sb="145" eb="147">
      <t>セッテイ</t>
    </rPh>
    <rPh sb="151" eb="152">
      <t>イ</t>
    </rPh>
    <rPh sb="165" eb="167">
      <t>ダンタイ</t>
    </rPh>
    <rPh sb="170" eb="171">
      <t>チ</t>
    </rPh>
    <rPh sb="183" eb="184">
      <t>ダイ</t>
    </rPh>
    <rPh sb="186" eb="187">
      <t>ノ</t>
    </rPh>
    <rPh sb="210" eb="211">
      <t>イマ</t>
    </rPh>
    <rPh sb="226" eb="227">
      <t>ヒ</t>
    </rPh>
    <rPh sb="228" eb="229">
      <t>ツヅ</t>
    </rPh>
    <rPh sb="230" eb="232">
      <t>セツゾク</t>
    </rPh>
    <rPh sb="232" eb="234">
      <t>ソクシン</t>
    </rPh>
    <rPh sb="235" eb="236">
      <t>ト</t>
    </rPh>
    <rPh sb="237" eb="238">
      <t>ク</t>
    </rPh>
    <rPh sb="239" eb="241">
      <t>ヒツヨウ</t>
    </rPh>
    <rPh sb="261" eb="263">
      <t>ゼンテイ</t>
    </rPh>
    <rPh sb="270" eb="273">
      <t>ショウライテキ</t>
    </rPh>
    <rPh sb="283" eb="285">
      <t>キボ</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</si>
</sst>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313280"/>
        <c:axId val="913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0.06</c:v>
                </c:pt>
                <c:pt idx="1">
                  <c:v>0.04</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91313280"/>
        <c:axId val="91315200"/>
      </c:lineChart>
      <c:dateAx>
        <c:axId val="91313280"/>
        <c:scaling>
          <c:orientation val="minMax"/>
        </c:scaling>
        <c:delete val="1"/>
        <c:axPos val="b"/>
        <c:numFmt formatCode="ge" sourceLinked="1"/>
        <c:majorTickMark val="none"/>
        <c:minorTickMark val="none"/>
        <c:tickLblPos val="none"/>
        <c:crossAx val="91315200"/>
        <c:crosses val="autoZero"/>
        <c:auto val="1"/>
        <c:lblOffset val="100"/>
        <c:baseTimeUnit val="years"/>
      </c:dateAx>
      <c:valAx>
        <c:axId val="913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40.42</c:v>
                </c:pt>
                <c:pt idx="1">
                  <c:v>39.85</c:v>
                </c:pt>
                <c:pt idx="2">
                  <c:v>40.11</c:v>
                </c:pt>
                <c:pt idx="3">
                  <c:v>40.380000000000003</c:v>
                </c:pt>
                <c:pt idx="4">
                  <c:v>42.4</c:v>
                </c:pt>
              </c:numCache>
            </c:numRef>
          </c:val>
        </c:ser>
        <c:dLbls>
          <c:showLegendKey val="0"/>
          <c:showVal val="0"/>
          <c:showCatName val="0"/>
          <c:showSerName val="0"/>
          <c:showPercent val="0"/>
          <c:showBubbleSize val="0"/>
        </c:dLbls>
        <c:gapWidth val="150"/>
        <c:axId val="93242880"/>
        <c:axId val="93244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46.06</c:v>
                </c:pt>
                <c:pt idx="1">
                  <c:v>45.95</c:v>
                </c:pt>
                <c:pt idx="2">
                  <c:v>53.24</c:v>
                </c:pt>
                <c:pt idx="3">
                  <c:v>52.31</c:v>
                </c:pt>
                <c:pt idx="4">
                  <c:v>60.65</c:v>
                </c:pt>
              </c:numCache>
            </c:numRef>
          </c:val>
          <c:smooth val="0"/>
        </c:ser>
        <c:dLbls>
          <c:showLegendKey val="0"/>
          <c:showVal val="0"/>
          <c:showCatName val="0"/>
          <c:showSerName val="0"/>
          <c:showPercent val="0"/>
          <c:showBubbleSize val="0"/>
        </c:dLbls>
        <c:marker val="1"/>
        <c:smooth val="0"/>
        <c:axId val="93242880"/>
        <c:axId val="93244800"/>
      </c:lineChart>
      <c:dateAx>
        <c:axId val="93242880"/>
        <c:scaling>
          <c:orientation val="minMax"/>
        </c:scaling>
        <c:delete val="1"/>
        <c:axPos val="b"/>
        <c:numFmt formatCode="ge" sourceLinked="1"/>
        <c:majorTickMark val="none"/>
        <c:minorTickMark val="none"/>
        <c:tickLblPos val="none"/>
        <c:crossAx val="93244800"/>
        <c:crosses val="autoZero"/>
        <c:auto val="1"/>
        <c:lblOffset val="100"/>
        <c:baseTimeUnit val="years"/>
      </c:dateAx>
      <c:valAx>
        <c:axId val="93244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4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74.28</c:v>
                </c:pt>
                <c:pt idx="1">
                  <c:v>75.42</c:v>
                </c:pt>
                <c:pt idx="2">
                  <c:v>76.37</c:v>
                </c:pt>
                <c:pt idx="3">
                  <c:v>77.650000000000006</c:v>
                </c:pt>
                <c:pt idx="4">
                  <c:v>80.739999999999995</c:v>
                </c:pt>
              </c:numCache>
            </c:numRef>
          </c:val>
        </c:ser>
        <c:dLbls>
          <c:showLegendKey val="0"/>
          <c:showVal val="0"/>
          <c:showCatName val="0"/>
          <c:showSerName val="0"/>
          <c:showPercent val="0"/>
          <c:showBubbleSize val="0"/>
        </c:dLbls>
        <c:gapWidth val="150"/>
        <c:axId val="93283456"/>
        <c:axId val="9328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72.989999999999995</c:v>
                </c:pt>
                <c:pt idx="1">
                  <c:v>71.97</c:v>
                </c:pt>
                <c:pt idx="2">
                  <c:v>84.07</c:v>
                </c:pt>
                <c:pt idx="3">
                  <c:v>84.32</c:v>
                </c:pt>
                <c:pt idx="4">
                  <c:v>84.58</c:v>
                </c:pt>
              </c:numCache>
            </c:numRef>
          </c:val>
          <c:smooth val="0"/>
        </c:ser>
        <c:dLbls>
          <c:showLegendKey val="0"/>
          <c:showVal val="0"/>
          <c:showCatName val="0"/>
          <c:showSerName val="0"/>
          <c:showPercent val="0"/>
          <c:showBubbleSize val="0"/>
        </c:dLbls>
        <c:marker val="1"/>
        <c:smooth val="0"/>
        <c:axId val="93283456"/>
        <c:axId val="93285376"/>
      </c:lineChart>
      <c:dateAx>
        <c:axId val="93283456"/>
        <c:scaling>
          <c:orientation val="minMax"/>
        </c:scaling>
        <c:delete val="1"/>
        <c:axPos val="b"/>
        <c:numFmt formatCode="ge" sourceLinked="1"/>
        <c:majorTickMark val="none"/>
        <c:minorTickMark val="none"/>
        <c:tickLblPos val="none"/>
        <c:crossAx val="93285376"/>
        <c:crosses val="autoZero"/>
        <c:auto val="1"/>
        <c:lblOffset val="100"/>
        <c:baseTimeUnit val="years"/>
      </c:dateAx>
      <c:valAx>
        <c:axId val="9328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88.93</c:v>
                </c:pt>
                <c:pt idx="1">
                  <c:v>87.77</c:v>
                </c:pt>
                <c:pt idx="2">
                  <c:v>88.07</c:v>
                </c:pt>
                <c:pt idx="3">
                  <c:v>87</c:v>
                </c:pt>
                <c:pt idx="4">
                  <c:v>87.18</c:v>
                </c:pt>
              </c:numCache>
            </c:numRef>
          </c:val>
        </c:ser>
        <c:dLbls>
          <c:showLegendKey val="0"/>
          <c:showVal val="0"/>
          <c:showCatName val="0"/>
          <c:showSerName val="0"/>
          <c:showPercent val="0"/>
          <c:showBubbleSize val="0"/>
        </c:dLbls>
        <c:gapWidth val="150"/>
        <c:axId val="91358720"/>
        <c:axId val="913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58720"/>
        <c:axId val="91360640"/>
      </c:lineChart>
      <c:dateAx>
        <c:axId val="91358720"/>
        <c:scaling>
          <c:orientation val="minMax"/>
        </c:scaling>
        <c:delete val="1"/>
        <c:axPos val="b"/>
        <c:numFmt formatCode="ge" sourceLinked="1"/>
        <c:majorTickMark val="none"/>
        <c:minorTickMark val="none"/>
        <c:tickLblPos val="none"/>
        <c:crossAx val="91360640"/>
        <c:crosses val="autoZero"/>
        <c:auto val="1"/>
        <c:lblOffset val="100"/>
        <c:baseTimeUnit val="years"/>
      </c:dateAx>
      <c:valAx>
        <c:axId val="91360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5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395200"/>
        <c:axId val="91397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395200"/>
        <c:axId val="91397120"/>
      </c:lineChart>
      <c:dateAx>
        <c:axId val="91395200"/>
        <c:scaling>
          <c:orientation val="minMax"/>
        </c:scaling>
        <c:delete val="1"/>
        <c:axPos val="b"/>
        <c:numFmt formatCode="ge" sourceLinked="1"/>
        <c:majorTickMark val="none"/>
        <c:minorTickMark val="none"/>
        <c:tickLblPos val="none"/>
        <c:crossAx val="91397120"/>
        <c:crosses val="autoZero"/>
        <c:auto val="1"/>
        <c:lblOffset val="100"/>
        <c:baseTimeUnit val="years"/>
      </c:dateAx>
      <c:valAx>
        <c:axId val="91397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9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28992"/>
        <c:axId val="91830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28992"/>
        <c:axId val="91830912"/>
      </c:lineChart>
      <c:dateAx>
        <c:axId val="91828992"/>
        <c:scaling>
          <c:orientation val="minMax"/>
        </c:scaling>
        <c:delete val="1"/>
        <c:axPos val="b"/>
        <c:numFmt formatCode="ge" sourceLinked="1"/>
        <c:majorTickMark val="none"/>
        <c:minorTickMark val="none"/>
        <c:tickLblPos val="none"/>
        <c:crossAx val="91830912"/>
        <c:crosses val="autoZero"/>
        <c:auto val="1"/>
        <c:lblOffset val="100"/>
        <c:baseTimeUnit val="years"/>
      </c:dateAx>
      <c:valAx>
        <c:axId val="9183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2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878144"/>
        <c:axId val="91880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878144"/>
        <c:axId val="91880064"/>
      </c:lineChart>
      <c:dateAx>
        <c:axId val="91878144"/>
        <c:scaling>
          <c:orientation val="minMax"/>
        </c:scaling>
        <c:delete val="1"/>
        <c:axPos val="b"/>
        <c:numFmt formatCode="ge" sourceLinked="1"/>
        <c:majorTickMark val="none"/>
        <c:minorTickMark val="none"/>
        <c:tickLblPos val="none"/>
        <c:crossAx val="91880064"/>
        <c:crosses val="autoZero"/>
        <c:auto val="1"/>
        <c:lblOffset val="100"/>
        <c:baseTimeUnit val="years"/>
      </c:dateAx>
      <c:valAx>
        <c:axId val="91880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87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049216"/>
        <c:axId val="9305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049216"/>
        <c:axId val="93051136"/>
      </c:lineChart>
      <c:dateAx>
        <c:axId val="93049216"/>
        <c:scaling>
          <c:orientation val="minMax"/>
        </c:scaling>
        <c:delete val="1"/>
        <c:axPos val="b"/>
        <c:numFmt formatCode="ge" sourceLinked="1"/>
        <c:majorTickMark val="none"/>
        <c:minorTickMark val="none"/>
        <c:tickLblPos val="none"/>
        <c:crossAx val="93051136"/>
        <c:crosses val="autoZero"/>
        <c:auto val="1"/>
        <c:lblOffset val="100"/>
        <c:baseTimeUnit val="years"/>
      </c:dateAx>
      <c:valAx>
        <c:axId val="9305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4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068288"/>
        <c:axId val="9307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1144.05</c:v>
                </c:pt>
                <c:pt idx="1">
                  <c:v>1117.1099999999999</c:v>
                </c:pt>
                <c:pt idx="2">
                  <c:v>1044.8</c:v>
                </c:pt>
                <c:pt idx="3">
                  <c:v>1081.8</c:v>
                </c:pt>
                <c:pt idx="4">
                  <c:v>974.93</c:v>
                </c:pt>
              </c:numCache>
            </c:numRef>
          </c:val>
          <c:smooth val="0"/>
        </c:ser>
        <c:dLbls>
          <c:showLegendKey val="0"/>
          <c:showVal val="0"/>
          <c:showCatName val="0"/>
          <c:showSerName val="0"/>
          <c:showPercent val="0"/>
          <c:showBubbleSize val="0"/>
        </c:dLbls>
        <c:marker val="1"/>
        <c:smooth val="0"/>
        <c:axId val="93068288"/>
        <c:axId val="93074560"/>
      </c:lineChart>
      <c:dateAx>
        <c:axId val="93068288"/>
        <c:scaling>
          <c:orientation val="minMax"/>
        </c:scaling>
        <c:delete val="1"/>
        <c:axPos val="b"/>
        <c:numFmt formatCode="ge" sourceLinked="1"/>
        <c:majorTickMark val="none"/>
        <c:minorTickMark val="none"/>
        <c:tickLblPos val="none"/>
        <c:crossAx val="93074560"/>
        <c:crosses val="autoZero"/>
        <c:auto val="1"/>
        <c:lblOffset val="100"/>
        <c:baseTimeUnit val="years"/>
      </c:dateAx>
      <c:valAx>
        <c:axId val="9307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0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71.17</c:v>
                </c:pt>
                <c:pt idx="1">
                  <c:v>73.680000000000007</c:v>
                </c:pt>
                <c:pt idx="2">
                  <c:v>81.89</c:v>
                </c:pt>
                <c:pt idx="3">
                  <c:v>88.6</c:v>
                </c:pt>
                <c:pt idx="4">
                  <c:v>88.87</c:v>
                </c:pt>
              </c:numCache>
            </c:numRef>
          </c:val>
        </c:ser>
        <c:dLbls>
          <c:showLegendKey val="0"/>
          <c:showVal val="0"/>
          <c:showCatName val="0"/>
          <c:showSerName val="0"/>
          <c:showPercent val="0"/>
          <c:showBubbleSize val="0"/>
        </c:dLbls>
        <c:gapWidth val="150"/>
        <c:axId val="93108864"/>
        <c:axId val="9311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42.48</c:v>
                </c:pt>
                <c:pt idx="1">
                  <c:v>41.04</c:v>
                </c:pt>
                <c:pt idx="2">
                  <c:v>50.82</c:v>
                </c:pt>
                <c:pt idx="3">
                  <c:v>52.19</c:v>
                </c:pt>
                <c:pt idx="4">
                  <c:v>55.32</c:v>
                </c:pt>
              </c:numCache>
            </c:numRef>
          </c:val>
          <c:smooth val="0"/>
        </c:ser>
        <c:dLbls>
          <c:showLegendKey val="0"/>
          <c:showVal val="0"/>
          <c:showCatName val="0"/>
          <c:showSerName val="0"/>
          <c:showPercent val="0"/>
          <c:showBubbleSize val="0"/>
        </c:dLbls>
        <c:marker val="1"/>
        <c:smooth val="0"/>
        <c:axId val="93108864"/>
        <c:axId val="93111040"/>
      </c:lineChart>
      <c:dateAx>
        <c:axId val="93108864"/>
        <c:scaling>
          <c:orientation val="minMax"/>
        </c:scaling>
        <c:delete val="1"/>
        <c:axPos val="b"/>
        <c:numFmt formatCode="ge" sourceLinked="1"/>
        <c:majorTickMark val="none"/>
        <c:minorTickMark val="none"/>
        <c:tickLblPos val="none"/>
        <c:crossAx val="93111040"/>
        <c:crosses val="autoZero"/>
        <c:auto val="1"/>
        <c:lblOffset val="100"/>
        <c:baseTimeUnit val="years"/>
      </c:dateAx>
      <c:valAx>
        <c:axId val="9311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0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231.81</c:v>
                </c:pt>
                <c:pt idx="1">
                  <c:v>268.2</c:v>
                </c:pt>
                <c:pt idx="2">
                  <c:v>252.03</c:v>
                </c:pt>
                <c:pt idx="3">
                  <c:v>233.14</c:v>
                </c:pt>
                <c:pt idx="4">
                  <c:v>213.4</c:v>
                </c:pt>
              </c:numCache>
            </c:numRef>
          </c:val>
        </c:ser>
        <c:dLbls>
          <c:showLegendKey val="0"/>
          <c:showVal val="0"/>
          <c:showCatName val="0"/>
          <c:showSerName val="0"/>
          <c:showPercent val="0"/>
          <c:showBubbleSize val="0"/>
        </c:dLbls>
        <c:gapWidth val="150"/>
        <c:axId val="93210496"/>
        <c:axId val="9322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343.8</c:v>
                </c:pt>
                <c:pt idx="1">
                  <c:v>357.08</c:v>
                </c:pt>
                <c:pt idx="2">
                  <c:v>300.52</c:v>
                </c:pt>
                <c:pt idx="3">
                  <c:v>296.14</c:v>
                </c:pt>
                <c:pt idx="4">
                  <c:v>283.17</c:v>
                </c:pt>
              </c:numCache>
            </c:numRef>
          </c:val>
          <c:smooth val="0"/>
        </c:ser>
        <c:dLbls>
          <c:showLegendKey val="0"/>
          <c:showVal val="0"/>
          <c:showCatName val="0"/>
          <c:showSerName val="0"/>
          <c:showPercent val="0"/>
          <c:showBubbleSize val="0"/>
        </c:dLbls>
        <c:marker val="1"/>
        <c:smooth val="0"/>
        <c:axId val="93210496"/>
        <c:axId val="93220864"/>
      </c:lineChart>
      <c:dateAx>
        <c:axId val="93210496"/>
        <c:scaling>
          <c:orientation val="minMax"/>
        </c:scaling>
        <c:delete val="1"/>
        <c:axPos val="b"/>
        <c:numFmt formatCode="ge" sourceLinked="1"/>
        <c:majorTickMark val="none"/>
        <c:minorTickMark val="none"/>
        <c:tickLblPos val="none"/>
        <c:crossAx val="93220864"/>
        <c:crosses val="autoZero"/>
        <c:auto val="1"/>
        <c:lblOffset val="100"/>
        <c:baseTimeUnit val="years"/>
      </c:dateAx>
      <c:valAx>
        <c:axId val="93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1" zoomScale="80" zoomScaleNormal="80" workbookViewId="0">
      <selection activeCell="BL16" sqref="BL16:BZ44"/>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佐賀県　武雄市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123</v>
      </c>
      <c r="AE8" s="49"/>
      <c r="AF8" s="49"/>
      <c r="AG8" s="49"/>
      <c r="AH8" s="49"/>
      <c r="AI8" s="49"/>
      <c r="AJ8" s="49"/>
      <c r="AK8" s="4"/>
      <c r="AL8" s="50">
        <f>データ!S6</f>
        <v>49674</v>
      </c>
      <c r="AM8" s="50"/>
      <c r="AN8" s="50"/>
      <c r="AO8" s="50"/>
      <c r="AP8" s="50"/>
      <c r="AQ8" s="50"/>
      <c r="AR8" s="50"/>
      <c r="AS8" s="50"/>
      <c r="AT8" s="45">
        <f>データ!T6</f>
        <v>195.4</v>
      </c>
      <c r="AU8" s="45"/>
      <c r="AV8" s="45"/>
      <c r="AW8" s="45"/>
      <c r="AX8" s="45"/>
      <c r="AY8" s="45"/>
      <c r="AZ8" s="45"/>
      <c r="BA8" s="45"/>
      <c r="BB8" s="45">
        <f>データ!U6</f>
        <v>254.22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20.13</v>
      </c>
      <c r="Q10" s="45"/>
      <c r="R10" s="45"/>
      <c r="S10" s="45"/>
      <c r="T10" s="45"/>
      <c r="U10" s="45"/>
      <c r="V10" s="45"/>
      <c r="W10" s="45">
        <f>データ!Q6</f>
        <v>96</v>
      </c>
      <c r="X10" s="45"/>
      <c r="Y10" s="45"/>
      <c r="Z10" s="45"/>
      <c r="AA10" s="45"/>
      <c r="AB10" s="45"/>
      <c r="AC10" s="45"/>
      <c r="AD10" s="50">
        <f>データ!R6</f>
        <v>4104</v>
      </c>
      <c r="AE10" s="50"/>
      <c r="AF10" s="50"/>
      <c r="AG10" s="50"/>
      <c r="AH10" s="50"/>
      <c r="AI10" s="50"/>
      <c r="AJ10" s="50"/>
      <c r="AK10" s="2"/>
      <c r="AL10" s="50">
        <f>データ!V6</f>
        <v>9953</v>
      </c>
      <c r="AM10" s="50"/>
      <c r="AN10" s="50"/>
      <c r="AO10" s="50"/>
      <c r="AP10" s="50"/>
      <c r="AQ10" s="50"/>
      <c r="AR10" s="50"/>
      <c r="AS10" s="50"/>
      <c r="AT10" s="45">
        <f>データ!W6</f>
        <v>5.34</v>
      </c>
      <c r="AU10" s="45"/>
      <c r="AV10" s="45"/>
      <c r="AW10" s="45"/>
      <c r="AX10" s="45"/>
      <c r="AY10" s="45"/>
      <c r="AZ10" s="45"/>
      <c r="BA10" s="45"/>
      <c r="BB10" s="45">
        <f>データ!X6</f>
        <v>1863.86</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124</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412066</v>
      </c>
      <c r="D6" s="33">
        <f t="shared" si="3"/>
        <v>47</v>
      </c>
      <c r="E6" s="33">
        <f t="shared" si="3"/>
        <v>17</v>
      </c>
      <c r="F6" s="33">
        <f t="shared" si="3"/>
        <v>5</v>
      </c>
      <c r="G6" s="33">
        <f t="shared" si="3"/>
        <v>0</v>
      </c>
      <c r="H6" s="33" t="str">
        <f t="shared" si="3"/>
        <v>佐賀県　武雄市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20.13</v>
      </c>
      <c r="Q6" s="34">
        <f t="shared" si="3"/>
        <v>96</v>
      </c>
      <c r="R6" s="34">
        <f t="shared" si="3"/>
        <v>4104</v>
      </c>
      <c r="S6" s="34">
        <f t="shared" si="3"/>
        <v>49674</v>
      </c>
      <c r="T6" s="34">
        <f t="shared" si="3"/>
        <v>195.4</v>
      </c>
      <c r="U6" s="34">
        <f t="shared" si="3"/>
        <v>254.22</v>
      </c>
      <c r="V6" s="34">
        <f t="shared" si="3"/>
        <v>9953</v>
      </c>
      <c r="W6" s="34">
        <f t="shared" si="3"/>
        <v>5.34</v>
      </c>
      <c r="X6" s="34">
        <f t="shared" si="3"/>
        <v>1863.86</v>
      </c>
      <c r="Y6" s="35">
        <f>IF(Y7="",NA(),Y7)</f>
        <v>88.93</v>
      </c>
      <c r="Z6" s="35">
        <f t="shared" ref="Z6:AH6" si="4">IF(Z7="",NA(),Z7)</f>
        <v>87.77</v>
      </c>
      <c r="AA6" s="35">
        <f t="shared" si="4"/>
        <v>88.07</v>
      </c>
      <c r="AB6" s="35">
        <f t="shared" si="4"/>
        <v>87</v>
      </c>
      <c r="AC6" s="35">
        <f t="shared" si="4"/>
        <v>87.18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1144.05</v>
      </c>
      <c r="BL6" s="35">
        <f t="shared" si="7"/>
        <v>1117.1099999999999</v>
      </c>
      <c r="BM6" s="35">
        <f t="shared" si="7"/>
        <v>1044.8</v>
      </c>
      <c r="BN6" s="35">
        <f t="shared" si="7"/>
        <v>1081.8</v>
      </c>
      <c r="BO6" s="35">
        <f t="shared" si="7"/>
        <v>974.93</v>
      </c>
      <c r="BP6" s="34" t="str">
        <f>IF(BP7="","",IF(BP7="-","【-】","【"&amp;SUBSTITUTE(TEXT(BP7,"#,##0.00"),"-","△")&amp;"】"))</f>
        <v>【914.53】</v>
      </c>
      <c r="BQ6" s="35">
        <f>IF(BQ7="",NA(),BQ7)</f>
        <v>71.17</v>
      </c>
      <c r="BR6" s="35">
        <f t="shared" ref="BR6:BZ6" si="8">IF(BR7="",NA(),BR7)</f>
        <v>73.680000000000007</v>
      </c>
      <c r="BS6" s="35">
        <f t="shared" si="8"/>
        <v>81.89</v>
      </c>
      <c r="BT6" s="35">
        <f t="shared" si="8"/>
        <v>88.6</v>
      </c>
      <c r="BU6" s="35">
        <f t="shared" si="8"/>
        <v>88.87</v>
      </c>
      <c r="BV6" s="35">
        <f t="shared" si="8"/>
        <v>42.48</v>
      </c>
      <c r="BW6" s="35">
        <f t="shared" si="8"/>
        <v>41.04</v>
      </c>
      <c r="BX6" s="35">
        <f t="shared" si="8"/>
        <v>50.82</v>
      </c>
      <c r="BY6" s="35">
        <f t="shared" si="8"/>
        <v>52.19</v>
      </c>
      <c r="BZ6" s="35">
        <f t="shared" si="8"/>
        <v>55.32</v>
      </c>
      <c r="CA6" s="34" t="str">
        <f>IF(CA7="","",IF(CA7="-","【-】","【"&amp;SUBSTITUTE(TEXT(CA7,"#,##0.00"),"-","△")&amp;"】"))</f>
        <v>【55.73】</v>
      </c>
      <c r="CB6" s="35">
        <f>IF(CB7="",NA(),CB7)</f>
        <v>231.81</v>
      </c>
      <c r="CC6" s="35">
        <f t="shared" ref="CC6:CK6" si="9">IF(CC7="",NA(),CC7)</f>
        <v>268.2</v>
      </c>
      <c r="CD6" s="35">
        <f t="shared" si="9"/>
        <v>252.03</v>
      </c>
      <c r="CE6" s="35">
        <f t="shared" si="9"/>
        <v>233.14</v>
      </c>
      <c r="CF6" s="35">
        <f t="shared" si="9"/>
        <v>213.4</v>
      </c>
      <c r="CG6" s="35">
        <f t="shared" si="9"/>
        <v>343.8</v>
      </c>
      <c r="CH6" s="35">
        <f t="shared" si="9"/>
        <v>357.08</v>
      </c>
      <c r="CI6" s="35">
        <f t="shared" si="9"/>
        <v>300.52</v>
      </c>
      <c r="CJ6" s="35">
        <f t="shared" si="9"/>
        <v>296.14</v>
      </c>
      <c r="CK6" s="35">
        <f t="shared" si="9"/>
        <v>283.17</v>
      </c>
      <c r="CL6" s="34" t="str">
        <f>IF(CL7="","",IF(CL7="-","【-】","【"&amp;SUBSTITUTE(TEXT(CL7,"#,##0.00"),"-","△")&amp;"】"))</f>
        <v>【276.78】</v>
      </c>
      <c r="CM6" s="35">
        <f>IF(CM7="",NA(),CM7)</f>
        <v>40.42</v>
      </c>
      <c r="CN6" s="35">
        <f t="shared" ref="CN6:CV6" si="10">IF(CN7="",NA(),CN7)</f>
        <v>39.85</v>
      </c>
      <c r="CO6" s="35">
        <f t="shared" si="10"/>
        <v>40.11</v>
      </c>
      <c r="CP6" s="35">
        <f t="shared" si="10"/>
        <v>40.380000000000003</v>
      </c>
      <c r="CQ6" s="35">
        <f t="shared" si="10"/>
        <v>42.4</v>
      </c>
      <c r="CR6" s="35">
        <f t="shared" si="10"/>
        <v>46.06</v>
      </c>
      <c r="CS6" s="35">
        <f t="shared" si="10"/>
        <v>45.95</v>
      </c>
      <c r="CT6" s="35">
        <f t="shared" si="10"/>
        <v>53.24</v>
      </c>
      <c r="CU6" s="35">
        <f t="shared" si="10"/>
        <v>52.31</v>
      </c>
      <c r="CV6" s="35">
        <f t="shared" si="10"/>
        <v>60.65</v>
      </c>
      <c r="CW6" s="34" t="str">
        <f>IF(CW7="","",IF(CW7="-","【-】","【"&amp;SUBSTITUTE(TEXT(CW7,"#,##0.00"),"-","△")&amp;"】"))</f>
        <v>【59.15】</v>
      </c>
      <c r="CX6" s="35">
        <f>IF(CX7="",NA(),CX7)</f>
        <v>74.28</v>
      </c>
      <c r="CY6" s="35">
        <f t="shared" ref="CY6:DG6" si="11">IF(CY7="",NA(),CY7)</f>
        <v>75.42</v>
      </c>
      <c r="CZ6" s="35">
        <f t="shared" si="11"/>
        <v>76.37</v>
      </c>
      <c r="DA6" s="35">
        <f t="shared" si="11"/>
        <v>77.650000000000006</v>
      </c>
      <c r="DB6" s="35">
        <f t="shared" si="11"/>
        <v>80.739999999999995</v>
      </c>
      <c r="DC6" s="35">
        <f t="shared" si="11"/>
        <v>72.989999999999995</v>
      </c>
      <c r="DD6" s="35">
        <f t="shared" si="11"/>
        <v>71.97</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0.06</v>
      </c>
      <c r="EK6" s="35">
        <f t="shared" si="14"/>
        <v>0.04</v>
      </c>
      <c r="EL6" s="35">
        <f t="shared" si="14"/>
        <v>0.02</v>
      </c>
      <c r="EM6" s="35">
        <f t="shared" si="14"/>
        <v>0.01</v>
      </c>
      <c r="EN6" s="35">
        <f t="shared" si="14"/>
        <v>2.0499999999999998</v>
      </c>
      <c r="EO6" s="34" t="str">
        <f>IF(EO7="","",IF(EO7="-","【-】","【"&amp;SUBSTITUTE(TEXT(EO7,"#,##0.00"),"-","△")&amp;"】"))</f>
        <v>【1.58】</v>
      </c>
    </row>
    <row r="7" spans="1:145" s="36" customFormat="1">
      <c r="A7" s="28"/>
      <c r="B7" s="37">
        <v>2016</v>
      </c>
      <c r="C7" s="37">
        <v>412066</v>
      </c>
      <c r="D7" s="37">
        <v>47</v>
      </c>
      <c r="E7" s="37">
        <v>17</v>
      </c>
      <c r="F7" s="37">
        <v>5</v>
      </c>
      <c r="G7" s="37">
        <v>0</v>
      </c>
      <c r="H7" s="37" t="s">
        <v>109</v>
      </c>
      <c r="I7" s="37" t="s">
        <v>110</v>
      </c>
      <c r="J7" s="37" t="s">
        <v>111</v>
      </c>
      <c r="K7" s="37" t="s">
        <v>112</v>
      </c>
      <c r="L7" s="37" t="s">
        <v>113</v>
      </c>
      <c r="M7" s="37"/>
      <c r="N7" s="38" t="s">
        <v>114</v>
      </c>
      <c r="O7" s="38" t="s">
        <v>115</v>
      </c>
      <c r="P7" s="38">
        <v>20.13</v>
      </c>
      <c r="Q7" s="38">
        <v>96</v>
      </c>
      <c r="R7" s="38">
        <v>4104</v>
      </c>
      <c r="S7" s="38">
        <v>49674</v>
      </c>
      <c r="T7" s="38">
        <v>195.4</v>
      </c>
      <c r="U7" s="38">
        <v>254.22</v>
      </c>
      <c r="V7" s="38">
        <v>9953</v>
      </c>
      <c r="W7" s="38">
        <v>5.34</v>
      </c>
      <c r="X7" s="38">
        <v>1863.86</v>
      </c>
      <c r="Y7" s="38">
        <v>88.93</v>
      </c>
      <c r="Z7" s="38">
        <v>87.77</v>
      </c>
      <c r="AA7" s="38">
        <v>88.07</v>
      </c>
      <c r="AB7" s="38">
        <v>87</v>
      </c>
      <c r="AC7" s="38">
        <v>87.18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1144.05</v>
      </c>
      <c r="BL7" s="38">
        <v>1117.1099999999999</v>
      </c>
      <c r="BM7" s="38">
        <v>1044.8</v>
      </c>
      <c r="BN7" s="38">
        <v>1081.8</v>
      </c>
      <c r="BO7" s="38">
        <v>974.93</v>
      </c>
      <c r="BP7" s="38">
        <v>914.53</v>
      </c>
      <c r="BQ7" s="38">
        <v>71.17</v>
      </c>
      <c r="BR7" s="38">
        <v>73.680000000000007</v>
      </c>
      <c r="BS7" s="38">
        <v>81.89</v>
      </c>
      <c r="BT7" s="38">
        <v>88.6</v>
      </c>
      <c r="BU7" s="38">
        <v>88.87</v>
      </c>
      <c r="BV7" s="38">
        <v>42.48</v>
      </c>
      <c r="BW7" s="38">
        <v>41.04</v>
      </c>
      <c r="BX7" s="38">
        <v>50.82</v>
      </c>
      <c r="BY7" s="38">
        <v>52.19</v>
      </c>
      <c r="BZ7" s="38">
        <v>55.32</v>
      </c>
      <c r="CA7" s="38">
        <v>55.73</v>
      </c>
      <c r="CB7" s="38">
        <v>231.81</v>
      </c>
      <c r="CC7" s="38">
        <v>268.2</v>
      </c>
      <c r="CD7" s="38">
        <v>252.03</v>
      </c>
      <c r="CE7" s="38">
        <v>233.14</v>
      </c>
      <c r="CF7" s="38">
        <v>213.4</v>
      </c>
      <c r="CG7" s="38">
        <v>343.8</v>
      </c>
      <c r="CH7" s="38">
        <v>357.08</v>
      </c>
      <c r="CI7" s="38">
        <v>300.52</v>
      </c>
      <c r="CJ7" s="38">
        <v>296.14</v>
      </c>
      <c r="CK7" s="38">
        <v>283.17</v>
      </c>
      <c r="CL7" s="38">
        <v>276.77999999999997</v>
      </c>
      <c r="CM7" s="38">
        <v>40.42</v>
      </c>
      <c r="CN7" s="38">
        <v>39.85</v>
      </c>
      <c r="CO7" s="38">
        <v>40.11</v>
      </c>
      <c r="CP7" s="38">
        <v>40.380000000000003</v>
      </c>
      <c r="CQ7" s="38">
        <v>42.4</v>
      </c>
      <c r="CR7" s="38">
        <v>46.06</v>
      </c>
      <c r="CS7" s="38">
        <v>45.95</v>
      </c>
      <c r="CT7" s="38">
        <v>53.24</v>
      </c>
      <c r="CU7" s="38">
        <v>52.31</v>
      </c>
      <c r="CV7" s="38">
        <v>60.65</v>
      </c>
      <c r="CW7" s="38">
        <v>59.15</v>
      </c>
      <c r="CX7" s="38">
        <v>74.28</v>
      </c>
      <c r="CY7" s="38">
        <v>75.42</v>
      </c>
      <c r="CZ7" s="38">
        <v>76.37</v>
      </c>
      <c r="DA7" s="38">
        <v>77.650000000000006</v>
      </c>
      <c r="DB7" s="38">
        <v>80.739999999999995</v>
      </c>
      <c r="DC7" s="38">
        <v>72.989999999999995</v>
      </c>
      <c r="DD7" s="38">
        <v>71.97</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0.06</v>
      </c>
      <c r="EK7" s="38">
        <v>0.04</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master</cp:lastModifiedBy>
  <cp:lastPrinted>2018-02-20T23:59:58Z</cp:lastPrinted>
  <dcterms:created xsi:type="dcterms:W3CDTF">2017-12-25T02:33:25Z</dcterms:created>
  <dcterms:modified xsi:type="dcterms:W3CDTF">2018-02-21T00:00:03Z</dcterms:modified>
</cp:coreProperties>
</file>