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<sst xmlns="http://schemas.openxmlformats.org/spreadsheetml/2006/main" count="240" uniqueCount="126">
  <si>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</si>
  <si>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</si>
  <si>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</si>
  <si>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</si>
  <si>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</si>
  <si>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</si>
  <si>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</si>
  <si>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</si>
  <si>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</si>
  <si>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</si>
  <si>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</si>
  <si>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</si>
  <si>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</si>
  <si>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</si>
  <si>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</si>
  <si>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</si>
  <si>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</si>
  <si>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</si>
  <si>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</si>
  <si>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</si>
  <si>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</si>
  <si>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</si>
  <si>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</si>
  <si>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</si>
  <si>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</si>
  <si>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</si>
  <si>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</si>
  <si>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</si>
  <si>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</si>
  <si>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</si>
  <si>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</si>
  <si>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</si>
  <si>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</si>
  <si>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</si>
  <si>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</si>
  <si>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</si>
  <si>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</si>
  <si>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</si>
  <si>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</si>
  <si>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</si>
  <si>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</si>
  <si>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</si>
  <si>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</si>
  <si>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</si>
  <si>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</si>
  <si>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</si>
  <si>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</si>
  <si>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</si>
  <si>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</si>
  <si>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</si>
  <si>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</si>
  <si>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</si>
  <si>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</si>
  <si>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</si>
  <si>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</si>
  <si>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</si>
  <si>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</si>
  <si>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</si>
  <si>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</si>
  <si>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</si>
  <si>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</si>
  <si>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</si>
  <si>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</si>
  <si>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</si>
  <si>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</si>
  <si>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</si>
  <si>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</si>
  <si>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</si>
  <si>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</si>
  <si>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</si>
  <si>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</si>
  <si>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</si>
  <si>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</si>
  <si>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</si>
  <si>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</si>
  <si>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</si>
  <si>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</si>
  <si>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</si>
  <si>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</si>
  <si>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</si>
  <si>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</si>
  <si>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</si>
  <si>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</si>
  <si>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</si>
  <si>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</si>
  <si>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</si>
  <si>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</si>
  <si>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</si>
  <si>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</si>
  <si>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</si>
  <si>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</si>
  <si>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</si>
  <si>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</si>
  <si>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</si>
  <si>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</si>
  <si>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</si>
  <si>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</si>
  <si>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</si>
  <si>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</si>
  <si>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</si>
  <si>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</si>
  <si>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</si>
  <si>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</si>
  <si>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</si>
  <si>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</si>
  <si>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</si>
  <si>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</si>
  <si>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</si>
  <si>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</si>
  <si>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</si>
  <si>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江北町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</si>
  <si>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</si>
  <si>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</si>
  <si>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</si>
  <si>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</si>
  <si>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</si>
  <si>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</si>
  <si>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</si>
  <si>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</si>
  <si>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</si>
  <si>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</si>
  <si>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</si>
  <si>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施設の耐用年数を考慮し、長寿命化計画の策定を行い維持管理の平準化により管理費を抑制していく予定である。
　また、日常の点検整備に努める。</t>
    <rPh sb="2" eb="4">
      <t>シセツ</t>
    </rPh>
    <rPh sb="5" eb="7">
      <t>タイヨウ</t>
    </rPh>
    <rPh sb="7" eb="9">
      <t>ネンスウ</t>
    </rPh>
    <rPh sb="10" eb="12">
      <t>コウリョ</t>
    </rPh>
    <rPh sb="14" eb="15">
      <t>チョウ</t>
    </rPh>
    <rPh sb="15" eb="18">
      <t>ジュミョウカ</t>
    </rPh>
    <rPh sb="18" eb="20">
      <t>ケイカク</t>
    </rPh>
    <rPh sb="21" eb="23">
      <t>サクテイ</t>
    </rPh>
    <rPh sb="24" eb="25">
      <t>オコナ</t>
    </rPh>
    <rPh sb="26" eb="28">
      <t>イジ</t>
    </rPh>
    <rPh sb="28" eb="30">
      <t>カンリ</t>
    </rPh>
    <rPh sb="31" eb="34">
      <t>ヘイジュンカ</t>
    </rPh>
    <rPh sb="37" eb="40">
      <t>カンリヒ</t>
    </rPh>
    <rPh sb="41" eb="43">
      <t>ヨクセイ</t>
    </rPh>
    <rPh sb="47" eb="49">
      <t>ヨテイ</t>
    </rPh>
    <rPh sb="58" eb="60">
      <t>ニチジョウ</t>
    </rPh>
    <rPh sb="61" eb="63">
      <t>テンケン</t>
    </rPh>
    <rPh sb="63" eb="65">
      <t>セイビ</t>
    </rPh>
    <rPh sb="66" eb="67">
      <t>ツト</t>
    </rPh>
    <phoneticPr fontId="7"/>
  </si>
  <si>
    <t>非設置</t>
    <rPh sb="0" eb="1">
      <t>ヒ</t>
    </rPh>
    <rPh sb="1" eb="3">
      <t>セッチ</t>
    </rPh>
    <phoneticPr fontId="4"/>
  </si>
  <si>
    <t>　特定環境保全公共下水道の管渠整備は平成30年度末でほぼ完了予定である。
　今後は整備区域内における接続推進のための啓発や経営健全化に向けた地方公営企業法の適用に取り組み、維持管理費に見合った料金改定を検討していく。</t>
    <rPh sb="1" eb="3">
      <t>トクテイ</t>
    </rPh>
    <rPh sb="3" eb="5">
      <t>カンキョウ</t>
    </rPh>
    <rPh sb="5" eb="7">
      <t>ホゼン</t>
    </rPh>
    <rPh sb="7" eb="9">
      <t>コウキョウ</t>
    </rPh>
    <rPh sb="9" eb="12">
      <t>ゲスイドウ</t>
    </rPh>
    <rPh sb="13" eb="15">
      <t>カンキョ</t>
    </rPh>
    <rPh sb="15" eb="17">
      <t>セイビ</t>
    </rPh>
    <rPh sb="18" eb="20">
      <t>ヘイセイ</t>
    </rPh>
    <rPh sb="22" eb="25">
      <t>ネンドマツ</t>
    </rPh>
    <rPh sb="28" eb="30">
      <t>カンリョウ</t>
    </rPh>
    <rPh sb="30" eb="32">
      <t>ヨテイ</t>
    </rPh>
    <rPh sb="38" eb="40">
      <t>コンゴ</t>
    </rPh>
    <rPh sb="41" eb="43">
      <t>セイビ</t>
    </rPh>
    <rPh sb="43" eb="45">
      <t>クイキ</t>
    </rPh>
    <rPh sb="45" eb="46">
      <t>ナイ</t>
    </rPh>
    <rPh sb="50" eb="52">
      <t>セツゾク</t>
    </rPh>
    <rPh sb="52" eb="54">
      <t>スイシン</t>
    </rPh>
    <rPh sb="58" eb="60">
      <t>ケイハツ</t>
    </rPh>
    <rPh sb="61" eb="63">
      <t>ケイエイ</t>
    </rPh>
    <rPh sb="63" eb="66">
      <t>ケンゼンカ</t>
    </rPh>
    <rPh sb="67" eb="68">
      <t>ム</t>
    </rPh>
    <rPh sb="70" eb="72">
      <t>チホウ</t>
    </rPh>
    <rPh sb="72" eb="74">
      <t>コウエイ</t>
    </rPh>
    <rPh sb="74" eb="76">
      <t>キギョウ</t>
    </rPh>
    <rPh sb="76" eb="77">
      <t>ホウ</t>
    </rPh>
    <rPh sb="78" eb="80">
      <t>テキヨウ</t>
    </rPh>
    <rPh sb="86" eb="88">
      <t>イジ</t>
    </rPh>
    <rPh sb="88" eb="91">
      <t>カンリヒ</t>
    </rPh>
    <rPh sb="92" eb="94">
      <t>ミア</t>
    </rPh>
    <rPh sb="96" eb="98">
      <t>リョウキン</t>
    </rPh>
    <rPh sb="98" eb="100">
      <t>カイテイ</t>
    </rPh>
    <rPh sb="101" eb="103">
      <t>ケントウ</t>
    </rPh>
    <phoneticPr fontId="7"/>
  </si>
  <si>
    <t>・収益的収支比率は経年指標から見れば上向きとなっているものの、100％未満となっているため経営改善に向けた取組を行う。
・企業債残高対事業規模比率、経費回収率、汚水処理原価は、全国平均及び類似団体平均より良好な数値となっているが、経費回収率の平成26年度の数値については、汚水処理費が増大したことにより低下している。今後施設の更新を控えており適正な更新計画等により経営改善を図って行く。
・施設利用率は全国平均を10ポイント、類似団体平均を14ポイント上回っている。経年比較でも下水道への接続の増加により、毎年右肩上がりに上昇している。
・水洗化率についても下水道への接続の増加により、平成27年度から類似団体平均を上回っている。</t>
    <rPh sb="159" eb="161">
      <t>コンゴ</t>
    </rPh>
    <rPh sb="161" eb="163">
      <t>シセツ</t>
    </rPh>
    <rPh sb="164" eb="166">
      <t>コウシン</t>
    </rPh>
    <rPh sb="167" eb="168">
      <t>ヒカ</t>
    </rPh>
    <rPh sb="172" eb="174">
      <t>テキセイ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</si>
</sst>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553408"/>
        <c:axId val="315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31553408"/>
        <c:axId val="31563776"/>
      </c:lineChart>
      <c:dateAx>
        <c:axId val="31553408"/>
        <c:scaling>
          <c:orientation val="minMax"/>
        </c:scaling>
        <c:delete val="1"/>
        <c:axPos val="b"/>
        <c:numFmt formatCode="ge" sourceLinked="1"/>
        <c:majorTickMark val="none"/>
        <c:minorTickMark val="none"/>
        <c:tickLblPos val="none"/>
        <c:crossAx val="31563776"/>
        <c:crosses val="autoZero"/>
        <c:auto val="1"/>
        <c:lblOffset val="100"/>
        <c:baseTimeUnit val="years"/>
      </c:dateAx>
      <c:valAx>
        <c:axId val="315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39.79</c:v>
                </c:pt>
                <c:pt idx="1">
                  <c:v>42.52</c:v>
                </c:pt>
                <c:pt idx="2">
                  <c:v>45.54</c:v>
                </c:pt>
                <c:pt idx="3">
                  <c:v>49.2</c:v>
                </c:pt>
                <c:pt idx="4">
                  <c:v>52.05</c:v>
                </c:pt>
              </c:numCache>
            </c:numRef>
          </c:val>
        </c:ser>
        <c:dLbls>
          <c:showLegendKey val="0"/>
          <c:showVal val="0"/>
          <c:showCatName val="0"/>
          <c:showSerName val="0"/>
          <c:showPercent val="0"/>
          <c:showBubbleSize val="0"/>
        </c:dLbls>
        <c:gapWidth val="150"/>
        <c:axId val="39483648"/>
        <c:axId val="395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39483648"/>
        <c:axId val="39502208"/>
      </c:lineChart>
      <c:dateAx>
        <c:axId val="39483648"/>
        <c:scaling>
          <c:orientation val="minMax"/>
        </c:scaling>
        <c:delete val="1"/>
        <c:axPos val="b"/>
        <c:numFmt formatCode="ge" sourceLinked="1"/>
        <c:majorTickMark val="none"/>
        <c:minorTickMark val="none"/>
        <c:tickLblPos val="none"/>
        <c:crossAx val="39502208"/>
        <c:crosses val="autoZero"/>
        <c:auto val="1"/>
        <c:lblOffset val="100"/>
        <c:baseTimeUnit val="years"/>
      </c:dateAx>
      <c:valAx>
        <c:axId val="395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63.6</c:v>
                </c:pt>
                <c:pt idx="1">
                  <c:v>66.22</c:v>
                </c:pt>
                <c:pt idx="2">
                  <c:v>67.180000000000007</c:v>
                </c:pt>
                <c:pt idx="3">
                  <c:v>69.94</c:v>
                </c:pt>
                <c:pt idx="4">
                  <c:v>72.84</c:v>
                </c:pt>
              </c:numCache>
            </c:numRef>
          </c:val>
        </c:ser>
        <c:dLbls>
          <c:showLegendKey val="0"/>
          <c:showVal val="0"/>
          <c:showCatName val="0"/>
          <c:showSerName val="0"/>
          <c:showPercent val="0"/>
          <c:showBubbleSize val="0"/>
        </c:dLbls>
        <c:gapWidth val="150"/>
        <c:axId val="39528320"/>
        <c:axId val="395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39528320"/>
        <c:axId val="39534592"/>
      </c:lineChart>
      <c:dateAx>
        <c:axId val="39528320"/>
        <c:scaling>
          <c:orientation val="minMax"/>
        </c:scaling>
        <c:delete val="1"/>
        <c:axPos val="b"/>
        <c:numFmt formatCode="ge" sourceLinked="1"/>
        <c:majorTickMark val="none"/>
        <c:minorTickMark val="none"/>
        <c:tickLblPos val="none"/>
        <c:crossAx val="39534592"/>
        <c:crosses val="autoZero"/>
        <c:auto val="1"/>
        <c:lblOffset val="100"/>
        <c:baseTimeUnit val="years"/>
      </c:dateAx>
      <c:valAx>
        <c:axId val="395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87.38</c:v>
                </c:pt>
                <c:pt idx="1">
                  <c:v>86.53</c:v>
                </c:pt>
                <c:pt idx="2">
                  <c:v>86.56</c:v>
                </c:pt>
                <c:pt idx="3">
                  <c:v>88.19</c:v>
                </c:pt>
                <c:pt idx="4">
                  <c:v>88.27</c:v>
                </c:pt>
              </c:numCache>
            </c:numRef>
          </c:val>
        </c:ser>
        <c:dLbls>
          <c:showLegendKey val="0"/>
          <c:showVal val="0"/>
          <c:showCatName val="0"/>
          <c:showSerName val="0"/>
          <c:showPercent val="0"/>
          <c:showBubbleSize val="0"/>
        </c:dLbls>
        <c:gapWidth val="150"/>
        <c:axId val="32908800"/>
        <c:axId val="3291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908800"/>
        <c:axId val="32910720"/>
      </c:lineChart>
      <c:dateAx>
        <c:axId val="32908800"/>
        <c:scaling>
          <c:orientation val="minMax"/>
        </c:scaling>
        <c:delete val="1"/>
        <c:axPos val="b"/>
        <c:numFmt formatCode="ge" sourceLinked="1"/>
        <c:majorTickMark val="none"/>
        <c:minorTickMark val="none"/>
        <c:tickLblPos val="none"/>
        <c:crossAx val="32910720"/>
        <c:crosses val="autoZero"/>
        <c:auto val="1"/>
        <c:lblOffset val="100"/>
        <c:baseTimeUnit val="years"/>
      </c:dateAx>
      <c:valAx>
        <c:axId val="3291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945280"/>
        <c:axId val="329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945280"/>
        <c:axId val="32947200"/>
      </c:lineChart>
      <c:dateAx>
        <c:axId val="32945280"/>
        <c:scaling>
          <c:orientation val="minMax"/>
        </c:scaling>
        <c:delete val="1"/>
        <c:axPos val="b"/>
        <c:numFmt formatCode="ge" sourceLinked="1"/>
        <c:majorTickMark val="none"/>
        <c:minorTickMark val="none"/>
        <c:tickLblPos val="none"/>
        <c:crossAx val="32947200"/>
        <c:crosses val="autoZero"/>
        <c:auto val="1"/>
        <c:lblOffset val="100"/>
        <c:baseTimeUnit val="years"/>
      </c:dateAx>
      <c:valAx>
        <c:axId val="329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106432"/>
        <c:axId val="371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106432"/>
        <c:axId val="37108352"/>
      </c:lineChart>
      <c:dateAx>
        <c:axId val="37106432"/>
        <c:scaling>
          <c:orientation val="minMax"/>
        </c:scaling>
        <c:delete val="1"/>
        <c:axPos val="b"/>
        <c:numFmt formatCode="ge" sourceLinked="1"/>
        <c:majorTickMark val="none"/>
        <c:minorTickMark val="none"/>
        <c:tickLblPos val="none"/>
        <c:crossAx val="37108352"/>
        <c:crosses val="autoZero"/>
        <c:auto val="1"/>
        <c:lblOffset val="100"/>
        <c:baseTimeUnit val="years"/>
      </c:dateAx>
      <c:valAx>
        <c:axId val="371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153408"/>
        <c:axId val="371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153408"/>
        <c:axId val="37155584"/>
      </c:lineChart>
      <c:dateAx>
        <c:axId val="37153408"/>
        <c:scaling>
          <c:orientation val="minMax"/>
        </c:scaling>
        <c:delete val="1"/>
        <c:axPos val="b"/>
        <c:numFmt formatCode="ge" sourceLinked="1"/>
        <c:majorTickMark val="none"/>
        <c:minorTickMark val="none"/>
        <c:tickLblPos val="none"/>
        <c:crossAx val="37155584"/>
        <c:crosses val="autoZero"/>
        <c:auto val="1"/>
        <c:lblOffset val="100"/>
        <c:baseTimeUnit val="years"/>
      </c:dateAx>
      <c:valAx>
        <c:axId val="371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278848"/>
        <c:axId val="392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278848"/>
        <c:axId val="39289216"/>
      </c:lineChart>
      <c:dateAx>
        <c:axId val="39278848"/>
        <c:scaling>
          <c:orientation val="minMax"/>
        </c:scaling>
        <c:delete val="1"/>
        <c:axPos val="b"/>
        <c:numFmt formatCode="ge" sourceLinked="1"/>
        <c:majorTickMark val="none"/>
        <c:minorTickMark val="none"/>
        <c:tickLblPos val="none"/>
        <c:crossAx val="39289216"/>
        <c:crosses val="autoZero"/>
        <c:auto val="1"/>
        <c:lblOffset val="100"/>
        <c:baseTimeUnit val="years"/>
      </c:dateAx>
      <c:valAx>
        <c:axId val="392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654.28</c:v>
                </c:pt>
                <c:pt idx="1">
                  <c:v>485.56</c:v>
                </c:pt>
                <c:pt idx="2">
                  <c:v>1266.03</c:v>
                </c:pt>
                <c:pt idx="3">
                  <c:v>865.81</c:v>
                </c:pt>
                <c:pt idx="4">
                  <c:v>63.98</c:v>
                </c:pt>
              </c:numCache>
            </c:numRef>
          </c:val>
        </c:ser>
        <c:dLbls>
          <c:showLegendKey val="0"/>
          <c:showVal val="0"/>
          <c:showCatName val="0"/>
          <c:showSerName val="0"/>
          <c:showPercent val="0"/>
          <c:showBubbleSize val="0"/>
        </c:dLbls>
        <c:gapWidth val="150"/>
        <c:axId val="39317504"/>
        <c:axId val="393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39317504"/>
        <c:axId val="39319424"/>
      </c:lineChart>
      <c:dateAx>
        <c:axId val="39317504"/>
        <c:scaling>
          <c:orientation val="minMax"/>
        </c:scaling>
        <c:delete val="1"/>
        <c:axPos val="b"/>
        <c:numFmt formatCode="ge" sourceLinked="1"/>
        <c:majorTickMark val="none"/>
        <c:minorTickMark val="none"/>
        <c:tickLblPos val="none"/>
        <c:crossAx val="39319424"/>
        <c:crosses val="autoZero"/>
        <c:auto val="1"/>
        <c:lblOffset val="100"/>
        <c:baseTimeUnit val="years"/>
      </c:dateAx>
      <c:valAx>
        <c:axId val="393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99.92</c:v>
                </c:pt>
                <c:pt idx="1">
                  <c:v>100.36</c:v>
                </c:pt>
                <c:pt idx="2">
                  <c:v>66.27</c:v>
                </c:pt>
                <c:pt idx="3">
                  <c:v>62.66</c:v>
                </c:pt>
                <c:pt idx="4">
                  <c:v>71.16</c:v>
                </c:pt>
              </c:numCache>
            </c:numRef>
          </c:val>
        </c:ser>
        <c:dLbls>
          <c:showLegendKey val="0"/>
          <c:showVal val="0"/>
          <c:showCatName val="0"/>
          <c:showSerName val="0"/>
          <c:showPercent val="0"/>
          <c:showBubbleSize val="0"/>
        </c:dLbls>
        <c:gapWidth val="150"/>
        <c:axId val="39423360"/>
        <c:axId val="394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39423360"/>
        <c:axId val="39425536"/>
      </c:lineChart>
      <c:dateAx>
        <c:axId val="39423360"/>
        <c:scaling>
          <c:orientation val="minMax"/>
        </c:scaling>
        <c:delete val="1"/>
        <c:axPos val="b"/>
        <c:numFmt formatCode="ge" sourceLinked="1"/>
        <c:majorTickMark val="none"/>
        <c:minorTickMark val="none"/>
        <c:tickLblPos val="none"/>
        <c:crossAx val="39425536"/>
        <c:crosses val="autoZero"/>
        <c:auto val="1"/>
        <c:lblOffset val="100"/>
        <c:baseTimeUnit val="years"/>
      </c:dateAx>
      <c:valAx>
        <c:axId val="394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154.85</c:v>
                </c:pt>
                <c:pt idx="1">
                  <c:v>157.54</c:v>
                </c:pt>
                <c:pt idx="2">
                  <c:v>243.02</c:v>
                </c:pt>
                <c:pt idx="3">
                  <c:v>258.69</c:v>
                </c:pt>
                <c:pt idx="4">
                  <c:v>228.49</c:v>
                </c:pt>
              </c:numCache>
            </c:numRef>
          </c:val>
        </c:ser>
        <c:dLbls>
          <c:showLegendKey val="0"/>
          <c:showVal val="0"/>
          <c:showCatName val="0"/>
          <c:showSerName val="0"/>
          <c:showPercent val="0"/>
          <c:showBubbleSize val="0"/>
        </c:dLbls>
        <c:gapWidth val="150"/>
        <c:axId val="39463552"/>
        <c:axId val="394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39463552"/>
        <c:axId val="39469824"/>
      </c:lineChart>
      <c:dateAx>
        <c:axId val="39463552"/>
        <c:scaling>
          <c:orientation val="minMax"/>
        </c:scaling>
        <c:delete val="1"/>
        <c:axPos val="b"/>
        <c:numFmt formatCode="ge" sourceLinked="1"/>
        <c:majorTickMark val="none"/>
        <c:minorTickMark val="none"/>
        <c:tickLblPos val="none"/>
        <c:crossAx val="39469824"/>
        <c:crosses val="autoZero"/>
        <c:auto val="1"/>
        <c:lblOffset val="100"/>
        <c:baseTimeUnit val="years"/>
      </c:dateAx>
      <c:valAx>
        <c:axId val="394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B14" sqref="B14:BJ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佐賀県　江北町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123</v>
      </c>
      <c r="AE8" s="73"/>
      <c r="AF8" s="73"/>
      <c r="AG8" s="73"/>
      <c r="AH8" s="73"/>
      <c r="AI8" s="73"/>
      <c r="AJ8" s="73"/>
      <c r="AK8" s="4"/>
      <c r="AL8" s="67">
        <f>データ!S6</f>
        <v>9667</v>
      </c>
      <c r="AM8" s="67"/>
      <c r="AN8" s="67"/>
      <c r="AO8" s="67"/>
      <c r="AP8" s="67"/>
      <c r="AQ8" s="67"/>
      <c r="AR8" s="67"/>
      <c r="AS8" s="67"/>
      <c r="AT8" s="66">
        <f>データ!T6</f>
        <v>24.49</v>
      </c>
      <c r="AU8" s="66"/>
      <c r="AV8" s="66"/>
      <c r="AW8" s="66"/>
      <c r="AX8" s="66"/>
      <c r="AY8" s="66"/>
      <c r="AZ8" s="66"/>
      <c r="BA8" s="66"/>
      <c r="BB8" s="66">
        <f>データ!U6</f>
        <v>394.73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75.88</v>
      </c>
      <c r="Q10" s="66"/>
      <c r="R10" s="66"/>
      <c r="S10" s="66"/>
      <c r="T10" s="66"/>
      <c r="U10" s="66"/>
      <c r="V10" s="66"/>
      <c r="W10" s="66">
        <f>データ!Q6</f>
        <v>100</v>
      </c>
      <c r="X10" s="66"/>
      <c r="Y10" s="66"/>
      <c r="Z10" s="66"/>
      <c r="AA10" s="66"/>
      <c r="AB10" s="66"/>
      <c r="AC10" s="66"/>
      <c r="AD10" s="67">
        <f>データ!R6</f>
        <v>2930</v>
      </c>
      <c r="AE10" s="67"/>
      <c r="AF10" s="67"/>
      <c r="AG10" s="67"/>
      <c r="AH10" s="67"/>
      <c r="AI10" s="67"/>
      <c r="AJ10" s="67"/>
      <c r="AK10" s="2"/>
      <c r="AL10" s="67">
        <f>データ!V6</f>
        <v>7309</v>
      </c>
      <c r="AM10" s="67"/>
      <c r="AN10" s="67"/>
      <c r="AO10" s="67"/>
      <c r="AP10" s="67"/>
      <c r="AQ10" s="67"/>
      <c r="AR10" s="67"/>
      <c r="AS10" s="67"/>
      <c r="AT10" s="66">
        <f>データ!W6</f>
        <v>2.46</v>
      </c>
      <c r="AU10" s="66"/>
      <c r="AV10" s="66"/>
      <c r="AW10" s="66"/>
      <c r="AX10" s="66"/>
      <c r="AY10" s="66"/>
      <c r="AZ10" s="66"/>
      <c r="BA10" s="66"/>
      <c r="BB10" s="66">
        <f>データ!X6</f>
        <v>2971.14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414247</v>
      </c>
      <c r="D6" s="33">
        <f t="shared" si="3"/>
        <v>47</v>
      </c>
      <c r="E6" s="33">
        <f t="shared" si="3"/>
        <v>17</v>
      </c>
      <c r="F6" s="33">
        <f t="shared" si="3"/>
        <v>4</v>
      </c>
      <c r="G6" s="33">
        <f t="shared" si="3"/>
        <v>0</v>
      </c>
      <c r="H6" s="33" t="str">
        <f t="shared" si="3"/>
        <v>佐賀県　江北町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75.88</v>
      </c>
      <c r="Q6" s="34">
        <f t="shared" si="3"/>
        <v>100</v>
      </c>
      <c r="R6" s="34">
        <f t="shared" si="3"/>
        <v>2930</v>
      </c>
      <c r="S6" s="34">
        <f t="shared" si="3"/>
        <v>9667</v>
      </c>
      <c r="T6" s="34">
        <f t="shared" si="3"/>
        <v>24.49</v>
      </c>
      <c r="U6" s="34">
        <f t="shared" si="3"/>
        <v>394.73</v>
      </c>
      <c r="V6" s="34">
        <f t="shared" si="3"/>
        <v>7309</v>
      </c>
      <c r="W6" s="34">
        <f t="shared" si="3"/>
        <v>2.46</v>
      </c>
      <c r="X6" s="34">
        <f t="shared" si="3"/>
        <v>2971.14</v>
      </c>
      <c r="Y6" s="35">
        <f>IF(Y7="",NA(),Y7)</f>
        <v>87.38</v>
      </c>
      <c r="Z6" s="35">
        <f t="shared" ref="Z6:AH6" si="4">IF(Z7="",NA(),Z7)</f>
        <v>86.53</v>
      </c>
      <c r="AA6" s="35">
        <f t="shared" si="4"/>
        <v>86.56</v>
      </c>
      <c r="AB6" s="35">
        <f t="shared" si="4"/>
        <v>88.19</v>
      </c>
      <c r="AC6" s="35">
        <f t="shared" si="4"/>
        <v>88.27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654.28</v>
      </c>
      <c r="BG6" s="35">
        <f t="shared" ref="BG6:BO6" si="7">IF(BG7="",NA(),BG7)</f>
        <v>485.56</v>
      </c>
      <c r="BH6" s="35">
        <f t="shared" si="7"/>
        <v>1266.03</v>
      </c>
      <c r="BI6" s="35">
        <f t="shared" si="7"/>
        <v>865.81</v>
      </c>
      <c r="BJ6" s="35">
        <f t="shared" si="7"/>
        <v>63.98</v>
      </c>
      <c r="BK6" s="35">
        <f t="shared" si="7"/>
        <v>1716.82</v>
      </c>
      <c r="BL6" s="35">
        <f t="shared" si="7"/>
        <v>1554.05</v>
      </c>
      <c r="BM6" s="35">
        <f t="shared" si="7"/>
        <v>1671.86</v>
      </c>
      <c r="BN6" s="35">
        <f t="shared" si="7"/>
        <v>1673.47</v>
      </c>
      <c r="BO6" s="35">
        <f t="shared" si="7"/>
        <v>1592.72</v>
      </c>
      <c r="BP6" s="34" t="str">
        <f>IF(BP7="","",IF(BP7="-","【-】","【"&amp;SUBSTITUTE(TEXT(BP7,"#,##0.00"),"-","△")&amp;"】"))</f>
        <v>【1,348.09】</v>
      </c>
      <c r="BQ6" s="35">
        <f>IF(BQ7="",NA(),BQ7)</f>
        <v>99.92</v>
      </c>
      <c r="BR6" s="35">
        <f t="shared" ref="BR6:BZ6" si="8">IF(BR7="",NA(),BR7)</f>
        <v>100.36</v>
      </c>
      <c r="BS6" s="35">
        <f t="shared" si="8"/>
        <v>66.27</v>
      </c>
      <c r="BT6" s="35">
        <f t="shared" si="8"/>
        <v>62.66</v>
      </c>
      <c r="BU6" s="35">
        <f t="shared" si="8"/>
        <v>71.16</v>
      </c>
      <c r="BV6" s="35">
        <f t="shared" si="8"/>
        <v>51.73</v>
      </c>
      <c r="BW6" s="35">
        <f t="shared" si="8"/>
        <v>53.01</v>
      </c>
      <c r="BX6" s="35">
        <f t="shared" si="8"/>
        <v>50.54</v>
      </c>
      <c r="BY6" s="35">
        <f t="shared" si="8"/>
        <v>49.22</v>
      </c>
      <c r="BZ6" s="35">
        <f t="shared" si="8"/>
        <v>53.7</v>
      </c>
      <c r="CA6" s="34" t="str">
        <f>IF(CA7="","",IF(CA7="-","【-】","【"&amp;SUBSTITUTE(TEXT(CA7,"#,##0.00"),"-","△")&amp;"】"))</f>
        <v>【69.80】</v>
      </c>
      <c r="CB6" s="35">
        <f>IF(CB7="",NA(),CB7)</f>
        <v>154.85</v>
      </c>
      <c r="CC6" s="35">
        <f t="shared" ref="CC6:CK6" si="9">IF(CC7="",NA(),CC7)</f>
        <v>157.54</v>
      </c>
      <c r="CD6" s="35">
        <f t="shared" si="9"/>
        <v>243.02</v>
      </c>
      <c r="CE6" s="35">
        <f t="shared" si="9"/>
        <v>258.69</v>
      </c>
      <c r="CF6" s="35">
        <f t="shared" si="9"/>
        <v>228.49</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39.79</v>
      </c>
      <c r="CN6" s="35">
        <f t="shared" ref="CN6:CV6" si="10">IF(CN7="",NA(),CN7)</f>
        <v>42.52</v>
      </c>
      <c r="CO6" s="35">
        <f t="shared" si="10"/>
        <v>45.54</v>
      </c>
      <c r="CP6" s="35">
        <f t="shared" si="10"/>
        <v>49.2</v>
      </c>
      <c r="CQ6" s="35">
        <f t="shared" si="10"/>
        <v>52.05</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63.6</v>
      </c>
      <c r="CY6" s="35">
        <f t="shared" ref="CY6:DG6" si="11">IF(CY7="",NA(),CY7)</f>
        <v>66.22</v>
      </c>
      <c r="CZ6" s="35">
        <f t="shared" si="11"/>
        <v>67.180000000000007</v>
      </c>
      <c r="DA6" s="35">
        <f t="shared" si="11"/>
        <v>69.94</v>
      </c>
      <c r="DB6" s="35">
        <f t="shared" si="11"/>
        <v>72.84</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414247</v>
      </c>
      <c r="D7" s="37">
        <v>47</v>
      </c>
      <c r="E7" s="37">
        <v>17</v>
      </c>
      <c r="F7" s="37">
        <v>4</v>
      </c>
      <c r="G7" s="37">
        <v>0</v>
      </c>
      <c r="H7" s="37" t="s">
        <v>110</v>
      </c>
      <c r="I7" s="37" t="s">
        <v>111</v>
      </c>
      <c r="J7" s="37" t="s">
        <v>112</v>
      </c>
      <c r="K7" s="37" t="s">
        <v>113</v>
      </c>
      <c r="L7" s="37" t="s">
        <v>114</v>
      </c>
      <c r="M7" s="37"/>
      <c r="N7" s="38" t="s">
        <v>115</v>
      </c>
      <c r="O7" s="38" t="s">
        <v>116</v>
      </c>
      <c r="P7" s="38">
        <v>75.88</v>
      </c>
      <c r="Q7" s="38">
        <v>100</v>
      </c>
      <c r="R7" s="38">
        <v>2930</v>
      </c>
      <c r="S7" s="38">
        <v>9667</v>
      </c>
      <c r="T7" s="38">
        <v>24.49</v>
      </c>
      <c r="U7" s="38">
        <v>394.73</v>
      </c>
      <c r="V7" s="38">
        <v>7309</v>
      </c>
      <c r="W7" s="38">
        <v>2.46</v>
      </c>
      <c r="X7" s="38">
        <v>2971.14</v>
      </c>
      <c r="Y7" s="38">
        <v>87.38</v>
      </c>
      <c r="Z7" s="38">
        <v>86.53</v>
      </c>
      <c r="AA7" s="38">
        <v>86.56</v>
      </c>
      <c r="AB7" s="38">
        <v>88.19</v>
      </c>
      <c r="AC7" s="38">
        <v>88.27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654.28</v>
      </c>
      <c r="BG7" s="38">
        <v>485.56</v>
      </c>
      <c r="BH7" s="38">
        <v>1266.03</v>
      </c>
      <c r="BI7" s="38">
        <v>865.81</v>
      </c>
      <c r="BJ7" s="38">
        <v>63.98</v>
      </c>
      <c r="BK7" s="38">
        <v>1716.82</v>
      </c>
      <c r="BL7" s="38">
        <v>1554.05</v>
      </c>
      <c r="BM7" s="38">
        <v>1671.86</v>
      </c>
      <c r="BN7" s="38">
        <v>1673.47</v>
      </c>
      <c r="BO7" s="38">
        <v>1592.72</v>
      </c>
      <c r="BP7" s="38">
        <v>1348.09</v>
      </c>
      <c r="BQ7" s="38">
        <v>99.92</v>
      </c>
      <c r="BR7" s="38">
        <v>100.36</v>
      </c>
      <c r="BS7" s="38">
        <v>66.27</v>
      </c>
      <c r="BT7" s="38">
        <v>62.66</v>
      </c>
      <c r="BU7" s="38">
        <v>71.16</v>
      </c>
      <c r="BV7" s="38">
        <v>51.73</v>
      </c>
      <c r="BW7" s="38">
        <v>53.01</v>
      </c>
      <c r="BX7" s="38">
        <v>50.54</v>
      </c>
      <c r="BY7" s="38">
        <v>49.22</v>
      </c>
      <c r="BZ7" s="38">
        <v>53.7</v>
      </c>
      <c r="CA7" s="38">
        <v>69.8</v>
      </c>
      <c r="CB7" s="38">
        <v>154.85</v>
      </c>
      <c r="CC7" s="38">
        <v>157.54</v>
      </c>
      <c r="CD7" s="38">
        <v>243.02</v>
      </c>
      <c r="CE7" s="38">
        <v>258.69</v>
      </c>
      <c r="CF7" s="38">
        <v>228.49</v>
      </c>
      <c r="CG7" s="38">
        <v>310.47000000000003</v>
      </c>
      <c r="CH7" s="38">
        <v>299.39</v>
      </c>
      <c r="CI7" s="38">
        <v>320.36</v>
      </c>
      <c r="CJ7" s="38">
        <v>332.02</v>
      </c>
      <c r="CK7" s="38">
        <v>300.35000000000002</v>
      </c>
      <c r="CL7" s="38">
        <v>232.54</v>
      </c>
      <c r="CM7" s="38">
        <v>39.79</v>
      </c>
      <c r="CN7" s="38">
        <v>42.52</v>
      </c>
      <c r="CO7" s="38">
        <v>45.54</v>
      </c>
      <c r="CP7" s="38">
        <v>49.2</v>
      </c>
      <c r="CQ7" s="38">
        <v>52.05</v>
      </c>
      <c r="CR7" s="38">
        <v>36.67</v>
      </c>
      <c r="CS7" s="38">
        <v>36.200000000000003</v>
      </c>
      <c r="CT7" s="38">
        <v>34.74</v>
      </c>
      <c r="CU7" s="38">
        <v>36.65</v>
      </c>
      <c r="CV7" s="38">
        <v>37.72</v>
      </c>
      <c r="CW7" s="38">
        <v>42.17</v>
      </c>
      <c r="CX7" s="38">
        <v>63.6</v>
      </c>
      <c r="CY7" s="38">
        <v>66.22</v>
      </c>
      <c r="CZ7" s="38">
        <v>67.180000000000007</v>
      </c>
      <c r="DA7" s="38">
        <v>69.94</v>
      </c>
      <c r="DB7" s="38">
        <v>72.84</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gesui04</cp:lastModifiedBy>
  <cp:lastPrinted>2018-02-07T05:50:45Z</cp:lastPrinted>
  <dcterms:created xsi:type="dcterms:W3CDTF">2017-12-25T02:22:44Z</dcterms:created>
  <dcterms:modified xsi:type="dcterms:W3CDTF">2018-02-21T07:05:09Z</dcterms:modified>
  <cp:category/>
</cp:coreProperties>
</file>