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　経営比較分析表\H28\【経営比較分析表】2016_413461_47_1718\H30.2.20修正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<sst xmlns="http://schemas.openxmlformats.org/spreadsheetml/2006/main" count="245" uniqueCount="126">
  <si>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</si>
  <si>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</si>
  <si>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</si>
  <si>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</si>
  <si>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</si>
  <si>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</si>
  <si>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</si>
  <si>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</si>
  <si>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</si>
  <si>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</si>
  <si>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</si>
  <si>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</si>
  <si>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</si>
  <si>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</si>
  <si>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</si>
  <si>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</si>
  <si>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</si>
  <si>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</si>
  <si>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</si>
  <si>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</si>
  <si>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</si>
  <si>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</si>
  <si>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</si>
  <si>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</si>
  <si>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</si>
  <si>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</si>
  <si>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</si>
  <si>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</si>
  <si>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</si>
  <si>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</si>
  <si>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</si>
  <si>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</si>
  <si>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</si>
  <si>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</si>
  <si>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</si>
  <si>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</si>
  <si>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</si>
  <si>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</si>
  <si>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</si>
  <si>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</si>
  <si>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</si>
  <si>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</si>
  <si>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</si>
  <si>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</si>
  <si>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</si>
  <si>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</si>
  <si>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</si>
  <si>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</si>
  <si>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</si>
  <si>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</si>
  <si>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</si>
  <si>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</si>
  <si>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</si>
  <si>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</si>
  <si>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</si>
  <si>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</si>
  <si>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</si>
  <si>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</si>
  <si>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</si>
  <si>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</si>
  <si>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</si>
  <si>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</si>
  <si>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</si>
  <si>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</si>
  <si>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</si>
  <si>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</si>
  <si>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</si>
  <si>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</si>
  <si>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</si>
  <si>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</si>
  <si>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</si>
  <si>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</si>
  <si>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</si>
  <si>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</si>
  <si>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</si>
  <si>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</si>
  <si>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</si>
  <si>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</si>
  <si>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</si>
  <si>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</si>
  <si>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</si>
  <si>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</si>
  <si>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</si>
  <si>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</si>
  <si>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</si>
  <si>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</si>
  <si>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</si>
  <si>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</si>
  <si>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</si>
  <si>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</si>
  <si>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</si>
  <si>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</si>
  <si>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</si>
  <si>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</si>
  <si>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</si>
  <si>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</si>
  <si>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</si>
  <si>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</si>
  <si>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</si>
  <si>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</si>
  <si>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</si>
  <si>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</si>
  <si>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</si>
  <si>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</si>
  <si>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</si>
  <si>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</si>
  <si>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</si>
  <si>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</si>
  <si>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</si>
  <si>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</si>
  <si>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みやき町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</si>
  <si>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</si>
  <si>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</si>
  <si>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</si>
  <si>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</si>
  <si>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</si>
  <si>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</si>
  <si>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</si>
  <si>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</si>
  <si>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</si>
  <si>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</si>
  <si>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</si>
  <si>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18年の供用開始から11年目であり老朽化対策については実施していない。しかし、今後想定される定期的な修繕や大規模改修を視野に入れた計画的な財源確保をおこなっていく必要があり、ストックマネジメント計画等を整備していく。</t>
    <phoneticPr fontId="4"/>
  </si>
  <si>
    <t>非設置</t>
    <rPh sb="0" eb="1">
      <t>ヒ</t>
    </rPh>
    <rPh sb="1" eb="3">
      <t>セッチ</t>
    </rPh>
    <phoneticPr fontId="4"/>
  </si>
  <si>
    <t>　供用開始11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t>
    <rPh sb="116" eb="118">
      <t>ゾウカ</t>
    </rPh>
    <phoneticPr fontId="4"/>
  </si>
  <si>
    <t>　本事業は平成25年度に全体計画の見直しをし210.5ｈａとし、平成37年度に整備を完了する計画である。平成28年度末において103haを整備しており、整備率は５割に達している。
　平成18年6月から供用開始しており、処理区域・処理人口が拡大しているため、水洗化率は年々上昇している。
　平成17年3月の市町村合併により公共下水道事業との2事業をおこなっており、分析上経費を案分している。
　経費回収率については、使用料金の増加や建設費に減少に伴い、汚水処理原価が減少し経費回収率は増加している。
　収益的収支比率については、使用料収入は増加となっているが、地方債の償還金が増加しているために下降傾向となっている。
　汚水処理整備済み地区の未接続者対策や新たな整備地区の早期接続の啓発を行い、経営安定化に向けた収益の増加を図る必要がある。
　</t>
    <rPh sb="144" eb="146">
      <t>ヘイセイ</t>
    </rPh>
    <rPh sb="160" eb="162">
      <t>コウキョウ</t>
    </rPh>
    <rPh sb="162" eb="165">
      <t>ゲスイドウ</t>
    </rPh>
    <rPh sb="165" eb="167">
      <t>ジギョウ</t>
    </rPh>
    <rPh sb="170" eb="172">
      <t>ジギョウ</t>
    </rPh>
    <rPh sb="181" eb="183">
      <t>ブンセキ</t>
    </rPh>
    <rPh sb="183" eb="184">
      <t>ジョウ</t>
    </rPh>
    <rPh sb="184" eb="186">
      <t>ケイヒ</t>
    </rPh>
    <rPh sb="187" eb="189">
      <t>アンブン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</si>
</sst>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2200816"/>
        <c:axId val="66220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662200816"/>
        <c:axId val="662201208"/>
      </c:lineChart>
      <c:dateAx>
        <c:axId val="662200816"/>
        <c:scaling>
          <c:orientation val="minMax"/>
        </c:scaling>
        <c:delete val="1"/>
        <c:axPos val="b"/>
        <c:numFmt formatCode="ge" sourceLinked="1"/>
        <c:majorTickMark val="none"/>
        <c:minorTickMark val="none"/>
        <c:tickLblPos val="none"/>
        <c:crossAx val="662201208"/>
        <c:crosses val="autoZero"/>
        <c:auto val="1"/>
        <c:lblOffset val="100"/>
        <c:baseTimeUnit val="years"/>
      </c:dateAx>
      <c:valAx>
        <c:axId val="66220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20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807904"/>
        <c:axId val="22980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229807904"/>
        <c:axId val="229808296"/>
      </c:lineChart>
      <c:dateAx>
        <c:axId val="229807904"/>
        <c:scaling>
          <c:orientation val="minMax"/>
        </c:scaling>
        <c:delete val="1"/>
        <c:axPos val="b"/>
        <c:numFmt formatCode="ge" sourceLinked="1"/>
        <c:majorTickMark val="none"/>
        <c:minorTickMark val="none"/>
        <c:tickLblPos val="none"/>
        <c:crossAx val="229808296"/>
        <c:crosses val="autoZero"/>
        <c:auto val="1"/>
        <c:lblOffset val="100"/>
        <c:baseTimeUnit val="years"/>
      </c:dateAx>
      <c:valAx>
        <c:axId val="22980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52.03</c:v>
                </c:pt>
                <c:pt idx="1">
                  <c:v>60.34</c:v>
                </c:pt>
                <c:pt idx="2">
                  <c:v>63.19</c:v>
                </c:pt>
                <c:pt idx="3">
                  <c:v>63.44</c:v>
                </c:pt>
                <c:pt idx="4">
                  <c:v>64.92</c:v>
                </c:pt>
              </c:numCache>
            </c:numRef>
          </c:val>
        </c:ser>
        <c:dLbls>
          <c:showLegendKey val="0"/>
          <c:showVal val="0"/>
          <c:showCatName val="0"/>
          <c:showSerName val="0"/>
          <c:showPercent val="0"/>
          <c:showBubbleSize val="0"/>
        </c:dLbls>
        <c:gapWidth val="150"/>
        <c:axId val="229809472"/>
        <c:axId val="22980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229809472"/>
        <c:axId val="229809864"/>
      </c:lineChart>
      <c:dateAx>
        <c:axId val="229809472"/>
        <c:scaling>
          <c:orientation val="minMax"/>
        </c:scaling>
        <c:delete val="1"/>
        <c:axPos val="b"/>
        <c:numFmt formatCode="ge" sourceLinked="1"/>
        <c:majorTickMark val="none"/>
        <c:minorTickMark val="none"/>
        <c:tickLblPos val="none"/>
        <c:crossAx val="229809864"/>
        <c:crosses val="autoZero"/>
        <c:auto val="1"/>
        <c:lblOffset val="100"/>
        <c:baseTimeUnit val="years"/>
      </c:dateAx>
      <c:valAx>
        <c:axId val="22980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93.15</c:v>
                </c:pt>
                <c:pt idx="1">
                  <c:v>94.04</c:v>
                </c:pt>
                <c:pt idx="2">
                  <c:v>91.68</c:v>
                </c:pt>
                <c:pt idx="3">
                  <c:v>91</c:v>
                </c:pt>
                <c:pt idx="4">
                  <c:v>82.48</c:v>
                </c:pt>
              </c:numCache>
            </c:numRef>
          </c:val>
        </c:ser>
        <c:dLbls>
          <c:showLegendKey val="0"/>
          <c:showVal val="0"/>
          <c:showCatName val="0"/>
          <c:showSerName val="0"/>
          <c:showPercent val="0"/>
          <c:showBubbleSize val="0"/>
        </c:dLbls>
        <c:gapWidth val="150"/>
        <c:axId val="662202384"/>
        <c:axId val="40927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2202384"/>
        <c:axId val="409274664"/>
      </c:lineChart>
      <c:dateAx>
        <c:axId val="662202384"/>
        <c:scaling>
          <c:orientation val="minMax"/>
        </c:scaling>
        <c:delete val="1"/>
        <c:axPos val="b"/>
        <c:numFmt formatCode="ge" sourceLinked="1"/>
        <c:majorTickMark val="none"/>
        <c:minorTickMark val="none"/>
        <c:tickLblPos val="none"/>
        <c:crossAx val="409274664"/>
        <c:crosses val="autoZero"/>
        <c:auto val="1"/>
        <c:lblOffset val="100"/>
        <c:baseTimeUnit val="years"/>
      </c:dateAx>
      <c:valAx>
        <c:axId val="40927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20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275840"/>
        <c:axId val="40927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275840"/>
        <c:axId val="409276232"/>
      </c:lineChart>
      <c:dateAx>
        <c:axId val="409275840"/>
        <c:scaling>
          <c:orientation val="minMax"/>
        </c:scaling>
        <c:delete val="1"/>
        <c:axPos val="b"/>
        <c:numFmt formatCode="ge" sourceLinked="1"/>
        <c:majorTickMark val="none"/>
        <c:minorTickMark val="none"/>
        <c:tickLblPos val="none"/>
        <c:crossAx val="409276232"/>
        <c:crosses val="autoZero"/>
        <c:auto val="1"/>
        <c:lblOffset val="100"/>
        <c:baseTimeUnit val="years"/>
      </c:dateAx>
      <c:valAx>
        <c:axId val="40927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277408"/>
        <c:axId val="40927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277408"/>
        <c:axId val="409277800"/>
      </c:lineChart>
      <c:dateAx>
        <c:axId val="409277408"/>
        <c:scaling>
          <c:orientation val="minMax"/>
        </c:scaling>
        <c:delete val="1"/>
        <c:axPos val="b"/>
        <c:numFmt formatCode="ge" sourceLinked="1"/>
        <c:majorTickMark val="none"/>
        <c:minorTickMark val="none"/>
        <c:tickLblPos val="none"/>
        <c:crossAx val="409277800"/>
        <c:crosses val="autoZero"/>
        <c:auto val="1"/>
        <c:lblOffset val="100"/>
        <c:baseTimeUnit val="years"/>
      </c:dateAx>
      <c:valAx>
        <c:axId val="40927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667752"/>
        <c:axId val="66566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667752"/>
        <c:axId val="665668144"/>
      </c:lineChart>
      <c:dateAx>
        <c:axId val="665667752"/>
        <c:scaling>
          <c:orientation val="minMax"/>
        </c:scaling>
        <c:delete val="1"/>
        <c:axPos val="b"/>
        <c:numFmt formatCode="ge" sourceLinked="1"/>
        <c:majorTickMark val="none"/>
        <c:minorTickMark val="none"/>
        <c:tickLblPos val="none"/>
        <c:crossAx val="665668144"/>
        <c:crosses val="autoZero"/>
        <c:auto val="1"/>
        <c:lblOffset val="100"/>
        <c:baseTimeUnit val="years"/>
      </c:dateAx>
      <c:valAx>
        <c:axId val="66566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66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669320"/>
        <c:axId val="66566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669320"/>
        <c:axId val="665669712"/>
      </c:lineChart>
      <c:dateAx>
        <c:axId val="665669320"/>
        <c:scaling>
          <c:orientation val="minMax"/>
        </c:scaling>
        <c:delete val="1"/>
        <c:axPos val="b"/>
        <c:numFmt formatCode="ge" sourceLinked="1"/>
        <c:majorTickMark val="none"/>
        <c:minorTickMark val="none"/>
        <c:tickLblPos val="none"/>
        <c:crossAx val="665669712"/>
        <c:crosses val="autoZero"/>
        <c:auto val="1"/>
        <c:lblOffset val="100"/>
        <c:baseTimeUnit val="years"/>
      </c:dateAx>
      <c:valAx>
        <c:axId val="66566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66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753.69</c:v>
                </c:pt>
                <c:pt idx="1">
                  <c:v>582.21</c:v>
                </c:pt>
                <c:pt idx="2">
                  <c:v>944.37</c:v>
                </c:pt>
                <c:pt idx="3">
                  <c:v>1151.5999999999999</c:v>
                </c:pt>
                <c:pt idx="4">
                  <c:v>681.64</c:v>
                </c:pt>
              </c:numCache>
            </c:numRef>
          </c:val>
        </c:ser>
        <c:dLbls>
          <c:showLegendKey val="0"/>
          <c:showVal val="0"/>
          <c:showCatName val="0"/>
          <c:showSerName val="0"/>
          <c:showPercent val="0"/>
          <c:showBubbleSize val="0"/>
        </c:dLbls>
        <c:gapWidth val="150"/>
        <c:axId val="665670888"/>
        <c:axId val="36162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665670888"/>
        <c:axId val="361627480"/>
      </c:lineChart>
      <c:dateAx>
        <c:axId val="665670888"/>
        <c:scaling>
          <c:orientation val="minMax"/>
        </c:scaling>
        <c:delete val="1"/>
        <c:axPos val="b"/>
        <c:numFmt formatCode="ge" sourceLinked="1"/>
        <c:majorTickMark val="none"/>
        <c:minorTickMark val="none"/>
        <c:tickLblPos val="none"/>
        <c:crossAx val="361627480"/>
        <c:crosses val="autoZero"/>
        <c:auto val="1"/>
        <c:lblOffset val="100"/>
        <c:baseTimeUnit val="years"/>
      </c:dateAx>
      <c:valAx>
        <c:axId val="36162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67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78.13</c:v>
                </c:pt>
                <c:pt idx="1">
                  <c:v>82.98</c:v>
                </c:pt>
                <c:pt idx="2">
                  <c:v>65.84</c:v>
                </c:pt>
                <c:pt idx="3">
                  <c:v>65.959999999999994</c:v>
                </c:pt>
                <c:pt idx="4">
                  <c:v>85.27</c:v>
                </c:pt>
              </c:numCache>
            </c:numRef>
          </c:val>
        </c:ser>
        <c:dLbls>
          <c:showLegendKey val="0"/>
          <c:showVal val="0"/>
          <c:showCatName val="0"/>
          <c:showSerName val="0"/>
          <c:showPercent val="0"/>
          <c:showBubbleSize val="0"/>
        </c:dLbls>
        <c:gapWidth val="150"/>
        <c:axId val="361628656"/>
        <c:axId val="36162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361628656"/>
        <c:axId val="361629048"/>
      </c:lineChart>
      <c:dateAx>
        <c:axId val="361628656"/>
        <c:scaling>
          <c:orientation val="minMax"/>
        </c:scaling>
        <c:delete val="1"/>
        <c:axPos val="b"/>
        <c:numFmt formatCode="ge" sourceLinked="1"/>
        <c:majorTickMark val="none"/>
        <c:minorTickMark val="none"/>
        <c:tickLblPos val="none"/>
        <c:crossAx val="361629048"/>
        <c:crosses val="autoZero"/>
        <c:auto val="1"/>
        <c:lblOffset val="100"/>
        <c:baseTimeUnit val="years"/>
      </c:dateAx>
      <c:valAx>
        <c:axId val="36162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2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194.79</c:v>
                </c:pt>
                <c:pt idx="1">
                  <c:v>186.26</c:v>
                </c:pt>
                <c:pt idx="2">
                  <c:v>254.01</c:v>
                </c:pt>
                <c:pt idx="3">
                  <c:v>269.52999999999997</c:v>
                </c:pt>
                <c:pt idx="4">
                  <c:v>209.84</c:v>
                </c:pt>
              </c:numCache>
            </c:numRef>
          </c:val>
        </c:ser>
        <c:dLbls>
          <c:showLegendKey val="0"/>
          <c:showVal val="0"/>
          <c:showCatName val="0"/>
          <c:showSerName val="0"/>
          <c:showPercent val="0"/>
          <c:showBubbleSize val="0"/>
        </c:dLbls>
        <c:gapWidth val="150"/>
        <c:axId val="361630224"/>
        <c:axId val="36163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361630224"/>
        <c:axId val="361630616"/>
      </c:lineChart>
      <c:dateAx>
        <c:axId val="361630224"/>
        <c:scaling>
          <c:orientation val="minMax"/>
        </c:scaling>
        <c:delete val="1"/>
        <c:axPos val="b"/>
        <c:numFmt formatCode="ge" sourceLinked="1"/>
        <c:majorTickMark val="none"/>
        <c:minorTickMark val="none"/>
        <c:tickLblPos val="none"/>
        <c:crossAx val="361630616"/>
        <c:crosses val="autoZero"/>
        <c:auto val="1"/>
        <c:lblOffset val="100"/>
        <c:baseTimeUnit val="years"/>
      </c:dateAx>
      <c:valAx>
        <c:axId val="36163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3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8"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佐賀県　みやき町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123</v>
      </c>
      <c r="AE8" s="73"/>
      <c r="AF8" s="73"/>
      <c r="AG8" s="73"/>
      <c r="AH8" s="73"/>
      <c r="AI8" s="73"/>
      <c r="AJ8" s="73"/>
      <c r="AK8" s="4"/>
      <c r="AL8" s="67">
        <f>データ!S6</f>
        <v>25552</v>
      </c>
      <c r="AM8" s="67"/>
      <c r="AN8" s="67"/>
      <c r="AO8" s="67"/>
      <c r="AP8" s="67"/>
      <c r="AQ8" s="67"/>
      <c r="AR8" s="67"/>
      <c r="AS8" s="67"/>
      <c r="AT8" s="66">
        <f>データ!T6</f>
        <v>51.92</v>
      </c>
      <c r="AU8" s="66"/>
      <c r="AV8" s="66"/>
      <c r="AW8" s="66"/>
      <c r="AX8" s="66"/>
      <c r="AY8" s="66"/>
      <c r="AZ8" s="66"/>
      <c r="BA8" s="66"/>
      <c r="BB8" s="66">
        <f>データ!U6</f>
        <v>492.14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12.12</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3090</v>
      </c>
      <c r="AM10" s="67"/>
      <c r="AN10" s="67"/>
      <c r="AO10" s="67"/>
      <c r="AP10" s="67"/>
      <c r="AQ10" s="67"/>
      <c r="AR10" s="67"/>
      <c r="AS10" s="67"/>
      <c r="AT10" s="66">
        <f>データ!W6</f>
        <v>1.03</v>
      </c>
      <c r="AU10" s="66"/>
      <c r="AV10" s="66"/>
      <c r="AW10" s="66"/>
      <c r="AX10" s="66"/>
      <c r="AY10" s="66"/>
      <c r="AZ10" s="66"/>
      <c r="BA10" s="66"/>
      <c r="BB10" s="66">
        <f>データ!X6</f>
        <v>3000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413461</v>
      </c>
      <c r="D6" s="33">
        <f t="shared" si="3"/>
        <v>47</v>
      </c>
      <c r="E6" s="33">
        <f t="shared" si="3"/>
        <v>17</v>
      </c>
      <c r="F6" s="33">
        <f t="shared" si="3"/>
        <v>4</v>
      </c>
      <c r="G6" s="33">
        <f t="shared" si="3"/>
        <v>0</v>
      </c>
      <c r="H6" s="33" t="str">
        <f t="shared" si="3"/>
        <v>佐賀県　みやき町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12.12</v>
      </c>
      <c r="Q6" s="34">
        <f t="shared" si="3"/>
        <v>100</v>
      </c>
      <c r="R6" s="34">
        <f t="shared" si="3"/>
        <v>3780</v>
      </c>
      <c r="S6" s="34">
        <f t="shared" si="3"/>
        <v>25552</v>
      </c>
      <c r="T6" s="34">
        <f t="shared" si="3"/>
        <v>51.92</v>
      </c>
      <c r="U6" s="34">
        <f t="shared" si="3"/>
        <v>492.14</v>
      </c>
      <c r="V6" s="34">
        <f t="shared" si="3"/>
        <v>3090</v>
      </c>
      <c r="W6" s="34">
        <f t="shared" si="3"/>
        <v>1.03</v>
      </c>
      <c r="X6" s="34">
        <f t="shared" si="3"/>
        <v>3000</v>
      </c>
      <c r="Y6" s="35">
        <f>IF(Y7="",NA(),Y7)</f>
        <v>93.15</v>
      </c>
      <c r="Z6" s="35">
        <f t="shared" ref="Z6:AH6" si="4">IF(Z7="",NA(),Z7)</f>
        <v>94.04</v>
      </c>
      <c r="AA6" s="35">
        <f t="shared" si="4"/>
        <v>91.68</v>
      </c>
      <c r="AB6" s="35">
        <f t="shared" si="4"/>
        <v>91</v>
      </c>
      <c r="AC6" s="35">
        <f t="shared" si="4"/>
        <v>82.48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753.69</v>
      </c>
      <c r="BG6" s="35">
        <f t="shared" ref="BG6:BO6" si="7">IF(BG7="",NA(),BG7)</f>
        <v>582.21</v>
      </c>
      <c r="BH6" s="35">
        <f t="shared" si="7"/>
        <v>944.37</v>
      </c>
      <c r="BI6" s="35">
        <f t="shared" si="7"/>
        <v>1151.5999999999999</v>
      </c>
      <c r="BJ6" s="35">
        <f t="shared" si="7"/>
        <v>681.64</v>
      </c>
      <c r="BK6" s="35">
        <f t="shared" si="7"/>
        <v>1716.82</v>
      </c>
      <c r="BL6" s="35">
        <f t="shared" si="7"/>
        <v>1554.05</v>
      </c>
      <c r="BM6" s="35">
        <f t="shared" si="7"/>
        <v>1671.86</v>
      </c>
      <c r="BN6" s="35">
        <f t="shared" si="7"/>
        <v>1673.47</v>
      </c>
      <c r="BO6" s="35">
        <f t="shared" si="7"/>
        <v>1592.72</v>
      </c>
      <c r="BP6" s="34" t="str">
        <f>IF(BP7="","",IF(BP7="-","【-】","【"&amp;SUBSTITUTE(TEXT(BP7,"#,##0.00"),"-","△")&amp;"】"))</f>
        <v>【1,348.09】</v>
      </c>
      <c r="BQ6" s="35">
        <f>IF(BQ7="",NA(),BQ7)</f>
        <v>78.13</v>
      </c>
      <c r="BR6" s="35">
        <f t="shared" ref="BR6:BZ6" si="8">IF(BR7="",NA(),BR7)</f>
        <v>82.98</v>
      </c>
      <c r="BS6" s="35">
        <f t="shared" si="8"/>
        <v>65.84</v>
      </c>
      <c r="BT6" s="35">
        <f t="shared" si="8"/>
        <v>65.959999999999994</v>
      </c>
      <c r="BU6" s="35">
        <f t="shared" si="8"/>
        <v>85.27</v>
      </c>
      <c r="BV6" s="35">
        <f t="shared" si="8"/>
        <v>51.73</v>
      </c>
      <c r="BW6" s="35">
        <f t="shared" si="8"/>
        <v>53.01</v>
      </c>
      <c r="BX6" s="35">
        <f t="shared" si="8"/>
        <v>50.54</v>
      </c>
      <c r="BY6" s="35">
        <f t="shared" si="8"/>
        <v>49.22</v>
      </c>
      <c r="BZ6" s="35">
        <f t="shared" si="8"/>
        <v>53.7</v>
      </c>
      <c r="CA6" s="34" t="str">
        <f>IF(CA7="","",IF(CA7="-","【-】","【"&amp;SUBSTITUTE(TEXT(CA7,"#,##0.00"),"-","△")&amp;"】"))</f>
        <v>【69.80】</v>
      </c>
      <c r="CB6" s="35">
        <f>IF(CB7="",NA(),CB7)</f>
        <v>194.79</v>
      </c>
      <c r="CC6" s="35">
        <f t="shared" ref="CC6:CK6" si="9">IF(CC7="",NA(),CC7)</f>
        <v>186.26</v>
      </c>
      <c r="CD6" s="35">
        <f t="shared" si="9"/>
        <v>254.01</v>
      </c>
      <c r="CE6" s="35">
        <f t="shared" si="9"/>
        <v>269.52999999999997</v>
      </c>
      <c r="CF6" s="35">
        <f t="shared" si="9"/>
        <v>209.84</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52.03</v>
      </c>
      <c r="CY6" s="35">
        <f t="shared" ref="CY6:DG6" si="11">IF(CY7="",NA(),CY7)</f>
        <v>60.34</v>
      </c>
      <c r="CZ6" s="35">
        <f t="shared" si="11"/>
        <v>63.19</v>
      </c>
      <c r="DA6" s="35">
        <f t="shared" si="11"/>
        <v>63.44</v>
      </c>
      <c r="DB6" s="35">
        <f t="shared" si="11"/>
        <v>64.92</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413461</v>
      </c>
      <c r="D7" s="37">
        <v>47</v>
      </c>
      <c r="E7" s="37">
        <v>17</v>
      </c>
      <c r="F7" s="37">
        <v>4</v>
      </c>
      <c r="G7" s="37">
        <v>0</v>
      </c>
      <c r="H7" s="37" t="s">
        <v>110</v>
      </c>
      <c r="I7" s="37" t="s">
        <v>111</v>
      </c>
      <c r="J7" s="37" t="s">
        <v>112</v>
      </c>
      <c r="K7" s="37" t="s">
        <v>113</v>
      </c>
      <c r="L7" s="37" t="s">
        <v>114</v>
      </c>
      <c r="M7" s="37"/>
      <c r="N7" s="38" t="s">
        <v>115</v>
      </c>
      <c r="O7" s="38" t="s">
        <v>116</v>
      </c>
      <c r="P7" s="38">
        <v>12.12</v>
      </c>
      <c r="Q7" s="38">
        <v>100</v>
      </c>
      <c r="R7" s="38">
        <v>3780</v>
      </c>
      <c r="S7" s="38">
        <v>25552</v>
      </c>
      <c r="T7" s="38">
        <v>51.92</v>
      </c>
      <c r="U7" s="38">
        <v>492.14</v>
      </c>
      <c r="V7" s="38">
        <v>3090</v>
      </c>
      <c r="W7" s="38">
        <v>1.03</v>
      </c>
      <c r="X7" s="38">
        <v>3000</v>
      </c>
      <c r="Y7" s="38">
        <v>93.15</v>
      </c>
      <c r="Z7" s="38">
        <v>94.04</v>
      </c>
      <c r="AA7" s="38">
        <v>91.68</v>
      </c>
      <c r="AB7" s="38">
        <v>91</v>
      </c>
      <c r="AC7" s="38">
        <v>82.48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753.69</v>
      </c>
      <c r="BG7" s="38">
        <v>582.21</v>
      </c>
      <c r="BH7" s="38">
        <v>944.37</v>
      </c>
      <c r="BI7" s="38">
        <v>1151.5999999999999</v>
      </c>
      <c r="BJ7" s="38">
        <v>681.64</v>
      </c>
      <c r="BK7" s="38">
        <v>1716.82</v>
      </c>
      <c r="BL7" s="38">
        <v>1554.05</v>
      </c>
      <c r="BM7" s="38">
        <v>1671.86</v>
      </c>
      <c r="BN7" s="38">
        <v>1673.47</v>
      </c>
      <c r="BO7" s="38">
        <v>1592.72</v>
      </c>
      <c r="BP7" s="38">
        <v>1348.09</v>
      </c>
      <c r="BQ7" s="38">
        <v>78.13</v>
      </c>
      <c r="BR7" s="38">
        <v>82.98</v>
      </c>
      <c r="BS7" s="38">
        <v>65.84</v>
      </c>
      <c r="BT7" s="38">
        <v>65.959999999999994</v>
      </c>
      <c r="BU7" s="38">
        <v>85.27</v>
      </c>
      <c r="BV7" s="38">
        <v>51.73</v>
      </c>
      <c r="BW7" s="38">
        <v>53.01</v>
      </c>
      <c r="BX7" s="38">
        <v>50.54</v>
      </c>
      <c r="BY7" s="38">
        <v>49.22</v>
      </c>
      <c r="BZ7" s="38">
        <v>53.7</v>
      </c>
      <c r="CA7" s="38">
        <v>69.8</v>
      </c>
      <c r="CB7" s="38">
        <v>194.79</v>
      </c>
      <c r="CC7" s="38">
        <v>186.26</v>
      </c>
      <c r="CD7" s="38">
        <v>254.01</v>
      </c>
      <c r="CE7" s="38">
        <v>269.52999999999997</v>
      </c>
      <c r="CF7" s="38">
        <v>209.84</v>
      </c>
      <c r="CG7" s="38">
        <v>310.47000000000003</v>
      </c>
      <c r="CH7" s="38">
        <v>299.39</v>
      </c>
      <c r="CI7" s="38">
        <v>320.36</v>
      </c>
      <c r="CJ7" s="38">
        <v>332.02</v>
      </c>
      <c r="CK7" s="38">
        <v>300.35000000000002</v>
      </c>
      <c r="CL7" s="38">
        <v>232.54</v>
      </c>
      <c r="CM7" s="38" t="s">
        <v>115</v>
      </c>
      <c r="CN7" s="38" t="s">
        <v>115</v>
      </c>
      <c r="CO7" s="38" t="s">
        <v>115</v>
      </c>
      <c r="CP7" s="38" t="s">
        <v>115</v>
      </c>
      <c r="CQ7" s="38" t="s">
        <v>115</v>
      </c>
      <c r="CR7" s="38">
        <v>36.67</v>
      </c>
      <c r="CS7" s="38">
        <v>36.200000000000003</v>
      </c>
      <c r="CT7" s="38">
        <v>34.74</v>
      </c>
      <c r="CU7" s="38">
        <v>36.65</v>
      </c>
      <c r="CV7" s="38">
        <v>37.72</v>
      </c>
      <c r="CW7" s="38">
        <v>42.17</v>
      </c>
      <c r="CX7" s="38">
        <v>52.03</v>
      </c>
      <c r="CY7" s="38">
        <v>60.34</v>
      </c>
      <c r="CZ7" s="38">
        <v>63.19</v>
      </c>
      <c r="DA7" s="38">
        <v>63.44</v>
      </c>
      <c r="DB7" s="38">
        <v>64.92</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いまいじゅんいち</cp:lastModifiedBy>
  <dcterms:created xsi:type="dcterms:W3CDTF">2017-12-25T02:22:42Z</dcterms:created>
  <dcterms:modified xsi:type="dcterms:W3CDTF">2018-02-20T07:36:44Z</dcterms:modified>
  <cp:category/>
</cp:coreProperties>
</file>