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P10" i="4"/>
  <c r="AT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<sst xmlns="http://schemas.openxmlformats.org/spreadsheetml/2006/main" count="240" uniqueCount="126">
  <si>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</si>
  <si>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</si>
  <si>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</si>
  <si>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</si>
  <si>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</si>
  <si>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</si>
  <si>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</si>
  <si>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</si>
  <si>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</si>
  <si>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</si>
  <si>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</si>
  <si>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</si>
  <si>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</si>
  <si>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</si>
  <si>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</si>
  <si>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</si>
  <si>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</si>
  <si>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</si>
  <si>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</si>
  <si>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</si>
  <si>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</si>
  <si>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</si>
  <si>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</si>
  <si>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</si>
  <si>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</si>
  <si>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</si>
  <si>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</si>
  <si>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</si>
  <si>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</si>
  <si>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</si>
  <si>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</si>
  <si>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</si>
  <si>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</si>
  <si>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</si>
  <si>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</si>
  <si>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</si>
  <si>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</si>
  <si>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</si>
  <si>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</si>
  <si>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</si>
  <si>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</si>
  <si>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</si>
  <si>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</si>
  <si>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</si>
  <si>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</si>
  <si>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</si>
  <si>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</si>
  <si>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</si>
  <si>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</si>
  <si>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</si>
  <si>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</si>
  <si>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</si>
  <si>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</si>
  <si>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</si>
  <si>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</si>
  <si>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</si>
  <si>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</si>
  <si>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</si>
  <si>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</si>
  <si>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</si>
  <si>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</si>
  <si>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</si>
  <si>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</si>
  <si>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</si>
  <si>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</si>
  <si>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</si>
  <si>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</si>
  <si>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</si>
  <si>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</si>
  <si>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</si>
  <si>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</si>
  <si>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</si>
  <si>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</si>
  <si>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</si>
  <si>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</si>
  <si>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</si>
  <si>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</si>
  <si>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</si>
  <si>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</si>
  <si>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</si>
  <si>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</si>
  <si>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</si>
  <si>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</si>
  <si>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</si>
  <si>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</si>
  <si>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</si>
  <si>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</si>
  <si>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</si>
  <si>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</si>
  <si>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</si>
  <si>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</si>
  <si>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</si>
  <si>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</si>
  <si>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</si>
  <si>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</si>
  <si>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</si>
  <si>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</si>
  <si>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</si>
  <si>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</si>
  <si>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</si>
  <si>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</si>
  <si>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</si>
  <si>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</si>
  <si>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</si>
  <si>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</si>
  <si>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</si>
  <si>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</si>
  <si>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</si>
  <si>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</si>
  <si>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</si>
  <si>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</si>
  <si>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</si>
  <si>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</si>
  <si>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</si>
  <si>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</si>
  <si>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</si>
  <si>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</si>
  <si>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</si>
  <si>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</si>
  <si>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</si>
  <si>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</si>
  <si>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</si>
  <si>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当市の特定環境保全公共下水道の供用開始は平成11年2月1日以降となっており、下水道管に法定耐用年数を超えるものはない。</t>
    <phoneticPr fontId="4"/>
  </si>
  <si>
    <t>　当市の特定環境保全公共下水道が類似団体と比較して、経営の健全性・効率性の水準が低くなっている原因としては、低い接続率があげられる。接続率が低くなっている要因としては排水設備工事代金が高額にある傾向の処理区が存在し、その処理区の接続率が伸び悩んでいるためである。今後、戸別訪問による接続促進などで改善していく必要がある。
　また、使用料改定により経営の健全化を検討しなければならない。</t>
    <phoneticPr fontId="4"/>
  </si>
  <si>
    <t>非設置</t>
    <rPh sb="0" eb="1">
      <t>ヒ</t>
    </rPh>
    <rPh sb="1" eb="3">
      <t>セッチ</t>
    </rPh>
    <phoneticPr fontId="4"/>
  </si>
  <si>
    <t>　当市の特定環境保全公共下水道について、収益的収支比率は改善傾向にあるが、100％を下回っており、経営改善を行う必要がある。
　また、企業債残高対事業規模比率において、類似団体と比較して低くなっている。今後も面整備による多大な投資が見込まれるため、投資規模や料金改定など経営改善を検討する必要がある。
　①④⑤⑥表の数値改善は、平成28年度決算統計における、基準内繰入金の繰入基準見直しによる改善である。
　当市では施設利用率、水洗化率のいずれも類似団体より非効率な状況となっている。そのため、接続率を向上させ使用料収入を増加させるなど経営改善を行う必要がある。</t>
    <rPh sb="93" eb="94">
      <t>ヒク</t>
    </rPh>
    <rPh sb="116" eb="11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</si>
</sst>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054848"/>
        <c:axId val="510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1054848"/>
        <c:axId val="51069312"/>
      </c:lineChart>
      <c:dateAx>
        <c:axId val="51054848"/>
        <c:scaling>
          <c:orientation val="minMax"/>
        </c:scaling>
        <c:delete val="1"/>
        <c:axPos val="b"/>
        <c:numFmt formatCode="ge" sourceLinked="1"/>
        <c:majorTickMark val="none"/>
        <c:minorTickMark val="none"/>
        <c:tickLblPos val="none"/>
        <c:crossAx val="51069312"/>
        <c:crosses val="autoZero"/>
        <c:auto val="1"/>
        <c:lblOffset val="100"/>
        <c:baseTimeUnit val="years"/>
      </c:dateAx>
      <c:valAx>
        <c:axId val="51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32.49</c:v>
                </c:pt>
                <c:pt idx="1">
                  <c:v>38.049999999999997</c:v>
                </c:pt>
                <c:pt idx="2">
                  <c:v>42.27</c:v>
                </c:pt>
                <c:pt idx="3">
                  <c:v>36.04</c:v>
                </c:pt>
                <c:pt idx="4">
                  <c:v>41.17</c:v>
                </c:pt>
              </c:numCache>
            </c:numRef>
          </c:val>
        </c:ser>
        <c:dLbls>
          <c:showLegendKey val="0"/>
          <c:showVal val="0"/>
          <c:showCatName val="0"/>
          <c:showSerName val="0"/>
          <c:showPercent val="0"/>
          <c:showBubbleSize val="0"/>
        </c:dLbls>
        <c:gapWidth val="150"/>
        <c:axId val="142690944"/>
        <c:axId val="142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2690944"/>
        <c:axId val="142701312"/>
      </c:lineChart>
      <c:dateAx>
        <c:axId val="142690944"/>
        <c:scaling>
          <c:orientation val="minMax"/>
        </c:scaling>
        <c:delete val="1"/>
        <c:axPos val="b"/>
        <c:numFmt formatCode="ge" sourceLinked="1"/>
        <c:majorTickMark val="none"/>
        <c:minorTickMark val="none"/>
        <c:tickLblPos val="none"/>
        <c:crossAx val="142701312"/>
        <c:crosses val="autoZero"/>
        <c:auto val="1"/>
        <c:lblOffset val="100"/>
        <c:baseTimeUnit val="years"/>
      </c:dateAx>
      <c:valAx>
        <c:axId val="142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55.59</c:v>
                </c:pt>
                <c:pt idx="1">
                  <c:v>58.37</c:v>
                </c:pt>
                <c:pt idx="2">
                  <c:v>60.87</c:v>
                </c:pt>
                <c:pt idx="3">
                  <c:v>63.5</c:v>
                </c:pt>
                <c:pt idx="4">
                  <c:v>62.44</c:v>
                </c:pt>
              </c:numCache>
            </c:numRef>
          </c:val>
        </c:ser>
        <c:dLbls>
          <c:showLegendKey val="0"/>
          <c:showVal val="0"/>
          <c:showCatName val="0"/>
          <c:showSerName val="0"/>
          <c:showPercent val="0"/>
          <c:showBubbleSize val="0"/>
        </c:dLbls>
        <c:gapWidth val="150"/>
        <c:axId val="142739712"/>
        <c:axId val="1427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2739712"/>
        <c:axId val="142741888"/>
      </c:lineChart>
      <c:dateAx>
        <c:axId val="142739712"/>
        <c:scaling>
          <c:orientation val="minMax"/>
        </c:scaling>
        <c:delete val="1"/>
        <c:axPos val="b"/>
        <c:numFmt formatCode="ge" sourceLinked="1"/>
        <c:majorTickMark val="none"/>
        <c:minorTickMark val="none"/>
        <c:tickLblPos val="none"/>
        <c:crossAx val="142741888"/>
        <c:crosses val="autoZero"/>
        <c:auto val="1"/>
        <c:lblOffset val="100"/>
        <c:baseTimeUnit val="years"/>
      </c:dateAx>
      <c:valAx>
        <c:axId val="142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67.8</c:v>
                </c:pt>
                <c:pt idx="1">
                  <c:v>65.290000000000006</c:v>
                </c:pt>
                <c:pt idx="2">
                  <c:v>63.07</c:v>
                </c:pt>
                <c:pt idx="3">
                  <c:v>75.36</c:v>
                </c:pt>
                <c:pt idx="4">
                  <c:v>97.68</c:v>
                </c:pt>
              </c:numCache>
            </c:numRef>
          </c:val>
        </c:ser>
        <c:dLbls>
          <c:showLegendKey val="0"/>
          <c:showVal val="0"/>
          <c:showCatName val="0"/>
          <c:showSerName val="0"/>
          <c:showPercent val="0"/>
          <c:showBubbleSize val="0"/>
        </c:dLbls>
        <c:gapWidth val="150"/>
        <c:axId val="51099520"/>
        <c:axId val="511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99520"/>
        <c:axId val="51105792"/>
      </c:lineChart>
      <c:dateAx>
        <c:axId val="51099520"/>
        <c:scaling>
          <c:orientation val="minMax"/>
        </c:scaling>
        <c:delete val="1"/>
        <c:axPos val="b"/>
        <c:numFmt formatCode="ge" sourceLinked="1"/>
        <c:majorTickMark val="none"/>
        <c:minorTickMark val="none"/>
        <c:tickLblPos val="none"/>
        <c:crossAx val="51105792"/>
        <c:crosses val="autoZero"/>
        <c:auto val="1"/>
        <c:lblOffset val="100"/>
        <c:baseTimeUnit val="years"/>
      </c:dateAx>
      <c:valAx>
        <c:axId val="511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941376"/>
        <c:axId val="139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941376"/>
        <c:axId val="139943296"/>
      </c:lineChart>
      <c:dateAx>
        <c:axId val="139941376"/>
        <c:scaling>
          <c:orientation val="minMax"/>
        </c:scaling>
        <c:delete val="1"/>
        <c:axPos val="b"/>
        <c:numFmt formatCode="ge" sourceLinked="1"/>
        <c:majorTickMark val="none"/>
        <c:minorTickMark val="none"/>
        <c:tickLblPos val="none"/>
        <c:crossAx val="139943296"/>
        <c:crosses val="autoZero"/>
        <c:auto val="1"/>
        <c:lblOffset val="100"/>
        <c:baseTimeUnit val="years"/>
      </c:dateAx>
      <c:valAx>
        <c:axId val="139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12416"/>
        <c:axId val="1424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12416"/>
        <c:axId val="142414592"/>
      </c:lineChart>
      <c:dateAx>
        <c:axId val="142412416"/>
        <c:scaling>
          <c:orientation val="minMax"/>
        </c:scaling>
        <c:delete val="1"/>
        <c:axPos val="b"/>
        <c:numFmt formatCode="ge" sourceLinked="1"/>
        <c:majorTickMark val="none"/>
        <c:minorTickMark val="none"/>
        <c:tickLblPos val="none"/>
        <c:crossAx val="142414592"/>
        <c:crosses val="autoZero"/>
        <c:auto val="1"/>
        <c:lblOffset val="100"/>
        <c:baseTimeUnit val="years"/>
      </c:dateAx>
      <c:valAx>
        <c:axId val="1424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49280"/>
        <c:axId val="1424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49280"/>
        <c:axId val="142459648"/>
      </c:lineChart>
      <c:dateAx>
        <c:axId val="142449280"/>
        <c:scaling>
          <c:orientation val="minMax"/>
        </c:scaling>
        <c:delete val="1"/>
        <c:axPos val="b"/>
        <c:numFmt formatCode="ge" sourceLinked="1"/>
        <c:majorTickMark val="none"/>
        <c:minorTickMark val="none"/>
        <c:tickLblPos val="none"/>
        <c:crossAx val="142459648"/>
        <c:crosses val="autoZero"/>
        <c:auto val="1"/>
        <c:lblOffset val="100"/>
        <c:baseTimeUnit val="years"/>
      </c:dateAx>
      <c:valAx>
        <c:axId val="142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490240"/>
        <c:axId val="1425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490240"/>
        <c:axId val="142500608"/>
      </c:lineChart>
      <c:dateAx>
        <c:axId val="142490240"/>
        <c:scaling>
          <c:orientation val="minMax"/>
        </c:scaling>
        <c:delete val="1"/>
        <c:axPos val="b"/>
        <c:numFmt formatCode="ge" sourceLinked="1"/>
        <c:majorTickMark val="none"/>
        <c:minorTickMark val="none"/>
        <c:tickLblPos val="none"/>
        <c:crossAx val="142500608"/>
        <c:crosses val="autoZero"/>
        <c:auto val="1"/>
        <c:lblOffset val="100"/>
        <c:baseTimeUnit val="years"/>
      </c:dateAx>
      <c:valAx>
        <c:axId val="1425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5305.79</c:v>
                </c:pt>
                <c:pt idx="1">
                  <c:v>5229.47</c:v>
                </c:pt>
                <c:pt idx="2">
                  <c:v>3969.73</c:v>
                </c:pt>
                <c:pt idx="3">
                  <c:v>4148.6000000000004</c:v>
                </c:pt>
                <c:pt idx="4">
                  <c:v>49.63</c:v>
                </c:pt>
              </c:numCache>
            </c:numRef>
          </c:val>
        </c:ser>
        <c:dLbls>
          <c:showLegendKey val="0"/>
          <c:showVal val="0"/>
          <c:showCatName val="0"/>
          <c:showSerName val="0"/>
          <c:showPercent val="0"/>
          <c:showBubbleSize val="0"/>
        </c:dLbls>
        <c:gapWidth val="150"/>
        <c:axId val="142514432"/>
        <c:axId val="1425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2514432"/>
        <c:axId val="142537088"/>
      </c:lineChart>
      <c:dateAx>
        <c:axId val="142514432"/>
        <c:scaling>
          <c:orientation val="minMax"/>
        </c:scaling>
        <c:delete val="1"/>
        <c:axPos val="b"/>
        <c:numFmt formatCode="ge" sourceLinked="1"/>
        <c:majorTickMark val="none"/>
        <c:minorTickMark val="none"/>
        <c:tickLblPos val="none"/>
        <c:crossAx val="142537088"/>
        <c:crosses val="autoZero"/>
        <c:auto val="1"/>
        <c:lblOffset val="100"/>
        <c:baseTimeUnit val="years"/>
      </c:dateAx>
      <c:valAx>
        <c:axId val="1425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30.61</c:v>
                </c:pt>
                <c:pt idx="1">
                  <c:v>33.39</c:v>
                </c:pt>
                <c:pt idx="2">
                  <c:v>35.54</c:v>
                </c:pt>
                <c:pt idx="3">
                  <c:v>32.35</c:v>
                </c:pt>
                <c:pt idx="4">
                  <c:v>96.64</c:v>
                </c:pt>
              </c:numCache>
            </c:numRef>
          </c:val>
        </c:ser>
        <c:dLbls>
          <c:showLegendKey val="0"/>
          <c:showVal val="0"/>
          <c:showCatName val="0"/>
          <c:showSerName val="0"/>
          <c:showPercent val="0"/>
          <c:showBubbleSize val="0"/>
        </c:dLbls>
        <c:gapWidth val="150"/>
        <c:axId val="142561280"/>
        <c:axId val="1425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2561280"/>
        <c:axId val="142563200"/>
      </c:lineChart>
      <c:dateAx>
        <c:axId val="142561280"/>
        <c:scaling>
          <c:orientation val="minMax"/>
        </c:scaling>
        <c:delete val="1"/>
        <c:axPos val="b"/>
        <c:numFmt formatCode="ge" sourceLinked="1"/>
        <c:majorTickMark val="none"/>
        <c:minorTickMark val="none"/>
        <c:tickLblPos val="none"/>
        <c:crossAx val="142563200"/>
        <c:crosses val="autoZero"/>
        <c:auto val="1"/>
        <c:lblOffset val="100"/>
        <c:baseTimeUnit val="years"/>
      </c:dateAx>
      <c:valAx>
        <c:axId val="1425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450.37</c:v>
                </c:pt>
                <c:pt idx="1">
                  <c:v>439.01</c:v>
                </c:pt>
                <c:pt idx="2">
                  <c:v>425.93</c:v>
                </c:pt>
                <c:pt idx="3">
                  <c:v>471.45</c:v>
                </c:pt>
                <c:pt idx="4">
                  <c:v>159.1</c:v>
                </c:pt>
              </c:numCache>
            </c:numRef>
          </c:val>
        </c:ser>
        <c:dLbls>
          <c:showLegendKey val="0"/>
          <c:showVal val="0"/>
          <c:showCatName val="0"/>
          <c:showSerName val="0"/>
          <c:showPercent val="0"/>
          <c:showBubbleSize val="0"/>
        </c:dLbls>
        <c:gapWidth val="150"/>
        <c:axId val="142597120"/>
        <c:axId val="1426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2597120"/>
        <c:axId val="142673024"/>
      </c:lineChart>
      <c:dateAx>
        <c:axId val="142597120"/>
        <c:scaling>
          <c:orientation val="minMax"/>
        </c:scaling>
        <c:delete val="1"/>
        <c:axPos val="b"/>
        <c:numFmt formatCode="ge" sourceLinked="1"/>
        <c:majorTickMark val="none"/>
        <c:minorTickMark val="none"/>
        <c:tickLblPos val="none"/>
        <c:crossAx val="142673024"/>
        <c:crosses val="autoZero"/>
        <c:auto val="1"/>
        <c:lblOffset val="100"/>
        <c:baseTimeUnit val="years"/>
      </c:dateAx>
      <c:valAx>
        <c:axId val="142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小城市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45641</v>
      </c>
      <c r="AM8" s="67"/>
      <c r="AN8" s="67"/>
      <c r="AO8" s="67"/>
      <c r="AP8" s="67"/>
      <c r="AQ8" s="67"/>
      <c r="AR8" s="67"/>
      <c r="AS8" s="67"/>
      <c r="AT8" s="66">
        <f>データ!T6</f>
        <v>95.81</v>
      </c>
      <c r="AU8" s="66"/>
      <c r="AV8" s="66"/>
      <c r="AW8" s="66"/>
      <c r="AX8" s="66"/>
      <c r="AY8" s="66"/>
      <c r="AZ8" s="66"/>
      <c r="BA8" s="66"/>
      <c r="BB8" s="66">
        <f>データ!U6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22.68</v>
      </c>
      <c r="Q10" s="66"/>
      <c r="R10" s="66"/>
      <c r="S10" s="66"/>
      <c r="T10" s="66"/>
      <c r="U10" s="66"/>
      <c r="V10" s="66"/>
      <c r="W10" s="66">
        <f>データ!Q6</f>
        <v>88.99</v>
      </c>
      <c r="X10" s="66"/>
      <c r="Y10" s="66"/>
      <c r="Z10" s="66"/>
      <c r="AA10" s="66"/>
      <c r="AB10" s="66"/>
      <c r="AC10" s="66"/>
      <c r="AD10" s="67">
        <f>データ!R6</f>
        <v>2970</v>
      </c>
      <c r="AE10" s="67"/>
      <c r="AF10" s="67"/>
      <c r="AG10" s="67"/>
      <c r="AH10" s="67"/>
      <c r="AI10" s="67"/>
      <c r="AJ10" s="67"/>
      <c r="AK10" s="2"/>
      <c r="AL10" s="67">
        <f>データ!V6</f>
        <v>10324</v>
      </c>
      <c r="AM10" s="67"/>
      <c r="AN10" s="67"/>
      <c r="AO10" s="67"/>
      <c r="AP10" s="67"/>
      <c r="AQ10" s="67"/>
      <c r="AR10" s="67"/>
      <c r="AS10" s="67"/>
      <c r="AT10" s="66">
        <f>データ!W6</f>
        <v>2.4500000000000002</v>
      </c>
      <c r="AU10" s="66"/>
      <c r="AV10" s="66"/>
      <c r="AW10" s="66"/>
      <c r="AX10" s="66"/>
      <c r="AY10" s="66"/>
      <c r="AZ10" s="66"/>
      <c r="BA10" s="66"/>
      <c r="BB10" s="66">
        <f>データ!X6</f>
        <v>4213.88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412082</v>
      </c>
      <c r="D6" s="33">
        <f t="shared" si="3"/>
        <v>47</v>
      </c>
      <c r="E6" s="33">
        <f t="shared" si="3"/>
        <v>17</v>
      </c>
      <c r="F6" s="33">
        <f t="shared" si="3"/>
        <v>4</v>
      </c>
      <c r="G6" s="33">
        <f t="shared" si="3"/>
        <v>0</v>
      </c>
      <c r="H6" s="33" t="str">
        <f t="shared" si="3"/>
        <v>佐賀県　小城市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22.68</v>
      </c>
      <c r="Q6" s="34">
        <f t="shared" si="3"/>
        <v>88.99</v>
      </c>
      <c r="R6" s="34">
        <f t="shared" si="3"/>
        <v>2970</v>
      </c>
      <c r="S6" s="34">
        <f t="shared" si="3"/>
        <v>45641</v>
      </c>
      <c r="T6" s="34">
        <f t="shared" si="3"/>
        <v>95.81</v>
      </c>
      <c r="U6" s="34">
        <f t="shared" si="3"/>
        <v>476.37</v>
      </c>
      <c r="V6" s="34">
        <f t="shared" si="3"/>
        <v>10324</v>
      </c>
      <c r="W6" s="34">
        <f t="shared" si="3"/>
        <v>2.4500000000000002</v>
      </c>
      <c r="X6" s="34">
        <f t="shared" si="3"/>
        <v>4213.88</v>
      </c>
      <c r="Y6" s="35">
        <f>IF(Y7="",NA(),Y7)</f>
        <v>67.8</v>
      </c>
      <c r="Z6" s="35">
        <f t="shared" ref="Z6:AH6" si="4">IF(Z7="",NA(),Z7)</f>
        <v>65.290000000000006</v>
      </c>
      <c r="AA6" s="35">
        <f t="shared" si="4"/>
        <v>63.07</v>
      </c>
      <c r="AB6" s="35">
        <f t="shared" si="4"/>
        <v>75.36</v>
      </c>
      <c r="AC6" s="35">
        <f t="shared" si="4"/>
        <v>97.68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5305.79</v>
      </c>
      <c r="BG6" s="35">
        <f t="shared" ref="BG6:BO6" si="7">IF(BG7="",NA(),BG7)</f>
        <v>5229.47</v>
      </c>
      <c r="BH6" s="35">
        <f t="shared" si="7"/>
        <v>3969.73</v>
      </c>
      <c r="BI6" s="35">
        <f t="shared" si="7"/>
        <v>4148.6000000000004</v>
      </c>
      <c r="BJ6" s="35">
        <f t="shared" si="7"/>
        <v>49.63</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30.61</v>
      </c>
      <c r="BR6" s="35">
        <f t="shared" ref="BR6:BZ6" si="8">IF(BR7="",NA(),BR7)</f>
        <v>33.39</v>
      </c>
      <c r="BS6" s="35">
        <f t="shared" si="8"/>
        <v>35.54</v>
      </c>
      <c r="BT6" s="35">
        <f t="shared" si="8"/>
        <v>32.35</v>
      </c>
      <c r="BU6" s="35">
        <f t="shared" si="8"/>
        <v>96.64</v>
      </c>
      <c r="BV6" s="35">
        <f t="shared" si="8"/>
        <v>51.73</v>
      </c>
      <c r="BW6" s="35">
        <f t="shared" si="8"/>
        <v>64.63</v>
      </c>
      <c r="BX6" s="35">
        <f t="shared" si="8"/>
        <v>66.56</v>
      </c>
      <c r="BY6" s="35">
        <f t="shared" si="8"/>
        <v>66.22</v>
      </c>
      <c r="BZ6" s="35">
        <f t="shared" si="8"/>
        <v>69.87</v>
      </c>
      <c r="CA6" s="34" t="str">
        <f>IF(CA7="","",IF(CA7="-","【-】","【"&amp;SUBSTITUTE(TEXT(CA7,"#,##0.00"),"-","△")&amp;"】"))</f>
        <v>【69.80】</v>
      </c>
      <c r="CB6" s="35">
        <f>IF(CB7="",NA(),CB7)</f>
        <v>450.37</v>
      </c>
      <c r="CC6" s="35">
        <f t="shared" ref="CC6:CK6" si="9">IF(CC7="",NA(),CC7)</f>
        <v>439.01</v>
      </c>
      <c r="CD6" s="35">
        <f t="shared" si="9"/>
        <v>425.93</v>
      </c>
      <c r="CE6" s="35">
        <f t="shared" si="9"/>
        <v>471.45</v>
      </c>
      <c r="CF6" s="35">
        <f t="shared" si="9"/>
        <v>159.1</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32.49</v>
      </c>
      <c r="CN6" s="35">
        <f t="shared" ref="CN6:CV6" si="10">IF(CN7="",NA(),CN7)</f>
        <v>38.049999999999997</v>
      </c>
      <c r="CO6" s="35">
        <f t="shared" si="10"/>
        <v>42.27</v>
      </c>
      <c r="CP6" s="35">
        <f t="shared" si="10"/>
        <v>36.04</v>
      </c>
      <c r="CQ6" s="35">
        <f t="shared" si="10"/>
        <v>41.17</v>
      </c>
      <c r="CR6" s="35">
        <f t="shared" si="10"/>
        <v>36.67</v>
      </c>
      <c r="CS6" s="35">
        <f t="shared" si="10"/>
        <v>43.65</v>
      </c>
      <c r="CT6" s="35">
        <f t="shared" si="10"/>
        <v>43.58</v>
      </c>
      <c r="CU6" s="35">
        <f t="shared" si="10"/>
        <v>41.35</v>
      </c>
      <c r="CV6" s="35">
        <f t="shared" si="10"/>
        <v>42.9</v>
      </c>
      <c r="CW6" s="34" t="str">
        <f>IF(CW7="","",IF(CW7="-","【-】","【"&amp;SUBSTITUTE(TEXT(CW7,"#,##0.00"),"-","△")&amp;"】"))</f>
        <v>【42.17】</v>
      </c>
      <c r="CX6" s="35">
        <f>IF(CX7="",NA(),CX7)</f>
        <v>55.59</v>
      </c>
      <c r="CY6" s="35">
        <f t="shared" ref="CY6:DG6" si="11">IF(CY7="",NA(),CY7)</f>
        <v>58.37</v>
      </c>
      <c r="CZ6" s="35">
        <f t="shared" si="11"/>
        <v>60.87</v>
      </c>
      <c r="DA6" s="35">
        <f t="shared" si="11"/>
        <v>63.5</v>
      </c>
      <c r="DB6" s="35">
        <f t="shared" si="11"/>
        <v>62.44</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412082</v>
      </c>
      <c r="D7" s="37">
        <v>47</v>
      </c>
      <c r="E7" s="37">
        <v>17</v>
      </c>
      <c r="F7" s="37">
        <v>4</v>
      </c>
      <c r="G7" s="37">
        <v>0</v>
      </c>
      <c r="H7" s="37" t="s">
        <v>110</v>
      </c>
      <c r="I7" s="37" t="s">
        <v>111</v>
      </c>
      <c r="J7" s="37" t="s">
        <v>112</v>
      </c>
      <c r="K7" s="37" t="s">
        <v>113</v>
      </c>
      <c r="L7" s="37" t="s">
        <v>114</v>
      </c>
      <c r="M7" s="37"/>
      <c r="N7" s="38" t="s">
        <v>115</v>
      </c>
      <c r="O7" s="38" t="s">
        <v>116</v>
      </c>
      <c r="P7" s="38">
        <v>22.68</v>
      </c>
      <c r="Q7" s="38">
        <v>88.99</v>
      </c>
      <c r="R7" s="38">
        <v>2970</v>
      </c>
      <c r="S7" s="38">
        <v>45641</v>
      </c>
      <c r="T7" s="38">
        <v>95.81</v>
      </c>
      <c r="U7" s="38">
        <v>476.37</v>
      </c>
      <c r="V7" s="38">
        <v>10324</v>
      </c>
      <c r="W7" s="38">
        <v>2.4500000000000002</v>
      </c>
      <c r="X7" s="38">
        <v>4213.88</v>
      </c>
      <c r="Y7" s="38">
        <v>67.8</v>
      </c>
      <c r="Z7" s="38">
        <v>65.290000000000006</v>
      </c>
      <c r="AA7" s="38">
        <v>63.07</v>
      </c>
      <c r="AB7" s="38">
        <v>75.36</v>
      </c>
      <c r="AC7" s="38">
        <v>97.68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5305.79</v>
      </c>
      <c r="BG7" s="38">
        <v>5229.47</v>
      </c>
      <c r="BH7" s="38">
        <v>3969.73</v>
      </c>
      <c r="BI7" s="38">
        <v>4148.6000000000004</v>
      </c>
      <c r="BJ7" s="38">
        <v>49.63</v>
      </c>
      <c r="BK7" s="38">
        <v>1716.82</v>
      </c>
      <c r="BL7" s="38">
        <v>1569.13</v>
      </c>
      <c r="BM7" s="38">
        <v>1436</v>
      </c>
      <c r="BN7" s="38">
        <v>1434.89</v>
      </c>
      <c r="BO7" s="38">
        <v>1298.9100000000001</v>
      </c>
      <c r="BP7" s="38">
        <v>1348.09</v>
      </c>
      <c r="BQ7" s="38">
        <v>30.61</v>
      </c>
      <c r="BR7" s="38">
        <v>33.39</v>
      </c>
      <c r="BS7" s="38">
        <v>35.54</v>
      </c>
      <c r="BT7" s="38">
        <v>32.35</v>
      </c>
      <c r="BU7" s="38">
        <v>96.64</v>
      </c>
      <c r="BV7" s="38">
        <v>51.73</v>
      </c>
      <c r="BW7" s="38">
        <v>64.63</v>
      </c>
      <c r="BX7" s="38">
        <v>66.56</v>
      </c>
      <c r="BY7" s="38">
        <v>66.22</v>
      </c>
      <c r="BZ7" s="38">
        <v>69.87</v>
      </c>
      <c r="CA7" s="38">
        <v>69.8</v>
      </c>
      <c r="CB7" s="38">
        <v>450.37</v>
      </c>
      <c r="CC7" s="38">
        <v>439.01</v>
      </c>
      <c r="CD7" s="38">
        <v>425.93</v>
      </c>
      <c r="CE7" s="38">
        <v>471.45</v>
      </c>
      <c r="CF7" s="38">
        <v>159.1</v>
      </c>
      <c r="CG7" s="38">
        <v>310.47000000000003</v>
      </c>
      <c r="CH7" s="38">
        <v>245.75</v>
      </c>
      <c r="CI7" s="38">
        <v>244.29</v>
      </c>
      <c r="CJ7" s="38">
        <v>246.72</v>
      </c>
      <c r="CK7" s="38">
        <v>234.96</v>
      </c>
      <c r="CL7" s="38">
        <v>232.54</v>
      </c>
      <c r="CM7" s="38">
        <v>32.49</v>
      </c>
      <c r="CN7" s="38">
        <v>38.049999999999997</v>
      </c>
      <c r="CO7" s="38">
        <v>42.27</v>
      </c>
      <c r="CP7" s="38">
        <v>36.04</v>
      </c>
      <c r="CQ7" s="38">
        <v>41.17</v>
      </c>
      <c r="CR7" s="38">
        <v>36.67</v>
      </c>
      <c r="CS7" s="38">
        <v>43.65</v>
      </c>
      <c r="CT7" s="38">
        <v>43.58</v>
      </c>
      <c r="CU7" s="38">
        <v>41.35</v>
      </c>
      <c r="CV7" s="38">
        <v>42.9</v>
      </c>
      <c r="CW7" s="38">
        <v>42.17</v>
      </c>
      <c r="CX7" s="38">
        <v>55.59</v>
      </c>
      <c r="CY7" s="38">
        <v>58.37</v>
      </c>
      <c r="CZ7" s="38">
        <v>60.87</v>
      </c>
      <c r="DA7" s="38">
        <v>63.5</v>
      </c>
      <c r="DB7" s="38">
        <v>62.44</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2018-02-19T01:57:02Z</cp:lastPrinted>
  <dcterms:created xsi:type="dcterms:W3CDTF">2017-12-25T02:22:41Z</dcterms:created>
  <dcterms:modified xsi:type="dcterms:W3CDTF">2018-02-19T01:57:03Z</dcterms:modified>
  <cp:category/>
</cp:coreProperties>
</file>