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-15" yWindow="-15" windowWidth="10245" windowHeight="8085"/>
  </bookViews>
  <sheets>
    <sheet name="法非適用_下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W8" i="4"/>
  <c r="I8" i="4"/>
  <c r="B8" i="4"/>
  <c r="B6" i="4"/>
  <c r="D10" i="5" l="1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<sst xmlns="http://schemas.openxmlformats.org/spreadsheetml/2006/main" count="240" uniqueCount="125">
  <si>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</si>
  <si>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</si>
  <si>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</si>
  <si>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</si>
  <si>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</si>
  <si>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</si>
  <si>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</si>
  <si>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</si>
  <si>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</si>
  <si>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</si>
  <si>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</si>
  <si>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</si>
  <si>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</si>
  <si>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</si>
  <si>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</si>
  <si>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</si>
  <si>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</si>
  <si>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</si>
  <si>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</si>
  <si>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</si>
  <si>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</si>
  <si>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</si>
  <si>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</si>
  <si>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</si>
  <si>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</si>
  <si>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</si>
  <si>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</si>
  <si>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</si>
  <si>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</si>
  <si>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</si>
  <si>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</si>
  <si>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</si>
  <si>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</si>
  <si>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</si>
  <si>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</si>
  <si>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</si>
  <si>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</si>
  <si>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</si>
  <si>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</si>
  <si>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</si>
  <si>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</si>
  <si>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</si>
  <si>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</si>
  <si>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</si>
  <si>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</si>
  <si>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</si>
  <si>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</si>
  <si>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</si>
  <si>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</si>
  <si>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</si>
  <si>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</si>
  <si>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</si>
  <si>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</si>
  <si>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</si>
  <si>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</si>
  <si>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</si>
  <si>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</si>
  <si>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</si>
  <si>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</si>
  <si>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</si>
  <si>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</si>
  <si>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</si>
  <si>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</si>
  <si>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</si>
  <si>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</si>
  <si>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</si>
  <si>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</si>
  <si>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</si>
  <si>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</si>
  <si>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</si>
  <si>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</si>
  <si>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</si>
  <si>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</si>
  <si>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</si>
  <si>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</si>
  <si>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</si>
  <si>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</si>
  <si>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</si>
  <si>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</si>
  <si>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</si>
  <si>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</si>
  <si>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</si>
  <si>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</si>
  <si>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</si>
  <si>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</si>
  <si>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</si>
  <si>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</si>
  <si>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</si>
  <si>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</si>
  <si>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</si>
  <si>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</si>
  <si>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</si>
  <si>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</si>
  <si>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</si>
  <si>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</si>
  <si>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</si>
  <si>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</si>
  <si>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</si>
  <si>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</si>
  <si>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</si>
  <si>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</si>
  <si>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</si>
  <si>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</si>
  <si>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</si>
  <si>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</si>
  <si>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</si>
  <si>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</si>
  <si>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</si>
  <si>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</si>
  <si>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武雄市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</si>
  <si>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</si>
  <si>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</si>
  <si>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</si>
  <si>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</si>
  <si>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</si>
  <si>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</si>
  <si>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</si>
  <si>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</si>
  <si>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</si>
  <si>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</si>
  <si>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</si>
  <si>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</si>
  <si>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当市の公共下水道の供用開始は平成19年度からであり、平成28年度現在では老朽化には至っていない。</t>
    <phoneticPr fontId="4"/>
  </si>
  <si>
    <t>　終末処理施設には２基の沈殿槽があるが、現在のところ、流入量的に１基のみ稼働している。当該１基については、処理能力的にフル稼働に近い状況にある。
　結果として費用対効果が上がり、収益的収支比率は約107％と単年度収支で黒字、経費回収率についても約146％と良好な状況になっている。
　施設利用率としては、上記のとおり未だ余裕があり、施設の有効活用を考えれば、接続率を上げ流入量を増やす必要がある。
　しかしその場合、２基目の沈殿槽を稼働させることとなり、結果として費用対効果は下がり、しばらくの間、収益的収支比率や経費回収率が低下することが予想される。
　武雄市では、現在公共下水道の整備中であり、接続はこれからであるため、水洗化率は類似団体平均値と比較して低く出てしまう。
　水洗化率を上げていくため、今後も普及促進に取り組んでいく必要がある。</t>
    <rPh sb="1" eb="3">
      <t>シュウマツ</t>
    </rPh>
    <rPh sb="3" eb="5">
      <t>ショリ</t>
    </rPh>
    <rPh sb="5" eb="7">
      <t>シセツ</t>
    </rPh>
    <rPh sb="10" eb="11">
      <t>キ</t>
    </rPh>
    <rPh sb="12" eb="15">
      <t>チンデンソウ</t>
    </rPh>
    <rPh sb="20" eb="22">
      <t>ゲンザイ</t>
    </rPh>
    <rPh sb="33" eb="34">
      <t>キ</t>
    </rPh>
    <rPh sb="36" eb="38">
      <t>カドウ</t>
    </rPh>
    <rPh sb="43" eb="45">
      <t>トウガイ</t>
    </rPh>
    <rPh sb="46" eb="47">
      <t>キ</t>
    </rPh>
    <rPh sb="53" eb="55">
      <t>ショリ</t>
    </rPh>
    <rPh sb="55" eb="57">
      <t>ノウリョク</t>
    </rPh>
    <rPh sb="57" eb="58">
      <t>テキ</t>
    </rPh>
    <rPh sb="61" eb="63">
      <t>カドウ</t>
    </rPh>
    <rPh sb="64" eb="65">
      <t>チカ</t>
    </rPh>
    <rPh sb="66" eb="68">
      <t>ジョウキョウ</t>
    </rPh>
    <rPh sb="74" eb="76">
      <t>ケッカ</t>
    </rPh>
    <rPh sb="79" eb="84">
      <t>ヒヨウタイコウカ</t>
    </rPh>
    <rPh sb="85" eb="86">
      <t>ア</t>
    </rPh>
    <rPh sb="103" eb="106">
      <t>タンネンド</t>
    </rPh>
    <rPh sb="106" eb="108">
      <t>シュウシ</t>
    </rPh>
    <rPh sb="153" eb="155">
      <t>ジョウキ</t>
    </rPh>
    <rPh sb="167" eb="169">
      <t>シセツ</t>
    </rPh>
    <rPh sb="170" eb="172">
      <t>ユウコウ</t>
    </rPh>
    <rPh sb="172" eb="174">
      <t>カツヨウ</t>
    </rPh>
    <rPh sb="175" eb="176">
      <t>カンガ</t>
    </rPh>
    <rPh sb="180" eb="182">
      <t>セツゾク</t>
    </rPh>
    <rPh sb="182" eb="183">
      <t>リツ</t>
    </rPh>
    <rPh sb="184" eb="185">
      <t>ア</t>
    </rPh>
    <rPh sb="186" eb="188">
      <t>リュウニュウ</t>
    </rPh>
    <rPh sb="188" eb="189">
      <t>リョウ</t>
    </rPh>
    <rPh sb="190" eb="191">
      <t>フ</t>
    </rPh>
    <rPh sb="193" eb="195">
      <t>ヒツヨウ</t>
    </rPh>
    <rPh sb="206" eb="208">
      <t>バアイ</t>
    </rPh>
    <rPh sb="213" eb="216">
      <t>チンデンソウ</t>
    </rPh>
    <rPh sb="217" eb="219">
      <t>カドウ</t>
    </rPh>
    <rPh sb="228" eb="230">
      <t>ケッカ</t>
    </rPh>
    <rPh sb="233" eb="238">
      <t>ヒヨウタイコウカ</t>
    </rPh>
    <rPh sb="239" eb="240">
      <t>サ</t>
    </rPh>
    <rPh sb="250" eb="253">
      <t>シュウエキテキ</t>
    </rPh>
    <rPh sb="253" eb="255">
      <t>シュウシ</t>
    </rPh>
    <rPh sb="255" eb="257">
      <t>ヒリツ</t>
    </rPh>
    <rPh sb="258" eb="260">
      <t>ケイヒ</t>
    </rPh>
    <rPh sb="260" eb="262">
      <t>カイシュウ</t>
    </rPh>
    <rPh sb="262" eb="263">
      <t>リツ</t>
    </rPh>
    <rPh sb="264" eb="266">
      <t>テイカ</t>
    </rPh>
    <rPh sb="271" eb="273">
      <t>ヨソウ</t>
    </rPh>
    <rPh sb="281" eb="284">
      <t>タケオシ</t>
    </rPh>
    <rPh sb="287" eb="289">
      <t>ゲンザイ</t>
    </rPh>
    <rPh sb="289" eb="291">
      <t>コウキョウ</t>
    </rPh>
    <rPh sb="291" eb="294">
      <t>ゲスイドウ</t>
    </rPh>
    <rPh sb="295" eb="298">
      <t>セイビチュウ</t>
    </rPh>
    <rPh sb="302" eb="304">
      <t>セツゾク</t>
    </rPh>
    <rPh sb="322" eb="324">
      <t>ダンタイ</t>
    </rPh>
    <rPh sb="326" eb="327">
      <t>チ</t>
    </rPh>
    <rPh sb="334" eb="335">
      <t>デ</t>
    </rPh>
    <rPh sb="342" eb="345">
      <t>スイセンカ</t>
    </rPh>
    <rPh sb="345" eb="346">
      <t>リツ</t>
    </rPh>
    <rPh sb="347" eb="348">
      <t>ア</t>
    </rPh>
    <rPh sb="355" eb="357">
      <t>コンゴ</t>
    </rPh>
    <rPh sb="358" eb="360">
      <t>フキュウ</t>
    </rPh>
    <rPh sb="360" eb="362">
      <t>ソクシン</t>
    </rPh>
    <rPh sb="363" eb="364">
      <t>ト</t>
    </rPh>
    <rPh sb="365" eb="366">
      <t>ク</t>
    </rPh>
    <phoneticPr fontId="4"/>
  </si>
  <si>
    <t>　収益的収支比率や経費回収率は類似団体平均値より高く、かつ汚水処理原価は低いことから、健全な経営状況にあると言える。
　施設利用率的に処理施設の能力的には余裕があるが、水洗化率で分かるとおり、いまだ未接続者が多いというのが現状である。
　当市は現在、公共下水道の整備を推進している段階にあり、今後の供用開始区域の拡大と併せて、接続率を高めていくことが重要である。</t>
    <rPh sb="15" eb="17">
      <t>ルイジ</t>
    </rPh>
    <rPh sb="17" eb="19">
      <t>ダンタイ</t>
    </rPh>
    <rPh sb="46" eb="48">
      <t>ケイエイ</t>
    </rPh>
    <rPh sb="54" eb="55">
      <t>イ</t>
    </rPh>
    <rPh sb="60" eb="62">
      <t>シセツ</t>
    </rPh>
    <rPh sb="62" eb="65">
      <t>リヨウリツ</t>
    </rPh>
    <rPh sb="65" eb="66">
      <t>テキ</t>
    </rPh>
    <rPh sb="67" eb="69">
      <t>ショリ</t>
    </rPh>
    <rPh sb="69" eb="71">
      <t>シセツ</t>
    </rPh>
    <rPh sb="72" eb="75">
      <t>ノウリョクテキ</t>
    </rPh>
    <rPh sb="77" eb="79">
      <t>ヨユウ</t>
    </rPh>
    <rPh sb="84" eb="87">
      <t>スイセンカ</t>
    </rPh>
    <rPh sb="87" eb="88">
      <t>リツ</t>
    </rPh>
    <rPh sb="89" eb="90">
      <t>ワ</t>
    </rPh>
    <rPh sb="111" eb="113">
      <t>ゲンジョウ</t>
    </rPh>
    <rPh sb="131" eb="133">
      <t>セイビ</t>
    </rPh>
    <rPh sb="134" eb="136">
      <t>スイシン</t>
    </rPh>
    <rPh sb="151" eb="153">
      <t>カイシ</t>
    </rPh>
    <rPh sb="175" eb="177">
      <t>ジュウヨウ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</si>
</sst>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52768"/>
        <c:axId val="9675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0.19</c:v>
                </c:pt>
                <c:pt idx="2">
                  <c:v>0.16</c:v>
                </c:pt>
                <c:pt idx="3">
                  <c:v>0.33</c:v>
                </c:pt>
                <c:pt idx="4">
                  <c:v>0.21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52768"/>
        <c:axId val="96754688"/>
      </c:lineChart>
      <c:dateAx>
        <c:axId val="9675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54688"/>
        <c:crosses val="autoZero"/>
        <c:auto val="1"/>
        <c:lblOffset val="100"/>
        <c:baseTimeUnit val="years"/>
      </c:dateAx>
      <c:valAx>
        <c:axId val="9675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75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36.5</c:v>
                </c:pt>
                <c:pt idx="1">
                  <c:v>27.33</c:v>
                </c:pt>
                <c:pt idx="2">
                  <c:v>37.08</c:v>
                </c:pt>
                <c:pt idx="3">
                  <c:v>38.58</c:v>
                </c:pt>
                <c:pt idx="4">
                  <c:v>42.75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37024"/>
        <c:axId val="9913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40.07</c:v>
                </c:pt>
                <c:pt idx="1">
                  <c:v>39.92</c:v>
                </c:pt>
                <c:pt idx="2">
                  <c:v>41.63</c:v>
                </c:pt>
                <c:pt idx="3">
                  <c:v>44.89</c:v>
                </c:pt>
                <c:pt idx="4">
                  <c:v>40.75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37024"/>
        <c:axId val="99138944"/>
      </c:lineChart>
      <c:dateAx>
        <c:axId val="99137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38944"/>
        <c:crosses val="autoZero"/>
        <c:auto val="1"/>
        <c:lblOffset val="100"/>
        <c:baseTimeUnit val="years"/>
      </c:dateAx>
      <c:valAx>
        <c:axId val="9913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37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26.01</c:v>
                </c:pt>
                <c:pt idx="1">
                  <c:v>28.47</c:v>
                </c:pt>
                <c:pt idx="2">
                  <c:v>35.229999999999997</c:v>
                </c:pt>
                <c:pt idx="3">
                  <c:v>30.81</c:v>
                </c:pt>
                <c:pt idx="4">
                  <c:v>32.53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26176"/>
        <c:axId val="10022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</c:v>
                </c:pt>
                <c:pt idx="1">
                  <c:v>65.86</c:v>
                </c:pt>
                <c:pt idx="2">
                  <c:v>66.33</c:v>
                </c:pt>
                <c:pt idx="3">
                  <c:v>64.89</c:v>
                </c:pt>
                <c:pt idx="4">
                  <c:v>64.97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26176"/>
        <c:axId val="100228096"/>
      </c:lineChart>
      <c:dateAx>
        <c:axId val="10022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28096"/>
        <c:crosses val="autoZero"/>
        <c:auto val="1"/>
        <c:lblOffset val="100"/>
        <c:baseTimeUnit val="years"/>
      </c:dateAx>
      <c:valAx>
        <c:axId val="10022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2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94.85</c:v>
                </c:pt>
                <c:pt idx="1">
                  <c:v>103.66</c:v>
                </c:pt>
                <c:pt idx="2">
                  <c:v>106.5</c:v>
                </c:pt>
                <c:pt idx="3">
                  <c:v>108.38</c:v>
                </c:pt>
                <c:pt idx="4">
                  <c:v>107.39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46016"/>
        <c:axId val="9784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46016"/>
        <c:axId val="97847936"/>
      </c:lineChart>
      <c:dateAx>
        <c:axId val="9784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47936"/>
        <c:crosses val="autoZero"/>
        <c:auto val="1"/>
        <c:lblOffset val="100"/>
        <c:baseTimeUnit val="years"/>
      </c:dateAx>
      <c:valAx>
        <c:axId val="9784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4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82496"/>
        <c:axId val="978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82496"/>
        <c:axId val="97884416"/>
      </c:lineChart>
      <c:dateAx>
        <c:axId val="978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84416"/>
        <c:crosses val="autoZero"/>
        <c:auto val="1"/>
        <c:lblOffset val="100"/>
        <c:baseTimeUnit val="years"/>
      </c:dateAx>
      <c:valAx>
        <c:axId val="978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8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13664"/>
        <c:axId val="98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13664"/>
        <c:axId val="98515584"/>
      </c:lineChart>
      <c:dateAx>
        <c:axId val="98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15584"/>
        <c:crosses val="autoZero"/>
        <c:auto val="1"/>
        <c:lblOffset val="100"/>
        <c:baseTimeUnit val="years"/>
      </c:dateAx>
      <c:valAx>
        <c:axId val="98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64736"/>
        <c:axId val="98894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64736"/>
        <c:axId val="98894592"/>
      </c:lineChart>
      <c:dateAx>
        <c:axId val="9856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894592"/>
        <c:crosses val="autoZero"/>
        <c:auto val="1"/>
        <c:lblOffset val="100"/>
        <c:baseTimeUnit val="years"/>
      </c:dateAx>
      <c:valAx>
        <c:axId val="98894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6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41184"/>
        <c:axId val="9895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1184"/>
        <c:axId val="98951552"/>
      </c:lineChart>
      <c:dateAx>
        <c:axId val="9894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51552"/>
        <c:crosses val="autoZero"/>
        <c:auto val="1"/>
        <c:lblOffset val="100"/>
        <c:baseTimeUnit val="years"/>
      </c:dateAx>
      <c:valAx>
        <c:axId val="9895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4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68320"/>
        <c:axId val="9897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1574.53</c:v>
                </c:pt>
                <c:pt idx="1">
                  <c:v>1506.51</c:v>
                </c:pt>
                <c:pt idx="2">
                  <c:v>1315.67</c:v>
                </c:pt>
                <c:pt idx="3">
                  <c:v>1240.1600000000001</c:v>
                </c:pt>
                <c:pt idx="4">
                  <c:v>1193.49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8320"/>
        <c:axId val="98970240"/>
      </c:lineChart>
      <c:dateAx>
        <c:axId val="98968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70240"/>
        <c:crosses val="autoZero"/>
        <c:auto val="1"/>
        <c:lblOffset val="100"/>
        <c:baseTimeUnit val="years"/>
      </c:dateAx>
      <c:valAx>
        <c:axId val="9897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68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106.8</c:v>
                </c:pt>
                <c:pt idx="1">
                  <c:v>146.59</c:v>
                </c:pt>
                <c:pt idx="2">
                  <c:v>140.93</c:v>
                </c:pt>
                <c:pt idx="3">
                  <c:v>147.53</c:v>
                </c:pt>
                <c:pt idx="4">
                  <c:v>146.68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04800"/>
        <c:axId val="9900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57.36</c:v>
                </c:pt>
                <c:pt idx="1">
                  <c:v>57.33</c:v>
                </c:pt>
                <c:pt idx="2">
                  <c:v>60.78</c:v>
                </c:pt>
                <c:pt idx="3">
                  <c:v>60.17</c:v>
                </c:pt>
                <c:pt idx="4">
                  <c:v>65.569999999999993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04800"/>
        <c:axId val="99006720"/>
      </c:lineChart>
      <c:dateAx>
        <c:axId val="9900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006720"/>
        <c:crosses val="autoZero"/>
        <c:auto val="1"/>
        <c:lblOffset val="100"/>
        <c:baseTimeUnit val="years"/>
      </c:dateAx>
      <c:valAx>
        <c:axId val="9900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00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185.7</c:v>
                </c:pt>
                <c:pt idx="1">
                  <c:v>132.91999999999999</c:v>
                </c:pt>
                <c:pt idx="2">
                  <c:v>142.33000000000001</c:v>
                </c:pt>
                <c:pt idx="3">
                  <c:v>136.75</c:v>
                </c:pt>
                <c:pt idx="4">
                  <c:v>127.84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08736"/>
        <c:axId val="9911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279.91000000000003</c:v>
                </c:pt>
                <c:pt idx="1">
                  <c:v>284.52999999999997</c:v>
                </c:pt>
                <c:pt idx="2">
                  <c:v>276.26</c:v>
                </c:pt>
                <c:pt idx="3">
                  <c:v>281.52999999999997</c:v>
                </c:pt>
                <c:pt idx="4">
                  <c:v>263.04000000000002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08736"/>
        <c:axId val="99115008"/>
      </c:lineChart>
      <c:dateAx>
        <c:axId val="9910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115008"/>
        <c:crosses val="autoZero"/>
        <c:auto val="1"/>
        <c:lblOffset val="100"/>
        <c:baseTimeUnit val="years"/>
      </c:dateAx>
      <c:valAx>
        <c:axId val="9911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10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Layout" topLeftCell="Q1" zoomScale="80" zoomScaleNormal="80" zoomScalePageLayoutView="80" workbookViewId="0">
      <selection activeCell="BB88" sqref="BB8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佐賀県　武雄市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Cc3</v>
      </c>
      <c r="X8" s="48"/>
      <c r="Y8" s="48"/>
      <c r="Z8" s="48"/>
      <c r="AA8" s="48"/>
      <c r="AB8" s="48"/>
      <c r="AC8" s="48"/>
      <c r="AD8" s="49" t="s">
        <v>121</v>
      </c>
      <c r="AE8" s="49"/>
      <c r="AF8" s="49"/>
      <c r="AG8" s="49"/>
      <c r="AH8" s="49"/>
      <c r="AI8" s="49"/>
      <c r="AJ8" s="49"/>
      <c r="AK8" s="4"/>
      <c r="AL8" s="50">
        <f>データ!S6</f>
        <v>49674</v>
      </c>
      <c r="AM8" s="50"/>
      <c r="AN8" s="50"/>
      <c r="AO8" s="50"/>
      <c r="AP8" s="50"/>
      <c r="AQ8" s="50"/>
      <c r="AR8" s="50"/>
      <c r="AS8" s="50"/>
      <c r="AT8" s="45">
        <f>データ!T6</f>
        <v>195.4</v>
      </c>
      <c r="AU8" s="45"/>
      <c r="AV8" s="45"/>
      <c r="AW8" s="45"/>
      <c r="AX8" s="45"/>
      <c r="AY8" s="45"/>
      <c r="AZ8" s="45"/>
      <c r="BA8" s="45"/>
      <c r="BB8" s="45">
        <f>データ!U6</f>
        <v>254.22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5.47</v>
      </c>
      <c r="Q10" s="45"/>
      <c r="R10" s="45"/>
      <c r="S10" s="45"/>
      <c r="T10" s="45"/>
      <c r="U10" s="45"/>
      <c r="V10" s="45"/>
      <c r="W10" s="45">
        <f>データ!Q6</f>
        <v>102.24</v>
      </c>
      <c r="X10" s="45"/>
      <c r="Y10" s="45"/>
      <c r="Z10" s="45"/>
      <c r="AA10" s="45"/>
      <c r="AB10" s="45"/>
      <c r="AC10" s="45"/>
      <c r="AD10" s="50">
        <f>データ!R6</f>
        <v>4104</v>
      </c>
      <c r="AE10" s="50"/>
      <c r="AF10" s="50"/>
      <c r="AG10" s="50"/>
      <c r="AH10" s="50"/>
      <c r="AI10" s="50"/>
      <c r="AJ10" s="50"/>
      <c r="AK10" s="2"/>
      <c r="AL10" s="50">
        <f>データ!V6</f>
        <v>2702</v>
      </c>
      <c r="AM10" s="50"/>
      <c r="AN10" s="50"/>
      <c r="AO10" s="50"/>
      <c r="AP10" s="50"/>
      <c r="AQ10" s="50"/>
      <c r="AR10" s="50"/>
      <c r="AS10" s="50"/>
      <c r="AT10" s="45">
        <f>データ!W6</f>
        <v>0.84</v>
      </c>
      <c r="AU10" s="45"/>
      <c r="AV10" s="45"/>
      <c r="AW10" s="45"/>
      <c r="AX10" s="45"/>
      <c r="AY10" s="45"/>
      <c r="AZ10" s="45"/>
      <c r="BA10" s="45"/>
      <c r="BB10" s="45">
        <f>データ!X6</f>
        <v>3216.67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123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124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412066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佐賀県　武雄市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5.47</v>
      </c>
      <c r="Q6" s="34">
        <f t="shared" si="3"/>
        <v>102.24</v>
      </c>
      <c r="R6" s="34">
        <f t="shared" si="3"/>
        <v>4104</v>
      </c>
      <c r="S6" s="34">
        <f t="shared" si="3"/>
        <v>49674</v>
      </c>
      <c r="T6" s="34">
        <f t="shared" si="3"/>
        <v>195.4</v>
      </c>
      <c r="U6" s="34">
        <f t="shared" si="3"/>
        <v>254.22</v>
      </c>
      <c r="V6" s="34">
        <f t="shared" si="3"/>
        <v>2702</v>
      </c>
      <c r="W6" s="34">
        <f t="shared" si="3"/>
        <v>0.84</v>
      </c>
      <c r="X6" s="34">
        <f t="shared" si="3"/>
        <v>3216.67</v>
      </c>
      <c r="Y6" s="35">
        <f>IF(Y7="",NA(),Y7)</f>
        <v>94.85</v>
      </c>
      <c r="Z6" s="35">
        <f t="shared" ref="Z6:AH6" si="4">IF(Z7="",NA(),Z7)</f>
        <v>103.66</v>
      </c>
      <c r="AA6" s="35">
        <f t="shared" si="4"/>
        <v>106.5</v>
      </c>
      <c r="AB6" s="35">
        <f t="shared" si="4"/>
        <v>108.38</v>
      </c>
      <c r="AC6" s="35">
        <f t="shared" si="4"/>
        <v>107.39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1574.53</v>
      </c>
      <c r="BL6" s="35">
        <f t="shared" si="7"/>
        <v>1506.51</v>
      </c>
      <c r="BM6" s="35">
        <f t="shared" si="7"/>
        <v>1315.67</v>
      </c>
      <c r="BN6" s="35">
        <f t="shared" si="7"/>
        <v>1240.1600000000001</v>
      </c>
      <c r="BO6" s="35">
        <f t="shared" si="7"/>
        <v>1193.49</v>
      </c>
      <c r="BP6" s="34" t="str">
        <f>IF(BP7="","",IF(BP7="-","【-】","【"&amp;SUBSTITUTE(TEXT(BP7,"#,##0.00"),"-","△")&amp;"】"))</f>
        <v>【728.30】</v>
      </c>
      <c r="BQ6" s="35">
        <f>IF(BQ7="",NA(),BQ7)</f>
        <v>106.8</v>
      </c>
      <c r="BR6" s="35">
        <f t="shared" ref="BR6:BZ6" si="8">IF(BR7="",NA(),BR7)</f>
        <v>146.59</v>
      </c>
      <c r="BS6" s="35">
        <f t="shared" si="8"/>
        <v>140.93</v>
      </c>
      <c r="BT6" s="35">
        <f t="shared" si="8"/>
        <v>147.53</v>
      </c>
      <c r="BU6" s="35">
        <f t="shared" si="8"/>
        <v>146.68</v>
      </c>
      <c r="BV6" s="35">
        <f t="shared" si="8"/>
        <v>57.36</v>
      </c>
      <c r="BW6" s="35">
        <f t="shared" si="8"/>
        <v>57.33</v>
      </c>
      <c r="BX6" s="35">
        <f t="shared" si="8"/>
        <v>60.78</v>
      </c>
      <c r="BY6" s="35">
        <f t="shared" si="8"/>
        <v>60.17</v>
      </c>
      <c r="BZ6" s="35">
        <f t="shared" si="8"/>
        <v>65.569999999999993</v>
      </c>
      <c r="CA6" s="34" t="str">
        <f>IF(CA7="","",IF(CA7="-","【-】","【"&amp;SUBSTITUTE(TEXT(CA7,"#,##0.00"),"-","△")&amp;"】"))</f>
        <v>【100.04】</v>
      </c>
      <c r="CB6" s="35">
        <f>IF(CB7="",NA(),CB7)</f>
        <v>185.7</v>
      </c>
      <c r="CC6" s="35">
        <f t="shared" ref="CC6:CK6" si="9">IF(CC7="",NA(),CC7)</f>
        <v>132.91999999999999</v>
      </c>
      <c r="CD6" s="35">
        <f t="shared" si="9"/>
        <v>142.33000000000001</v>
      </c>
      <c r="CE6" s="35">
        <f t="shared" si="9"/>
        <v>136.75</v>
      </c>
      <c r="CF6" s="35">
        <f t="shared" si="9"/>
        <v>127.84</v>
      </c>
      <c r="CG6" s="35">
        <f t="shared" si="9"/>
        <v>279.91000000000003</v>
      </c>
      <c r="CH6" s="35">
        <f t="shared" si="9"/>
        <v>284.52999999999997</v>
      </c>
      <c r="CI6" s="35">
        <f t="shared" si="9"/>
        <v>276.26</v>
      </c>
      <c r="CJ6" s="35">
        <f t="shared" si="9"/>
        <v>281.52999999999997</v>
      </c>
      <c r="CK6" s="35">
        <f t="shared" si="9"/>
        <v>263.04000000000002</v>
      </c>
      <c r="CL6" s="34" t="str">
        <f>IF(CL7="","",IF(CL7="-","【-】","【"&amp;SUBSTITUTE(TEXT(CL7,"#,##0.00"),"-","△")&amp;"】"))</f>
        <v>【137.82】</v>
      </c>
      <c r="CM6" s="35">
        <f>IF(CM7="",NA(),CM7)</f>
        <v>36.5</v>
      </c>
      <c r="CN6" s="35">
        <f t="shared" ref="CN6:CV6" si="10">IF(CN7="",NA(),CN7)</f>
        <v>27.33</v>
      </c>
      <c r="CO6" s="35">
        <f t="shared" si="10"/>
        <v>37.08</v>
      </c>
      <c r="CP6" s="35">
        <f t="shared" si="10"/>
        <v>38.58</v>
      </c>
      <c r="CQ6" s="35">
        <f t="shared" si="10"/>
        <v>42.75</v>
      </c>
      <c r="CR6" s="35">
        <f t="shared" si="10"/>
        <v>40.07</v>
      </c>
      <c r="CS6" s="35">
        <f t="shared" si="10"/>
        <v>39.92</v>
      </c>
      <c r="CT6" s="35">
        <f t="shared" si="10"/>
        <v>41.63</v>
      </c>
      <c r="CU6" s="35">
        <f t="shared" si="10"/>
        <v>44.89</v>
      </c>
      <c r="CV6" s="35">
        <f t="shared" si="10"/>
        <v>40.75</v>
      </c>
      <c r="CW6" s="34" t="str">
        <f>IF(CW7="","",IF(CW7="-","【-】","【"&amp;SUBSTITUTE(TEXT(CW7,"#,##0.00"),"-","△")&amp;"】"))</f>
        <v>【60.09】</v>
      </c>
      <c r="CX6" s="35">
        <f>IF(CX7="",NA(),CX7)</f>
        <v>26.01</v>
      </c>
      <c r="CY6" s="35">
        <f t="shared" ref="CY6:DG6" si="11">IF(CY7="",NA(),CY7)</f>
        <v>28.47</v>
      </c>
      <c r="CZ6" s="35">
        <f t="shared" si="11"/>
        <v>35.229999999999997</v>
      </c>
      <c r="DA6" s="35">
        <f t="shared" si="11"/>
        <v>30.81</v>
      </c>
      <c r="DB6" s="35">
        <f t="shared" si="11"/>
        <v>32.53</v>
      </c>
      <c r="DC6" s="35">
        <f t="shared" si="11"/>
        <v>66</v>
      </c>
      <c r="DD6" s="35">
        <f t="shared" si="11"/>
        <v>65.86</v>
      </c>
      <c r="DE6" s="35">
        <f t="shared" si="11"/>
        <v>66.33</v>
      </c>
      <c r="DF6" s="35">
        <f t="shared" si="11"/>
        <v>64.89</v>
      </c>
      <c r="DG6" s="35">
        <f t="shared" si="11"/>
        <v>64.97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0.18</v>
      </c>
      <c r="EK6" s="35">
        <f t="shared" si="14"/>
        <v>0.19</v>
      </c>
      <c r="EL6" s="35">
        <f t="shared" si="14"/>
        <v>0.16</v>
      </c>
      <c r="EM6" s="35">
        <f t="shared" si="14"/>
        <v>0.33</v>
      </c>
      <c r="EN6" s="35">
        <f t="shared" si="14"/>
        <v>0.21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412066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5.47</v>
      </c>
      <c r="Q7" s="38">
        <v>102.24</v>
      </c>
      <c r="R7" s="38">
        <v>4104</v>
      </c>
      <c r="S7" s="38">
        <v>49674</v>
      </c>
      <c r="T7" s="38">
        <v>195.4</v>
      </c>
      <c r="U7" s="38">
        <v>254.22</v>
      </c>
      <c r="V7" s="38">
        <v>2702</v>
      </c>
      <c r="W7" s="38">
        <v>0.84</v>
      </c>
      <c r="X7" s="38">
        <v>3216.67</v>
      </c>
      <c r="Y7" s="38">
        <v>94.85</v>
      </c>
      <c r="Z7" s="38">
        <v>103.66</v>
      </c>
      <c r="AA7" s="38">
        <v>106.5</v>
      </c>
      <c r="AB7" s="38">
        <v>108.38</v>
      </c>
      <c r="AC7" s="38">
        <v>107.39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1574.53</v>
      </c>
      <c r="BL7" s="38">
        <v>1506.51</v>
      </c>
      <c r="BM7" s="38">
        <v>1315.67</v>
      </c>
      <c r="BN7" s="38">
        <v>1240.1600000000001</v>
      </c>
      <c r="BO7" s="38">
        <v>1193.49</v>
      </c>
      <c r="BP7" s="38">
        <v>728.3</v>
      </c>
      <c r="BQ7" s="38">
        <v>106.8</v>
      </c>
      <c r="BR7" s="38">
        <v>146.59</v>
      </c>
      <c r="BS7" s="38">
        <v>140.93</v>
      </c>
      <c r="BT7" s="38">
        <v>147.53</v>
      </c>
      <c r="BU7" s="38">
        <v>146.68</v>
      </c>
      <c r="BV7" s="38">
        <v>57.36</v>
      </c>
      <c r="BW7" s="38">
        <v>57.33</v>
      </c>
      <c r="BX7" s="38">
        <v>60.78</v>
      </c>
      <c r="BY7" s="38">
        <v>60.17</v>
      </c>
      <c r="BZ7" s="38">
        <v>65.569999999999993</v>
      </c>
      <c r="CA7" s="38">
        <v>100.04</v>
      </c>
      <c r="CB7" s="38">
        <v>185.7</v>
      </c>
      <c r="CC7" s="38">
        <v>132.91999999999999</v>
      </c>
      <c r="CD7" s="38">
        <v>142.33000000000001</v>
      </c>
      <c r="CE7" s="38">
        <v>136.75</v>
      </c>
      <c r="CF7" s="38">
        <v>127.84</v>
      </c>
      <c r="CG7" s="38">
        <v>279.91000000000003</v>
      </c>
      <c r="CH7" s="38">
        <v>284.52999999999997</v>
      </c>
      <c r="CI7" s="38">
        <v>276.26</v>
      </c>
      <c r="CJ7" s="38">
        <v>281.52999999999997</v>
      </c>
      <c r="CK7" s="38">
        <v>263.04000000000002</v>
      </c>
      <c r="CL7" s="38">
        <v>137.82</v>
      </c>
      <c r="CM7" s="38">
        <v>36.5</v>
      </c>
      <c r="CN7" s="38">
        <v>27.33</v>
      </c>
      <c r="CO7" s="38">
        <v>37.08</v>
      </c>
      <c r="CP7" s="38">
        <v>38.58</v>
      </c>
      <c r="CQ7" s="38">
        <v>42.75</v>
      </c>
      <c r="CR7" s="38">
        <v>40.07</v>
      </c>
      <c r="CS7" s="38">
        <v>39.92</v>
      </c>
      <c r="CT7" s="38">
        <v>41.63</v>
      </c>
      <c r="CU7" s="38">
        <v>44.89</v>
      </c>
      <c r="CV7" s="38">
        <v>40.75</v>
      </c>
      <c r="CW7" s="38">
        <v>60.09</v>
      </c>
      <c r="CX7" s="38">
        <v>26.01</v>
      </c>
      <c r="CY7" s="38">
        <v>28.47</v>
      </c>
      <c r="CZ7" s="38">
        <v>35.229999999999997</v>
      </c>
      <c r="DA7" s="38">
        <v>30.81</v>
      </c>
      <c r="DB7" s="38">
        <v>32.53</v>
      </c>
      <c r="DC7" s="38">
        <v>66</v>
      </c>
      <c r="DD7" s="38">
        <v>65.86</v>
      </c>
      <c r="DE7" s="38">
        <v>66.33</v>
      </c>
      <c r="DF7" s="38">
        <v>64.89</v>
      </c>
      <c r="DG7" s="38">
        <v>64.97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0.18</v>
      </c>
      <c r="EK7" s="38">
        <v>0.19</v>
      </c>
      <c r="EL7" s="38">
        <v>0.16</v>
      </c>
      <c r="EM7" s="38">
        <v>0.33</v>
      </c>
      <c r="EN7" s="38">
        <v>0.21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master</cp:lastModifiedBy>
  <cp:lastPrinted>2018-02-21T00:03:35Z</cp:lastPrinted>
  <dcterms:created xsi:type="dcterms:W3CDTF">2017-12-25T02:13:03Z</dcterms:created>
  <dcterms:modified xsi:type="dcterms:W3CDTF">2018-02-21T00:16:56Z</dcterms:modified>
</cp:coreProperties>
</file>