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財政課共通\財務Ｄ\調査もの\公営企業関係調査\経営比較分析\H29\H28決算「経営比較分析表」の分析等について\提出用\"/>
    </mc:Choice>
  </mc:AlternateContent>
  <workbookProtection workbookPassword="B319" lockStructure="1"/>
  <bookViews>
    <workbookView xWindow="0" yWindow="0" windowWidth="23955" windowHeight="1060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W10" i="4"/>
  <c r="P10" i="4"/>
  <c r="B10" i="4"/>
  <c r="BB8"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<sst xmlns="http://schemas.openxmlformats.org/spreadsheetml/2006/main" count="235" uniqueCount="123">
  <si>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</si>
  <si>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</si>
  <si>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</si>
  <si>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</si>
  <si>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</si>
  <si>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</si>
  <si>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</si>
  <si>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</si>
  <si>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</si>
  <si>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</si>
  <si>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</si>
  <si>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</si>
  <si>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</si>
  <si>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</si>
  <si>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</si>
  <si>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</si>
  <si>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</si>
  <si>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</si>
  <si>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</si>
  <si>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</si>
  <si>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</si>
  <si>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</si>
  <si>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</si>
  <si>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</si>
  <si>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</si>
  <si>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</si>
  <si>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</si>
  <si>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</si>
  <si>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</si>
  <si>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</si>
  <si>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</si>
  <si>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</si>
  <si>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</si>
  <si>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</si>
  <si>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</si>
  <si>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</si>
  <si>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</si>
  <si>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</si>
  <si>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</si>
  <si>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</si>
  <si>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</si>
  <si>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</si>
  <si>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</si>
  <si>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</si>
  <si>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</si>
  <si>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</si>
  <si>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</si>
  <si>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</si>
  <si>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</si>
  <si>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</si>
  <si>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</si>
  <si>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</si>
  <si>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</si>
  <si>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</si>
  <si>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</si>
  <si>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</si>
  <si>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</si>
  <si>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</si>
  <si>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</si>
  <si>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</si>
  <si>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</si>
  <si>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</si>
  <si>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</si>
  <si>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</si>
  <si>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</si>
  <si>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</si>
  <si>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</si>
  <si>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</si>
  <si>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</si>
  <si>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</si>
  <si>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</si>
  <si>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</si>
  <si>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</si>
  <si>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</si>
  <si>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</si>
  <si>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</si>
  <si>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</si>
  <si>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</si>
  <si>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</si>
  <si>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</si>
  <si>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</si>
  <si>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</si>
  <si>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</si>
  <si>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</si>
  <si>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</si>
  <si>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</si>
  <si>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</si>
  <si>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</si>
  <si>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</si>
  <si>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</si>
  <si>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</si>
  <si>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</si>
  <si>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</si>
  <si>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</si>
  <si>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</si>
  <si>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</si>
  <si>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</si>
  <si>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</si>
  <si>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</si>
  <si>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</si>
  <si>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</si>
  <si>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</si>
  <si>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</si>
  <si>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</si>
  <si>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</si>
  <si>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</si>
  <si>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</si>
  <si>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</si>
  <si>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鳥栖市</t>
  </si>
  <si>
    <t>法適用</t>
  </si>
  <si>
    <t>下水道事業</t>
  </si>
  <si>
    <t>公共下水道</t>
  </si>
  <si>
    <t>Bd2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</si>
  <si>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</si>
  <si>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</si>
  <si>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</si>
  <si>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</si>
  <si>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</si>
  <si>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</si>
  <si>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</si>
  <si>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平成２６年度から経常収支比率が１００％を超えています。これは認可区域の整備が完了に近づいており、企業債利子償還金が減少していることが主な要因となっています。
　また、費用の効率性を示す汚水処理原価は、全国平均より３５円ほど低く、それに伴い経費回収率も近年では１００％を超える水準となっており、全国平均より優位な状況です。
　しかしながら、平成２８年度末の企業債残高が約２０７億円であり、これにより企業債残高対事業規模比率は全国平均よりも劣位な状況であり、更なる経営改善を図っていく必要があります。
　また、流動比率が平成２６年度に大きく減少していますが、公営企業会計基準の見直しによるもので、実質的には大きな変化は生じていません。</t>
    <rPh sb="84" eb="86">
      <t>ヒヨウ</t>
    </rPh>
    <rPh sb="87" eb="90">
      <t>コウリツセイ</t>
    </rPh>
    <rPh sb="91" eb="92">
      <t>シメ</t>
    </rPh>
    <rPh sb="93" eb="95">
      <t>オスイ</t>
    </rPh>
    <rPh sb="95" eb="97">
      <t>ショリ</t>
    </rPh>
    <rPh sb="97" eb="99">
      <t>ゲンカ</t>
    </rPh>
    <rPh sb="101" eb="103">
      <t>ゼンコク</t>
    </rPh>
    <rPh sb="103" eb="105">
      <t>ヘイキン</t>
    </rPh>
    <rPh sb="109" eb="110">
      <t>エン</t>
    </rPh>
    <rPh sb="112" eb="113">
      <t>ヒク</t>
    </rPh>
    <rPh sb="118" eb="119">
      <t>トモナ</t>
    </rPh>
    <rPh sb="120" eb="122">
      <t>ケイヒ</t>
    </rPh>
    <rPh sb="122" eb="124">
      <t>カイシュウ</t>
    </rPh>
    <rPh sb="124" eb="125">
      <t>リツ</t>
    </rPh>
    <rPh sb="126" eb="128">
      <t>キンネン</t>
    </rPh>
    <rPh sb="135" eb="136">
      <t>コ</t>
    </rPh>
    <rPh sb="138" eb="140">
      <t>スイジュン</t>
    </rPh>
    <rPh sb="147" eb="149">
      <t>ゼンコク</t>
    </rPh>
    <rPh sb="149" eb="151">
      <t>ヘイキン</t>
    </rPh>
    <rPh sb="153" eb="155">
      <t>ユウイ</t>
    </rPh>
    <rPh sb="156" eb="158">
      <t>ジョウキョウ</t>
    </rPh>
    <rPh sb="170" eb="172">
      <t>ヘイセイ</t>
    </rPh>
    <rPh sb="174" eb="176">
      <t>ネンド</t>
    </rPh>
    <rPh sb="176" eb="177">
      <t>マツ</t>
    </rPh>
    <rPh sb="178" eb="180">
      <t>キギョウ</t>
    </rPh>
    <rPh sb="180" eb="181">
      <t>サイ</t>
    </rPh>
    <rPh sb="181" eb="183">
      <t>ザンダカ</t>
    </rPh>
    <rPh sb="184" eb="185">
      <t>ヤク</t>
    </rPh>
    <rPh sb="188" eb="190">
      <t>オクエン</t>
    </rPh>
    <rPh sb="219" eb="221">
      <t>レツイ</t>
    </rPh>
    <rPh sb="222" eb="224">
      <t>ジョウキョウ</t>
    </rPh>
    <phoneticPr fontId="4"/>
  </si>
  <si>
    <t>　平成２年に下水道の供用を開始しており、現時点では老朽化率は０％となっています。
　安定した下水道事業を継続していくため、今後は施設の老朽化対策や耐震化対策を行っていく予定としています。</t>
    <rPh sb="67" eb="70">
      <t>ロウキュウカ</t>
    </rPh>
    <rPh sb="70" eb="72">
      <t>タイサク</t>
    </rPh>
    <rPh sb="76" eb="78">
      <t>タイサク</t>
    </rPh>
    <phoneticPr fontId="4"/>
  </si>
  <si>
    <t>　認可区域の整備がほぼ完了し、今後は維持管理が主な事業となっていきます。
　現在、使用者数は増加し、経営状況も改善傾向にありますが、今後は施設の老朽化対策や耐震化対策が控えており、多額の事業費用を要することが予想されます。
　また、現在は人口が増加していますが、いずれ人口が減少していくことが予想されるため、将来を見据えた事業運営が必要だと考えています。</t>
    <rPh sb="72" eb="75">
      <t>ロウキュウカ</t>
    </rPh>
    <rPh sb="75" eb="77">
      <t>タイサク</t>
    </rPh>
    <rPh sb="81" eb="83">
      <t>タイサク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</si>
</sst>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C3-4F28-8A86-42E7F13D5B17}"/>
            </c:ext>
          </c:extLst>
        </c:ser>
        <c:dLbls>
          <c:showLegendKey val="0"/>
          <c:showVal val="0"/>
          <c:showCatName val="0"/>
          <c:showSerName val="0"/>
          <c:showPercent val="0"/>
          <c:showBubbleSize val="0"/>
        </c:dLbls>
        <c:gapWidth val="150"/>
        <c:axId val="230377704"/>
        <c:axId val="230392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0.04</c:v>
                </c:pt>
                <c:pt idx="3">
                  <c:v>0.38</c:v>
                </c:pt>
                <c:pt idx="4">
                  <c:v>0.01</c:v>
                </c:pt>
              </c:numCache>
            </c:numRef>
          </c:val>
          <c:smooth val="0"/>
          <c:extLst xmlns:c16r2="http://schemas.microsoft.com/office/drawing/2015/06/chart">
            <c:ext xmlns:c16="http://schemas.microsoft.com/office/drawing/2014/chart" uri="{C3380CC4-5D6E-409C-BE32-E72D297353CC}">
              <c16:uniqueId val="{00000001-4CC3-4F28-8A86-42E7F13D5B17}"/>
            </c:ext>
          </c:extLst>
        </c:ser>
        <c:dLbls>
          <c:showLegendKey val="0"/>
          <c:showVal val="0"/>
          <c:showCatName val="0"/>
          <c:showSerName val="0"/>
          <c:showPercent val="0"/>
          <c:showBubbleSize val="0"/>
        </c:dLbls>
        <c:marker val="1"/>
        <c:smooth val="0"/>
        <c:axId val="230377704"/>
        <c:axId val="230392504"/>
      </c:lineChart>
      <c:dateAx>
        <c:axId val="230377704"/>
        <c:scaling>
          <c:orientation val="minMax"/>
        </c:scaling>
        <c:delete val="1"/>
        <c:axPos val="b"/>
        <c:numFmt formatCode="ge" sourceLinked="1"/>
        <c:majorTickMark val="none"/>
        <c:minorTickMark val="none"/>
        <c:tickLblPos val="none"/>
        <c:crossAx val="230392504"/>
        <c:crosses val="autoZero"/>
        <c:auto val="1"/>
        <c:lblOffset val="100"/>
        <c:baseTimeUnit val="years"/>
      </c:dateAx>
      <c:valAx>
        <c:axId val="230392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7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68.95</c:v>
                </c:pt>
                <c:pt idx="1">
                  <c:v>70.430000000000007</c:v>
                </c:pt>
                <c:pt idx="2">
                  <c:v>71.59</c:v>
                </c:pt>
                <c:pt idx="3">
                  <c:v>70.92</c:v>
                </c:pt>
                <c:pt idx="4">
                  <c:v>72.989999999999995</c:v>
                </c:pt>
              </c:numCache>
            </c:numRef>
          </c:val>
          <c:extLst xmlns:c16r2="http://schemas.microsoft.com/office/drawing/2015/06/chart">
            <c:ext xmlns:c16="http://schemas.microsoft.com/office/drawing/2014/chart" uri="{C3380CC4-5D6E-409C-BE32-E72D297353CC}">
              <c16:uniqueId val="{00000000-5A3E-478D-B133-2AF2FE4E3A2D}"/>
            </c:ext>
          </c:extLst>
        </c:ser>
        <c:dLbls>
          <c:showLegendKey val="0"/>
          <c:showVal val="0"/>
          <c:showCatName val="0"/>
          <c:showSerName val="0"/>
          <c:showPercent val="0"/>
          <c:showBubbleSize val="0"/>
        </c:dLbls>
        <c:gapWidth val="150"/>
        <c:axId val="231933144"/>
        <c:axId val="2319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65.31</c:v>
                </c:pt>
                <c:pt idx="1">
                  <c:v>62.09</c:v>
                </c:pt>
                <c:pt idx="2">
                  <c:v>62.23</c:v>
                </c:pt>
                <c:pt idx="3">
                  <c:v>60</c:v>
                </c:pt>
                <c:pt idx="4">
                  <c:v>61.03</c:v>
                </c:pt>
              </c:numCache>
            </c:numRef>
          </c:val>
          <c:smooth val="0"/>
          <c:extLst xmlns:c16r2="http://schemas.microsoft.com/office/drawing/2015/06/chart">
            <c:ext xmlns:c16="http://schemas.microsoft.com/office/drawing/2014/chart" uri="{C3380CC4-5D6E-409C-BE32-E72D297353CC}">
              <c16:uniqueId val="{00000001-5A3E-478D-B133-2AF2FE4E3A2D}"/>
            </c:ext>
          </c:extLst>
        </c:ser>
        <c:dLbls>
          <c:showLegendKey val="0"/>
          <c:showVal val="0"/>
          <c:showCatName val="0"/>
          <c:showSerName val="0"/>
          <c:showPercent val="0"/>
          <c:showBubbleSize val="0"/>
        </c:dLbls>
        <c:marker val="1"/>
        <c:smooth val="0"/>
        <c:axId val="231933144"/>
        <c:axId val="231933536"/>
      </c:lineChart>
      <c:dateAx>
        <c:axId val="231933144"/>
        <c:scaling>
          <c:orientation val="minMax"/>
        </c:scaling>
        <c:delete val="1"/>
        <c:axPos val="b"/>
        <c:numFmt formatCode="ge" sourceLinked="1"/>
        <c:majorTickMark val="none"/>
        <c:minorTickMark val="none"/>
        <c:tickLblPos val="none"/>
        <c:crossAx val="231933536"/>
        <c:crosses val="autoZero"/>
        <c:auto val="1"/>
        <c:lblOffset val="100"/>
        <c:baseTimeUnit val="years"/>
      </c:dateAx>
      <c:valAx>
        <c:axId val="2319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33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87.26</c:v>
                </c:pt>
                <c:pt idx="1">
                  <c:v>88.53</c:v>
                </c:pt>
                <c:pt idx="2">
                  <c:v>90.29</c:v>
                </c:pt>
                <c:pt idx="3">
                  <c:v>90.93</c:v>
                </c:pt>
                <c:pt idx="4">
                  <c:v>91.39</c:v>
                </c:pt>
              </c:numCache>
            </c:numRef>
          </c:val>
          <c:extLst xmlns:c16r2="http://schemas.microsoft.com/office/drawing/2015/06/chart">
            <c:ext xmlns:c16="http://schemas.microsoft.com/office/drawing/2014/chart" uri="{C3380CC4-5D6E-409C-BE32-E72D297353CC}">
              <c16:uniqueId val="{00000000-F348-4670-98FA-E0674DB571EF}"/>
            </c:ext>
          </c:extLst>
        </c:ser>
        <c:dLbls>
          <c:showLegendKey val="0"/>
          <c:showVal val="0"/>
          <c:showCatName val="0"/>
          <c:showSerName val="0"/>
          <c:showPercent val="0"/>
          <c:showBubbleSize val="0"/>
        </c:dLbls>
        <c:gapWidth val="150"/>
        <c:axId val="231934712"/>
        <c:axId val="2319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87.07</c:v>
                </c:pt>
                <c:pt idx="1">
                  <c:v>86.88</c:v>
                </c:pt>
                <c:pt idx="2">
                  <c:v>86.56</c:v>
                </c:pt>
                <c:pt idx="3">
                  <c:v>86.78</c:v>
                </c:pt>
                <c:pt idx="4">
                  <c:v>86.83</c:v>
                </c:pt>
              </c:numCache>
            </c:numRef>
          </c:val>
          <c:smooth val="0"/>
          <c:extLst xmlns:c16r2="http://schemas.microsoft.com/office/drawing/2015/06/chart">
            <c:ext xmlns:c16="http://schemas.microsoft.com/office/drawing/2014/chart" uri="{C3380CC4-5D6E-409C-BE32-E72D297353CC}">
              <c16:uniqueId val="{00000001-F348-4670-98FA-E0674DB571EF}"/>
            </c:ext>
          </c:extLst>
        </c:ser>
        <c:dLbls>
          <c:showLegendKey val="0"/>
          <c:showVal val="0"/>
          <c:showCatName val="0"/>
          <c:showSerName val="0"/>
          <c:showPercent val="0"/>
          <c:showBubbleSize val="0"/>
        </c:dLbls>
        <c:marker val="1"/>
        <c:smooth val="0"/>
        <c:axId val="231934712"/>
        <c:axId val="231935104"/>
      </c:lineChart>
      <c:dateAx>
        <c:axId val="231934712"/>
        <c:scaling>
          <c:orientation val="minMax"/>
        </c:scaling>
        <c:delete val="1"/>
        <c:axPos val="b"/>
        <c:numFmt formatCode="ge" sourceLinked="1"/>
        <c:majorTickMark val="none"/>
        <c:minorTickMark val="none"/>
        <c:tickLblPos val="none"/>
        <c:crossAx val="231935104"/>
        <c:crosses val="autoZero"/>
        <c:auto val="1"/>
        <c:lblOffset val="100"/>
        <c:baseTimeUnit val="years"/>
      </c:dateAx>
      <c:valAx>
        <c:axId val="2319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3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98.28</c:v>
                </c:pt>
                <c:pt idx="1">
                  <c:v>98.15</c:v>
                </c:pt>
                <c:pt idx="2">
                  <c:v>103.24</c:v>
                </c:pt>
                <c:pt idx="3">
                  <c:v>107.55</c:v>
                </c:pt>
                <c:pt idx="4">
                  <c:v>112.17</c:v>
                </c:pt>
              </c:numCache>
            </c:numRef>
          </c:val>
          <c:extLst xmlns:c16r2="http://schemas.microsoft.com/office/drawing/2015/06/chart">
            <c:ext xmlns:c16="http://schemas.microsoft.com/office/drawing/2014/chart" uri="{C3380CC4-5D6E-409C-BE32-E72D297353CC}">
              <c16:uniqueId val="{00000000-79CF-4754-AF9D-484FA79300E3}"/>
            </c:ext>
          </c:extLst>
        </c:ser>
        <c:dLbls>
          <c:showLegendKey val="0"/>
          <c:showVal val="0"/>
          <c:showCatName val="0"/>
          <c:showSerName val="0"/>
          <c:showPercent val="0"/>
          <c:showBubbleSize val="0"/>
        </c:dLbls>
        <c:gapWidth val="150"/>
        <c:axId val="231037504"/>
        <c:axId val="2310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101.61</c:v>
                </c:pt>
                <c:pt idx="1">
                  <c:v>104.97</c:v>
                </c:pt>
                <c:pt idx="2">
                  <c:v>106.59</c:v>
                </c:pt>
                <c:pt idx="3">
                  <c:v>107.4</c:v>
                </c:pt>
                <c:pt idx="4">
                  <c:v>105.73</c:v>
                </c:pt>
              </c:numCache>
            </c:numRef>
          </c:val>
          <c:smooth val="0"/>
          <c:extLst xmlns:c16r2="http://schemas.microsoft.com/office/drawing/2015/06/chart">
            <c:ext xmlns:c16="http://schemas.microsoft.com/office/drawing/2014/chart" uri="{C3380CC4-5D6E-409C-BE32-E72D297353CC}">
              <c16:uniqueId val="{00000001-79CF-4754-AF9D-484FA79300E3}"/>
            </c:ext>
          </c:extLst>
        </c:ser>
        <c:dLbls>
          <c:showLegendKey val="0"/>
          <c:showVal val="0"/>
          <c:showCatName val="0"/>
          <c:showSerName val="0"/>
          <c:showPercent val="0"/>
          <c:showBubbleSize val="0"/>
        </c:dLbls>
        <c:marker val="1"/>
        <c:smooth val="0"/>
        <c:axId val="231037504"/>
        <c:axId val="231037888"/>
      </c:lineChart>
      <c:dateAx>
        <c:axId val="231037504"/>
        <c:scaling>
          <c:orientation val="minMax"/>
        </c:scaling>
        <c:delete val="1"/>
        <c:axPos val="b"/>
        <c:numFmt formatCode="ge" sourceLinked="1"/>
        <c:majorTickMark val="none"/>
        <c:minorTickMark val="none"/>
        <c:tickLblPos val="none"/>
        <c:crossAx val="231037888"/>
        <c:crosses val="autoZero"/>
        <c:auto val="1"/>
        <c:lblOffset val="100"/>
        <c:baseTimeUnit val="years"/>
      </c:dateAx>
      <c:valAx>
        <c:axId val="2310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0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8.2799999999999994</c:v>
                </c:pt>
                <c:pt idx="1">
                  <c:v>9.1199999999999992</c:v>
                </c:pt>
                <c:pt idx="2">
                  <c:v>17.93</c:v>
                </c:pt>
                <c:pt idx="3">
                  <c:v>19.899999999999999</c:v>
                </c:pt>
                <c:pt idx="4">
                  <c:v>22.21</c:v>
                </c:pt>
              </c:numCache>
            </c:numRef>
          </c:val>
          <c:extLst xmlns:c16r2="http://schemas.microsoft.com/office/drawing/2015/06/chart">
            <c:ext xmlns:c16="http://schemas.microsoft.com/office/drawing/2014/chart" uri="{C3380CC4-5D6E-409C-BE32-E72D297353CC}">
              <c16:uniqueId val="{00000000-74E0-4C45-A256-A4F04EE5E8EB}"/>
            </c:ext>
          </c:extLst>
        </c:ser>
        <c:dLbls>
          <c:showLegendKey val="0"/>
          <c:showVal val="0"/>
          <c:showCatName val="0"/>
          <c:showSerName val="0"/>
          <c:showPercent val="0"/>
          <c:showBubbleSize val="0"/>
        </c:dLbls>
        <c:gapWidth val="150"/>
        <c:axId val="231673184"/>
        <c:axId val="2316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8.3000000000000007</c:v>
                </c:pt>
                <c:pt idx="1">
                  <c:v>9.52</c:v>
                </c:pt>
                <c:pt idx="2">
                  <c:v>15.82</c:v>
                </c:pt>
                <c:pt idx="3">
                  <c:v>18.29</c:v>
                </c:pt>
                <c:pt idx="4">
                  <c:v>14.26</c:v>
                </c:pt>
              </c:numCache>
            </c:numRef>
          </c:val>
          <c:smooth val="0"/>
          <c:extLst xmlns:c16r2="http://schemas.microsoft.com/office/drawing/2015/06/chart">
            <c:ext xmlns:c16="http://schemas.microsoft.com/office/drawing/2014/chart" uri="{C3380CC4-5D6E-409C-BE32-E72D297353CC}">
              <c16:uniqueId val="{00000001-74E0-4C45-A256-A4F04EE5E8EB}"/>
            </c:ext>
          </c:extLst>
        </c:ser>
        <c:dLbls>
          <c:showLegendKey val="0"/>
          <c:showVal val="0"/>
          <c:showCatName val="0"/>
          <c:showSerName val="0"/>
          <c:showPercent val="0"/>
          <c:showBubbleSize val="0"/>
        </c:dLbls>
        <c:marker val="1"/>
        <c:smooth val="0"/>
        <c:axId val="231673184"/>
        <c:axId val="231675616"/>
      </c:lineChart>
      <c:dateAx>
        <c:axId val="231673184"/>
        <c:scaling>
          <c:orientation val="minMax"/>
        </c:scaling>
        <c:delete val="1"/>
        <c:axPos val="b"/>
        <c:numFmt formatCode="ge" sourceLinked="1"/>
        <c:majorTickMark val="none"/>
        <c:minorTickMark val="none"/>
        <c:tickLblPos val="none"/>
        <c:crossAx val="231675616"/>
        <c:crosses val="autoZero"/>
        <c:auto val="1"/>
        <c:lblOffset val="100"/>
        <c:baseTimeUnit val="years"/>
      </c:dateAx>
      <c:valAx>
        <c:axId val="2316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7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4B-488F-8209-8288CD69BABA}"/>
            </c:ext>
          </c:extLst>
        </c:ser>
        <c:dLbls>
          <c:showLegendKey val="0"/>
          <c:showVal val="0"/>
          <c:showCatName val="0"/>
          <c:showSerName val="0"/>
          <c:showPercent val="0"/>
          <c:showBubbleSize val="0"/>
        </c:dLbls>
        <c:gapWidth val="150"/>
        <c:axId val="231764480"/>
        <c:axId val="23176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0.01</c:v>
                </c:pt>
                <c:pt idx="3">
                  <c:v>0.01</c:v>
                </c:pt>
                <c:pt idx="4">
                  <c:v>0.01</c:v>
                </c:pt>
              </c:numCache>
            </c:numRef>
          </c:val>
          <c:smooth val="0"/>
          <c:extLst xmlns:c16r2="http://schemas.microsoft.com/office/drawing/2015/06/chart">
            <c:ext xmlns:c16="http://schemas.microsoft.com/office/drawing/2014/chart" uri="{C3380CC4-5D6E-409C-BE32-E72D297353CC}">
              <c16:uniqueId val="{00000001-D24B-488F-8209-8288CD69BABA}"/>
            </c:ext>
          </c:extLst>
        </c:ser>
        <c:dLbls>
          <c:showLegendKey val="0"/>
          <c:showVal val="0"/>
          <c:showCatName val="0"/>
          <c:showSerName val="0"/>
          <c:showPercent val="0"/>
          <c:showBubbleSize val="0"/>
        </c:dLbls>
        <c:marker val="1"/>
        <c:smooth val="0"/>
        <c:axId val="231764480"/>
        <c:axId val="231764872"/>
      </c:lineChart>
      <c:dateAx>
        <c:axId val="231764480"/>
        <c:scaling>
          <c:orientation val="minMax"/>
        </c:scaling>
        <c:delete val="1"/>
        <c:axPos val="b"/>
        <c:numFmt formatCode="ge" sourceLinked="1"/>
        <c:majorTickMark val="none"/>
        <c:minorTickMark val="none"/>
        <c:tickLblPos val="none"/>
        <c:crossAx val="231764872"/>
        <c:crosses val="autoZero"/>
        <c:auto val="1"/>
        <c:lblOffset val="100"/>
        <c:baseTimeUnit val="years"/>
      </c:dateAx>
      <c:valAx>
        <c:axId val="23176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644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8.92</c:v>
                </c:pt>
                <c:pt idx="1">
                  <c:v>11.35</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6AF-4A40-96F8-F0DDF41BC6A9}"/>
            </c:ext>
          </c:extLst>
        </c:ser>
        <c:dLbls>
          <c:showLegendKey val="0"/>
          <c:showVal val="0"/>
          <c:showCatName val="0"/>
          <c:showSerName val="0"/>
          <c:showPercent val="0"/>
          <c:showBubbleSize val="0"/>
        </c:dLbls>
        <c:gapWidth val="150"/>
        <c:axId val="231766048"/>
        <c:axId val="23176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51.83</c:v>
                </c:pt>
                <c:pt idx="1">
                  <c:v>52.88</c:v>
                </c:pt>
                <c:pt idx="2">
                  <c:v>23.51</c:v>
                </c:pt>
                <c:pt idx="3">
                  <c:v>18.920000000000002</c:v>
                </c:pt>
                <c:pt idx="4">
                  <c:v>14.68</c:v>
                </c:pt>
              </c:numCache>
            </c:numRef>
          </c:val>
          <c:smooth val="0"/>
          <c:extLst xmlns:c16r2="http://schemas.microsoft.com/office/drawing/2015/06/chart">
            <c:ext xmlns:c16="http://schemas.microsoft.com/office/drawing/2014/chart" uri="{C3380CC4-5D6E-409C-BE32-E72D297353CC}">
              <c16:uniqueId val="{00000001-26AF-4A40-96F8-F0DDF41BC6A9}"/>
            </c:ext>
          </c:extLst>
        </c:ser>
        <c:dLbls>
          <c:showLegendKey val="0"/>
          <c:showVal val="0"/>
          <c:showCatName val="0"/>
          <c:showSerName val="0"/>
          <c:showPercent val="0"/>
          <c:showBubbleSize val="0"/>
        </c:dLbls>
        <c:marker val="1"/>
        <c:smooth val="0"/>
        <c:axId val="231766048"/>
        <c:axId val="231766440"/>
      </c:lineChart>
      <c:dateAx>
        <c:axId val="231766048"/>
        <c:scaling>
          <c:orientation val="minMax"/>
        </c:scaling>
        <c:delete val="1"/>
        <c:axPos val="b"/>
        <c:numFmt formatCode="ge" sourceLinked="1"/>
        <c:majorTickMark val="none"/>
        <c:minorTickMark val="none"/>
        <c:tickLblPos val="none"/>
        <c:crossAx val="231766440"/>
        <c:crosses val="autoZero"/>
        <c:auto val="1"/>
        <c:lblOffset val="100"/>
        <c:baseTimeUnit val="years"/>
      </c:dateAx>
      <c:valAx>
        <c:axId val="23176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6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166.66</c:v>
                </c:pt>
                <c:pt idx="1">
                  <c:v>224.25</c:v>
                </c:pt>
                <c:pt idx="2">
                  <c:v>15.53</c:v>
                </c:pt>
                <c:pt idx="3">
                  <c:v>15.08</c:v>
                </c:pt>
                <c:pt idx="4">
                  <c:v>13.7</c:v>
                </c:pt>
              </c:numCache>
            </c:numRef>
          </c:val>
          <c:extLst xmlns:c16r2="http://schemas.microsoft.com/office/drawing/2015/06/chart">
            <c:ext xmlns:c16="http://schemas.microsoft.com/office/drawing/2014/chart" uri="{C3380CC4-5D6E-409C-BE32-E72D297353CC}">
              <c16:uniqueId val="{00000000-C368-4171-A27E-6554A41A0059}"/>
            </c:ext>
          </c:extLst>
        </c:ser>
        <c:dLbls>
          <c:showLegendKey val="0"/>
          <c:showVal val="0"/>
          <c:showCatName val="0"/>
          <c:showSerName val="0"/>
          <c:showPercent val="0"/>
          <c:showBubbleSize val="0"/>
        </c:dLbls>
        <c:gapWidth val="150"/>
        <c:axId val="231767616"/>
        <c:axId val="231768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231.37</c:v>
                </c:pt>
                <c:pt idx="1">
                  <c:v>539.27</c:v>
                </c:pt>
                <c:pt idx="2">
                  <c:v>57.3</c:v>
                </c:pt>
                <c:pt idx="3">
                  <c:v>57.35</c:v>
                </c:pt>
                <c:pt idx="4">
                  <c:v>50.78</c:v>
                </c:pt>
              </c:numCache>
            </c:numRef>
          </c:val>
          <c:smooth val="0"/>
          <c:extLst xmlns:c16r2="http://schemas.microsoft.com/office/drawing/2015/06/chart">
            <c:ext xmlns:c16="http://schemas.microsoft.com/office/drawing/2014/chart" uri="{C3380CC4-5D6E-409C-BE32-E72D297353CC}">
              <c16:uniqueId val="{00000001-C368-4171-A27E-6554A41A0059}"/>
            </c:ext>
          </c:extLst>
        </c:ser>
        <c:dLbls>
          <c:showLegendKey val="0"/>
          <c:showVal val="0"/>
          <c:showCatName val="0"/>
          <c:showSerName val="0"/>
          <c:showPercent val="0"/>
          <c:showBubbleSize val="0"/>
        </c:dLbls>
        <c:marker val="1"/>
        <c:smooth val="0"/>
        <c:axId val="231767616"/>
        <c:axId val="231768008"/>
      </c:lineChart>
      <c:dateAx>
        <c:axId val="231767616"/>
        <c:scaling>
          <c:orientation val="minMax"/>
        </c:scaling>
        <c:delete val="1"/>
        <c:axPos val="b"/>
        <c:numFmt formatCode="ge" sourceLinked="1"/>
        <c:majorTickMark val="none"/>
        <c:minorTickMark val="none"/>
        <c:tickLblPos val="none"/>
        <c:crossAx val="231768008"/>
        <c:crosses val="autoZero"/>
        <c:auto val="1"/>
        <c:lblOffset val="100"/>
        <c:baseTimeUnit val="years"/>
      </c:dateAx>
      <c:valAx>
        <c:axId val="23176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7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1493.68</c:v>
                </c:pt>
                <c:pt idx="1">
                  <c:v>1396.76</c:v>
                </c:pt>
                <c:pt idx="2">
                  <c:v>1363.84</c:v>
                </c:pt>
                <c:pt idx="3">
                  <c:v>1435.53</c:v>
                </c:pt>
                <c:pt idx="4">
                  <c:v>1382.46</c:v>
                </c:pt>
              </c:numCache>
            </c:numRef>
          </c:val>
          <c:extLst xmlns:c16r2="http://schemas.microsoft.com/office/drawing/2015/06/chart">
            <c:ext xmlns:c16="http://schemas.microsoft.com/office/drawing/2014/chart" uri="{C3380CC4-5D6E-409C-BE32-E72D297353CC}">
              <c16:uniqueId val="{00000000-4A04-4638-A68A-307E31F83CFF}"/>
            </c:ext>
          </c:extLst>
        </c:ser>
        <c:dLbls>
          <c:showLegendKey val="0"/>
          <c:showVal val="0"/>
          <c:showCatName val="0"/>
          <c:showSerName val="0"/>
          <c:showPercent val="0"/>
          <c:showBubbleSize val="0"/>
        </c:dLbls>
        <c:gapWidth val="150"/>
        <c:axId val="232102472"/>
        <c:axId val="23210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1189.0999999999999</c:v>
                </c:pt>
                <c:pt idx="1">
                  <c:v>1115.1099999999999</c:v>
                </c:pt>
                <c:pt idx="2">
                  <c:v>1010.51</c:v>
                </c:pt>
                <c:pt idx="3">
                  <c:v>1031.56</c:v>
                </c:pt>
                <c:pt idx="4">
                  <c:v>1053.93</c:v>
                </c:pt>
              </c:numCache>
            </c:numRef>
          </c:val>
          <c:smooth val="0"/>
          <c:extLst xmlns:c16r2="http://schemas.microsoft.com/office/drawing/2015/06/chart">
            <c:ext xmlns:c16="http://schemas.microsoft.com/office/drawing/2014/chart" uri="{C3380CC4-5D6E-409C-BE32-E72D297353CC}">
              <c16:uniqueId val="{00000001-4A04-4638-A68A-307E31F83CFF}"/>
            </c:ext>
          </c:extLst>
        </c:ser>
        <c:dLbls>
          <c:showLegendKey val="0"/>
          <c:showVal val="0"/>
          <c:showCatName val="0"/>
          <c:showSerName val="0"/>
          <c:showPercent val="0"/>
          <c:showBubbleSize val="0"/>
        </c:dLbls>
        <c:marker val="1"/>
        <c:smooth val="0"/>
        <c:axId val="232102472"/>
        <c:axId val="232102864"/>
      </c:lineChart>
      <c:dateAx>
        <c:axId val="232102472"/>
        <c:scaling>
          <c:orientation val="minMax"/>
        </c:scaling>
        <c:delete val="1"/>
        <c:axPos val="b"/>
        <c:numFmt formatCode="ge" sourceLinked="1"/>
        <c:majorTickMark val="none"/>
        <c:minorTickMark val="none"/>
        <c:tickLblPos val="none"/>
        <c:crossAx val="232102864"/>
        <c:crosses val="autoZero"/>
        <c:auto val="1"/>
        <c:lblOffset val="100"/>
        <c:baseTimeUnit val="years"/>
      </c:dateAx>
      <c:valAx>
        <c:axId val="23210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0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93.69</c:v>
                </c:pt>
                <c:pt idx="1">
                  <c:v>101.59</c:v>
                </c:pt>
                <c:pt idx="2">
                  <c:v>100.1</c:v>
                </c:pt>
                <c:pt idx="3">
                  <c:v>99.91</c:v>
                </c:pt>
                <c:pt idx="4">
                  <c:v>101.91</c:v>
                </c:pt>
              </c:numCache>
            </c:numRef>
          </c:val>
          <c:extLst xmlns:c16r2="http://schemas.microsoft.com/office/drawing/2015/06/chart">
            <c:ext xmlns:c16="http://schemas.microsoft.com/office/drawing/2014/chart" uri="{C3380CC4-5D6E-409C-BE32-E72D297353CC}">
              <c16:uniqueId val="{00000000-CA87-4980-8D01-BB4D9A3CD2EF}"/>
            </c:ext>
          </c:extLst>
        </c:ser>
        <c:dLbls>
          <c:showLegendKey val="0"/>
          <c:showVal val="0"/>
          <c:showCatName val="0"/>
          <c:showSerName val="0"/>
          <c:showPercent val="0"/>
          <c:showBubbleSize val="0"/>
        </c:dLbls>
        <c:gapWidth val="150"/>
        <c:axId val="232104040"/>
        <c:axId val="23210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78.78</c:v>
                </c:pt>
                <c:pt idx="1">
                  <c:v>79.540000000000006</c:v>
                </c:pt>
                <c:pt idx="2">
                  <c:v>83</c:v>
                </c:pt>
                <c:pt idx="3">
                  <c:v>84.32</c:v>
                </c:pt>
                <c:pt idx="4">
                  <c:v>85.23</c:v>
                </c:pt>
              </c:numCache>
            </c:numRef>
          </c:val>
          <c:smooth val="0"/>
          <c:extLst xmlns:c16r2="http://schemas.microsoft.com/office/drawing/2015/06/chart">
            <c:ext xmlns:c16="http://schemas.microsoft.com/office/drawing/2014/chart" uri="{C3380CC4-5D6E-409C-BE32-E72D297353CC}">
              <c16:uniqueId val="{00000001-CA87-4980-8D01-BB4D9A3CD2EF}"/>
            </c:ext>
          </c:extLst>
        </c:ser>
        <c:dLbls>
          <c:showLegendKey val="0"/>
          <c:showVal val="0"/>
          <c:showCatName val="0"/>
          <c:showSerName val="0"/>
          <c:showPercent val="0"/>
          <c:showBubbleSize val="0"/>
        </c:dLbls>
        <c:marker val="1"/>
        <c:smooth val="0"/>
        <c:axId val="232104040"/>
        <c:axId val="232104432"/>
      </c:lineChart>
      <c:dateAx>
        <c:axId val="232104040"/>
        <c:scaling>
          <c:orientation val="minMax"/>
        </c:scaling>
        <c:delete val="1"/>
        <c:axPos val="b"/>
        <c:numFmt formatCode="ge" sourceLinked="1"/>
        <c:majorTickMark val="none"/>
        <c:minorTickMark val="none"/>
        <c:tickLblPos val="none"/>
        <c:crossAx val="232104432"/>
        <c:crosses val="autoZero"/>
        <c:auto val="1"/>
        <c:lblOffset val="100"/>
        <c:baseTimeUnit val="years"/>
      </c:dateAx>
      <c:valAx>
        <c:axId val="23210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0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165.21</c:v>
                </c:pt>
                <c:pt idx="1">
                  <c:v>152.49</c:v>
                </c:pt>
                <c:pt idx="2">
                  <c:v>154.03</c:v>
                </c:pt>
                <c:pt idx="3">
                  <c:v>152.59</c:v>
                </c:pt>
                <c:pt idx="4">
                  <c:v>150.29</c:v>
                </c:pt>
              </c:numCache>
            </c:numRef>
          </c:val>
          <c:extLst xmlns:c16r2="http://schemas.microsoft.com/office/drawing/2015/06/chart">
            <c:ext xmlns:c16="http://schemas.microsoft.com/office/drawing/2014/chart" uri="{C3380CC4-5D6E-409C-BE32-E72D297353CC}">
              <c16:uniqueId val="{00000000-04E7-44EB-B211-23181ABEE751}"/>
            </c:ext>
          </c:extLst>
        </c:ser>
        <c:dLbls>
          <c:showLegendKey val="0"/>
          <c:showVal val="0"/>
          <c:showCatName val="0"/>
          <c:showSerName val="0"/>
          <c:showPercent val="0"/>
          <c:showBubbleSize val="0"/>
        </c:dLbls>
        <c:gapWidth val="150"/>
        <c:axId val="231931576"/>
        <c:axId val="23193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199.32</c:v>
                </c:pt>
                <c:pt idx="1">
                  <c:v>199.36</c:v>
                </c:pt>
                <c:pt idx="2">
                  <c:v>193.74</c:v>
                </c:pt>
                <c:pt idx="3">
                  <c:v>188.12</c:v>
                </c:pt>
                <c:pt idx="4">
                  <c:v>185.7</c:v>
                </c:pt>
              </c:numCache>
            </c:numRef>
          </c:val>
          <c:smooth val="0"/>
          <c:extLst xmlns:c16r2="http://schemas.microsoft.com/office/drawing/2015/06/chart">
            <c:ext xmlns:c16="http://schemas.microsoft.com/office/drawing/2014/chart" uri="{C3380CC4-5D6E-409C-BE32-E72D297353CC}">
              <c16:uniqueId val="{00000001-04E7-44EB-B211-23181ABEE751}"/>
            </c:ext>
          </c:extLst>
        </c:ser>
        <c:dLbls>
          <c:showLegendKey val="0"/>
          <c:showVal val="0"/>
          <c:showCatName val="0"/>
          <c:showSerName val="0"/>
          <c:showPercent val="0"/>
          <c:showBubbleSize val="0"/>
        </c:dLbls>
        <c:marker val="1"/>
        <c:smooth val="0"/>
        <c:axId val="231931576"/>
        <c:axId val="231931968"/>
      </c:lineChart>
      <c:dateAx>
        <c:axId val="231931576"/>
        <c:scaling>
          <c:orientation val="minMax"/>
        </c:scaling>
        <c:delete val="1"/>
        <c:axPos val="b"/>
        <c:numFmt formatCode="ge" sourceLinked="1"/>
        <c:majorTickMark val="none"/>
        <c:minorTickMark val="none"/>
        <c:tickLblPos val="none"/>
        <c:crossAx val="231931968"/>
        <c:crosses val="autoZero"/>
        <c:auto val="1"/>
        <c:lblOffset val="100"/>
        <c:baseTimeUnit val="years"/>
      </c:dateAx>
      <c:valAx>
        <c:axId val="23193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3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3"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佐賀県　鳥栖市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公共下水道</v>
      </c>
      <c r="Q8" s="73"/>
      <c r="R8" s="73"/>
      <c r="S8" s="73"/>
      <c r="T8" s="73"/>
      <c r="U8" s="73"/>
      <c r="V8" s="73"/>
      <c r="W8" s="73" t="str">
        <f>データ!L6</f>
        <v>Bd2</v>
      </c>
      <c r="X8" s="73"/>
      <c r="Y8" s="73"/>
      <c r="Z8" s="73"/>
      <c r="AA8" s="73"/>
      <c r="AB8" s="73"/>
      <c r="AC8" s="73"/>
      <c r="AD8" s="74" t="s">
        <v>119</v>
      </c>
      <c r="AE8" s="74"/>
      <c r="AF8" s="74"/>
      <c r="AG8" s="74"/>
      <c r="AH8" s="74"/>
      <c r="AI8" s="74"/>
      <c r="AJ8" s="74"/>
      <c r="AK8" s="4"/>
      <c r="AL8" s="68">
        <f>データ!S6</f>
        <v>72845</v>
      </c>
      <c r="AM8" s="68"/>
      <c r="AN8" s="68"/>
      <c r="AO8" s="68"/>
      <c r="AP8" s="68"/>
      <c r="AQ8" s="68"/>
      <c r="AR8" s="68"/>
      <c r="AS8" s="68"/>
      <c r="AT8" s="67">
        <f>データ!T6</f>
        <v>71.72</v>
      </c>
      <c r="AU8" s="67"/>
      <c r="AV8" s="67"/>
      <c r="AW8" s="67"/>
      <c r="AX8" s="67"/>
      <c r="AY8" s="67"/>
      <c r="AZ8" s="67"/>
      <c r="BA8" s="67"/>
      <c r="BB8" s="67">
        <f>データ!U6</f>
        <v>1015.69</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51.18</v>
      </c>
      <c r="J10" s="67"/>
      <c r="K10" s="67"/>
      <c r="L10" s="67"/>
      <c r="M10" s="67"/>
      <c r="N10" s="67"/>
      <c r="O10" s="67"/>
      <c r="P10" s="67">
        <f>データ!P6</f>
        <v>97.85</v>
      </c>
      <c r="Q10" s="67"/>
      <c r="R10" s="67"/>
      <c r="S10" s="67"/>
      <c r="T10" s="67"/>
      <c r="U10" s="67"/>
      <c r="V10" s="67"/>
      <c r="W10" s="67">
        <f>データ!Q6</f>
        <v>93.16</v>
      </c>
      <c r="X10" s="67"/>
      <c r="Y10" s="67"/>
      <c r="Z10" s="67"/>
      <c r="AA10" s="67"/>
      <c r="AB10" s="67"/>
      <c r="AC10" s="67"/>
      <c r="AD10" s="68">
        <f>データ!R6</f>
        <v>2430</v>
      </c>
      <c r="AE10" s="68"/>
      <c r="AF10" s="68"/>
      <c r="AG10" s="68"/>
      <c r="AH10" s="68"/>
      <c r="AI10" s="68"/>
      <c r="AJ10" s="68"/>
      <c r="AK10" s="2"/>
      <c r="AL10" s="68">
        <f>データ!V6</f>
        <v>70932</v>
      </c>
      <c r="AM10" s="68"/>
      <c r="AN10" s="68"/>
      <c r="AO10" s="68"/>
      <c r="AP10" s="68"/>
      <c r="AQ10" s="68"/>
      <c r="AR10" s="68"/>
      <c r="AS10" s="68"/>
      <c r="AT10" s="67">
        <f>データ!W6</f>
        <v>22.64</v>
      </c>
      <c r="AU10" s="67"/>
      <c r="AV10" s="67"/>
      <c r="AW10" s="67"/>
      <c r="AX10" s="67"/>
      <c r="AY10" s="67"/>
      <c r="AZ10" s="67"/>
      <c r="BA10" s="67"/>
      <c r="BB10" s="67">
        <f>データ!X6</f>
        <v>3133.04</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120</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122</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412031</v>
      </c>
      <c r="D6" s="34">
        <f t="shared" si="3"/>
        <v>46</v>
      </c>
      <c r="E6" s="34">
        <f t="shared" si="3"/>
        <v>17</v>
      </c>
      <c r="F6" s="34">
        <f t="shared" si="3"/>
        <v>1</v>
      </c>
      <c r="G6" s="34">
        <f t="shared" si="3"/>
        <v>0</v>
      </c>
      <c r="H6" s="34" t="str">
        <f t="shared" si="3"/>
        <v>佐賀県　鳥栖市</v>
      </c>
      <c r="I6" s="34" t="str">
        <f t="shared" si="3"/>
        <v>法適用</v>
      </c>
      <c r="J6" s="34" t="str">
        <f t="shared" si="3"/>
        <v>下水道事業</v>
      </c>
      <c r="K6" s="34" t="str">
        <f t="shared" si="3"/>
        <v>公共下水道</v>
      </c>
      <c r="L6" s="34" t="str">
        <f t="shared" si="3"/>
        <v>Bd2</v>
      </c>
      <c r="M6" s="34">
        <f t="shared" si="3"/>
        <v>0</v>
      </c>
      <c r="N6" s="35" t="str">
        <f t="shared" si="3"/>
        <v>-</v>
      </c>
      <c r="O6" s="35">
        <f t="shared" si="3"/>
        <v>51.18</v>
      </c>
      <c r="P6" s="35">
        <f t="shared" si="3"/>
        <v>97.85</v>
      </c>
      <c r="Q6" s="35">
        <f t="shared" si="3"/>
        <v>93.16</v>
      </c>
      <c r="R6" s="35">
        <f t="shared" si="3"/>
        <v>2430</v>
      </c>
      <c r="S6" s="35">
        <f t="shared" si="3"/>
        <v>72845</v>
      </c>
      <c r="T6" s="35">
        <f t="shared" si="3"/>
        <v>71.72</v>
      </c>
      <c r="U6" s="35">
        <f t="shared" si="3"/>
        <v>1015.69</v>
      </c>
      <c r="V6" s="35">
        <f t="shared" si="3"/>
        <v>70932</v>
      </c>
      <c r="W6" s="35">
        <f t="shared" si="3"/>
        <v>22.64</v>
      </c>
      <c r="X6" s="35">
        <f t="shared" si="3"/>
        <v>3133.04</v>
      </c>
      <c r="Y6" s="36">
        <f>IF(Y7="",NA(),Y7)</f>
        <v>98.28</v>
      </c>
      <c r="Z6" s="36">
        <f t="shared" ref="Z6:AH6" si="4">IF(Z7="",NA(),Z7)</f>
        <v>98.15</v>
      </c>
      <c r="AA6" s="36">
        <f t="shared" si="4"/>
        <v>103.24</v>
      </c>
      <c r="AB6" s="36">
        <f t="shared" si="4"/>
        <v>107.55</v>
      </c>
      <c r="AC6" s="36">
        <f t="shared" si="4"/>
        <v>112.17</v>
      </c>
      <c r="AD6" s="36">
        <f t="shared" si="4"/>
        <v>101.61</v>
      </c>
      <c r="AE6" s="36">
        <f t="shared" si="4"/>
        <v>104.97</v>
      </c>
      <c r="AF6" s="36">
        <f t="shared" si="4"/>
        <v>106.59</v>
      </c>
      <c r="AG6" s="36">
        <f t="shared" si="4"/>
        <v>107.4</v>
      </c>
      <c r="AH6" s="36">
        <f t="shared" si="4"/>
        <v>105.73</v>
      </c>
      <c r="AI6" s="35" t="str">
        <f>IF(AI7="","",IF(AI7="-","【-】","【"&amp;SUBSTITUTE(TEXT(AI7,"#,##0.00"),"-","△")&amp;"】"))</f>
        <v>【108.57】</v>
      </c>
      <c r="AJ6" s="36">
        <f>IF(AJ7="",NA(),AJ7)</f>
        <v>8.92</v>
      </c>
      <c r="AK6" s="36">
        <f t="shared" ref="AK6:AS6" si="5">IF(AK7="",NA(),AK7)</f>
        <v>11.35</v>
      </c>
      <c r="AL6" s="35">
        <f t="shared" si="5"/>
        <v>0</v>
      </c>
      <c r="AM6" s="35">
        <f t="shared" si="5"/>
        <v>0</v>
      </c>
      <c r="AN6" s="35">
        <f t="shared" si="5"/>
        <v>0</v>
      </c>
      <c r="AO6" s="36">
        <f t="shared" si="5"/>
        <v>51.83</v>
      </c>
      <c r="AP6" s="36">
        <f t="shared" si="5"/>
        <v>52.88</v>
      </c>
      <c r="AQ6" s="36">
        <f t="shared" si="5"/>
        <v>23.51</v>
      </c>
      <c r="AR6" s="36">
        <f t="shared" si="5"/>
        <v>18.920000000000002</v>
      </c>
      <c r="AS6" s="36">
        <f t="shared" si="5"/>
        <v>14.68</v>
      </c>
      <c r="AT6" s="35" t="str">
        <f>IF(AT7="","",IF(AT7="-","【-】","【"&amp;SUBSTITUTE(TEXT(AT7,"#,##0.00"),"-","△")&amp;"】"))</f>
        <v>【4.38】</v>
      </c>
      <c r="AU6" s="36">
        <f>IF(AU7="",NA(),AU7)</f>
        <v>166.66</v>
      </c>
      <c r="AV6" s="36">
        <f t="shared" ref="AV6:BD6" si="6">IF(AV7="",NA(),AV7)</f>
        <v>224.25</v>
      </c>
      <c r="AW6" s="36">
        <f t="shared" si="6"/>
        <v>15.53</v>
      </c>
      <c r="AX6" s="36">
        <f t="shared" si="6"/>
        <v>15.08</v>
      </c>
      <c r="AY6" s="36">
        <f t="shared" si="6"/>
        <v>13.7</v>
      </c>
      <c r="AZ6" s="36">
        <f t="shared" si="6"/>
        <v>231.37</v>
      </c>
      <c r="BA6" s="36">
        <f t="shared" si="6"/>
        <v>539.27</v>
      </c>
      <c r="BB6" s="36">
        <f t="shared" si="6"/>
        <v>57.3</v>
      </c>
      <c r="BC6" s="36">
        <f t="shared" si="6"/>
        <v>57.35</v>
      </c>
      <c r="BD6" s="36">
        <f t="shared" si="6"/>
        <v>50.78</v>
      </c>
      <c r="BE6" s="35" t="str">
        <f>IF(BE7="","",IF(BE7="-","【-】","【"&amp;SUBSTITUTE(TEXT(BE7,"#,##0.00"),"-","△")&amp;"】"))</f>
        <v>【59.95】</v>
      </c>
      <c r="BF6" s="36">
        <f>IF(BF7="",NA(),BF7)</f>
        <v>1493.68</v>
      </c>
      <c r="BG6" s="36">
        <f t="shared" ref="BG6:BO6" si="7">IF(BG7="",NA(),BG7)</f>
        <v>1396.76</v>
      </c>
      <c r="BH6" s="36">
        <f t="shared" si="7"/>
        <v>1363.84</v>
      </c>
      <c r="BI6" s="36">
        <f t="shared" si="7"/>
        <v>1435.53</v>
      </c>
      <c r="BJ6" s="36">
        <f t="shared" si="7"/>
        <v>1382.46</v>
      </c>
      <c r="BK6" s="36">
        <f t="shared" si="7"/>
        <v>1189.0999999999999</v>
      </c>
      <c r="BL6" s="36">
        <f t="shared" si="7"/>
        <v>1115.1099999999999</v>
      </c>
      <c r="BM6" s="36">
        <f t="shared" si="7"/>
        <v>1010.51</v>
      </c>
      <c r="BN6" s="36">
        <f t="shared" si="7"/>
        <v>1031.56</v>
      </c>
      <c r="BO6" s="36">
        <f t="shared" si="7"/>
        <v>1053.93</v>
      </c>
      <c r="BP6" s="35" t="str">
        <f>IF(BP7="","",IF(BP7="-","【-】","【"&amp;SUBSTITUTE(TEXT(BP7,"#,##0.00"),"-","△")&amp;"】"))</f>
        <v>【728.30】</v>
      </c>
      <c r="BQ6" s="36">
        <f>IF(BQ7="",NA(),BQ7)</f>
        <v>93.69</v>
      </c>
      <c r="BR6" s="36">
        <f t="shared" ref="BR6:BZ6" si="8">IF(BR7="",NA(),BR7)</f>
        <v>101.59</v>
      </c>
      <c r="BS6" s="36">
        <f t="shared" si="8"/>
        <v>100.1</v>
      </c>
      <c r="BT6" s="36">
        <f t="shared" si="8"/>
        <v>99.91</v>
      </c>
      <c r="BU6" s="36">
        <f t="shared" si="8"/>
        <v>101.91</v>
      </c>
      <c r="BV6" s="36">
        <f t="shared" si="8"/>
        <v>78.78</v>
      </c>
      <c r="BW6" s="36">
        <f t="shared" si="8"/>
        <v>79.540000000000006</v>
      </c>
      <c r="BX6" s="36">
        <f t="shared" si="8"/>
        <v>83</v>
      </c>
      <c r="BY6" s="36">
        <f t="shared" si="8"/>
        <v>84.32</v>
      </c>
      <c r="BZ6" s="36">
        <f t="shared" si="8"/>
        <v>85.23</v>
      </c>
      <c r="CA6" s="35" t="str">
        <f>IF(CA7="","",IF(CA7="-","【-】","【"&amp;SUBSTITUTE(TEXT(CA7,"#,##0.00"),"-","△")&amp;"】"))</f>
        <v>【100.04】</v>
      </c>
      <c r="CB6" s="36">
        <f>IF(CB7="",NA(),CB7)</f>
        <v>165.21</v>
      </c>
      <c r="CC6" s="36">
        <f t="shared" ref="CC6:CK6" si="9">IF(CC7="",NA(),CC7)</f>
        <v>152.49</v>
      </c>
      <c r="CD6" s="36">
        <f t="shared" si="9"/>
        <v>154.03</v>
      </c>
      <c r="CE6" s="36">
        <f t="shared" si="9"/>
        <v>152.59</v>
      </c>
      <c r="CF6" s="36">
        <f t="shared" si="9"/>
        <v>150.29</v>
      </c>
      <c r="CG6" s="36">
        <f t="shared" si="9"/>
        <v>199.32</v>
      </c>
      <c r="CH6" s="36">
        <f t="shared" si="9"/>
        <v>199.36</v>
      </c>
      <c r="CI6" s="36">
        <f t="shared" si="9"/>
        <v>193.74</v>
      </c>
      <c r="CJ6" s="36">
        <f t="shared" si="9"/>
        <v>188.12</v>
      </c>
      <c r="CK6" s="36">
        <f t="shared" si="9"/>
        <v>185.7</v>
      </c>
      <c r="CL6" s="35" t="str">
        <f>IF(CL7="","",IF(CL7="-","【-】","【"&amp;SUBSTITUTE(TEXT(CL7,"#,##0.00"),"-","△")&amp;"】"))</f>
        <v>【137.82】</v>
      </c>
      <c r="CM6" s="36">
        <f>IF(CM7="",NA(),CM7)</f>
        <v>68.95</v>
      </c>
      <c r="CN6" s="36">
        <f t="shared" ref="CN6:CV6" si="10">IF(CN7="",NA(),CN7)</f>
        <v>70.430000000000007</v>
      </c>
      <c r="CO6" s="36">
        <f t="shared" si="10"/>
        <v>71.59</v>
      </c>
      <c r="CP6" s="36">
        <f t="shared" si="10"/>
        <v>70.92</v>
      </c>
      <c r="CQ6" s="36">
        <f t="shared" si="10"/>
        <v>72.989999999999995</v>
      </c>
      <c r="CR6" s="36">
        <f t="shared" si="10"/>
        <v>65.31</v>
      </c>
      <c r="CS6" s="36">
        <f t="shared" si="10"/>
        <v>62.09</v>
      </c>
      <c r="CT6" s="36">
        <f t="shared" si="10"/>
        <v>62.23</v>
      </c>
      <c r="CU6" s="36">
        <f t="shared" si="10"/>
        <v>60</v>
      </c>
      <c r="CV6" s="36">
        <f t="shared" si="10"/>
        <v>61.03</v>
      </c>
      <c r="CW6" s="35" t="str">
        <f>IF(CW7="","",IF(CW7="-","【-】","【"&amp;SUBSTITUTE(TEXT(CW7,"#,##0.00"),"-","△")&amp;"】"))</f>
        <v>【60.09】</v>
      </c>
      <c r="CX6" s="36">
        <f>IF(CX7="",NA(),CX7)</f>
        <v>87.26</v>
      </c>
      <c r="CY6" s="36">
        <f t="shared" ref="CY6:DG6" si="11">IF(CY7="",NA(),CY7)</f>
        <v>88.53</v>
      </c>
      <c r="CZ6" s="36">
        <f t="shared" si="11"/>
        <v>90.29</v>
      </c>
      <c r="DA6" s="36">
        <f t="shared" si="11"/>
        <v>90.93</v>
      </c>
      <c r="DB6" s="36">
        <f t="shared" si="11"/>
        <v>91.39</v>
      </c>
      <c r="DC6" s="36">
        <f t="shared" si="11"/>
        <v>87.07</v>
      </c>
      <c r="DD6" s="36">
        <f t="shared" si="11"/>
        <v>86.88</v>
      </c>
      <c r="DE6" s="36">
        <f t="shared" si="11"/>
        <v>86.56</v>
      </c>
      <c r="DF6" s="36">
        <f t="shared" si="11"/>
        <v>86.78</v>
      </c>
      <c r="DG6" s="36">
        <f t="shared" si="11"/>
        <v>86.83</v>
      </c>
      <c r="DH6" s="35" t="str">
        <f>IF(DH7="","",IF(DH7="-","【-】","【"&amp;SUBSTITUTE(TEXT(DH7,"#,##0.00"),"-","△")&amp;"】"))</f>
        <v>【94.90】</v>
      </c>
      <c r="DI6" s="36">
        <f>IF(DI7="",NA(),DI7)</f>
        <v>8.2799999999999994</v>
      </c>
      <c r="DJ6" s="36">
        <f t="shared" ref="DJ6:DR6" si="12">IF(DJ7="",NA(),DJ7)</f>
        <v>9.1199999999999992</v>
      </c>
      <c r="DK6" s="36">
        <f t="shared" si="12"/>
        <v>17.93</v>
      </c>
      <c r="DL6" s="36">
        <f t="shared" si="12"/>
        <v>19.899999999999999</v>
      </c>
      <c r="DM6" s="36">
        <f t="shared" si="12"/>
        <v>22.21</v>
      </c>
      <c r="DN6" s="36">
        <f t="shared" si="12"/>
        <v>8.3000000000000007</v>
      </c>
      <c r="DO6" s="36">
        <f t="shared" si="12"/>
        <v>9.52</v>
      </c>
      <c r="DP6" s="36">
        <f t="shared" si="12"/>
        <v>15.82</v>
      </c>
      <c r="DQ6" s="36">
        <f t="shared" si="12"/>
        <v>18.29</v>
      </c>
      <c r="DR6" s="36">
        <f t="shared" si="12"/>
        <v>14.26</v>
      </c>
      <c r="DS6" s="35" t="str">
        <f>IF(DS7="","",IF(DS7="-","【-】","【"&amp;SUBSTITUTE(TEXT(DS7,"#,##0.00"),"-","△")&amp;"】"))</f>
        <v>【37.36】</v>
      </c>
      <c r="DT6" s="35">
        <f>IF(DT7="",NA(),DT7)</f>
        <v>0</v>
      </c>
      <c r="DU6" s="35">
        <f t="shared" ref="DU6:EC6" si="13">IF(DU7="",NA(),DU7)</f>
        <v>0</v>
      </c>
      <c r="DV6" s="35">
        <f t="shared" si="13"/>
        <v>0</v>
      </c>
      <c r="DW6" s="35">
        <f t="shared" si="13"/>
        <v>0</v>
      </c>
      <c r="DX6" s="35">
        <f t="shared" si="13"/>
        <v>0</v>
      </c>
      <c r="DY6" s="36">
        <f t="shared" si="13"/>
        <v>0.01</v>
      </c>
      <c r="DZ6" s="36">
        <f t="shared" si="13"/>
        <v>0.01</v>
      </c>
      <c r="EA6" s="36">
        <f t="shared" si="13"/>
        <v>0.01</v>
      </c>
      <c r="EB6" s="36">
        <f t="shared" si="13"/>
        <v>0.01</v>
      </c>
      <c r="EC6" s="36">
        <f t="shared" si="13"/>
        <v>0.01</v>
      </c>
      <c r="ED6" s="35" t="str">
        <f>IF(ED7="","",IF(ED7="-","【-】","【"&amp;SUBSTITUTE(TEXT(ED7,"#,##0.00"),"-","△")&amp;"】"))</f>
        <v>【4.96】</v>
      </c>
      <c r="EE6" s="35">
        <f>IF(EE7="",NA(),EE7)</f>
        <v>0</v>
      </c>
      <c r="EF6" s="35">
        <f t="shared" ref="EF6:EN6" si="14">IF(EF7="",NA(),EF7)</f>
        <v>0</v>
      </c>
      <c r="EG6" s="35">
        <f t="shared" si="14"/>
        <v>0</v>
      </c>
      <c r="EH6" s="35">
        <f t="shared" si="14"/>
        <v>0</v>
      </c>
      <c r="EI6" s="35">
        <f t="shared" si="14"/>
        <v>0</v>
      </c>
      <c r="EJ6" s="36">
        <f t="shared" si="14"/>
        <v>0.04</v>
      </c>
      <c r="EK6" s="36">
        <f t="shared" si="14"/>
        <v>0.06</v>
      </c>
      <c r="EL6" s="36">
        <f t="shared" si="14"/>
        <v>0.04</v>
      </c>
      <c r="EM6" s="36">
        <f t="shared" si="14"/>
        <v>0.38</v>
      </c>
      <c r="EN6" s="36">
        <f t="shared" si="14"/>
        <v>0.01</v>
      </c>
      <c r="EO6" s="35" t="str">
        <f>IF(EO7="","",IF(EO7="-","【-】","【"&amp;SUBSTITUTE(TEXT(EO7,"#,##0.00"),"-","△")&amp;"】"))</f>
        <v>【0.27】</v>
      </c>
    </row>
    <row r="7" spans="1:148" s="37" customFormat="1">
      <c r="A7" s="29"/>
      <c r="B7" s="38">
        <v>2016</v>
      </c>
      <c r="C7" s="38">
        <v>412031</v>
      </c>
      <c r="D7" s="38">
        <v>46</v>
      </c>
      <c r="E7" s="38">
        <v>17</v>
      </c>
      <c r="F7" s="38">
        <v>1</v>
      </c>
      <c r="G7" s="38">
        <v>0</v>
      </c>
      <c r="H7" s="38" t="s">
        <v>108</v>
      </c>
      <c r="I7" s="38" t="s">
        <v>109</v>
      </c>
      <c r="J7" s="38" t="s">
        <v>110</v>
      </c>
      <c r="K7" s="38" t="s">
        <v>111</v>
      </c>
      <c r="L7" s="38" t="s">
        <v>112</v>
      </c>
      <c r="M7" s="38"/>
      <c r="N7" s="39" t="s">
        <v>113</v>
      </c>
      <c r="O7" s="39">
        <v>51.18</v>
      </c>
      <c r="P7" s="39">
        <v>97.85</v>
      </c>
      <c r="Q7" s="39">
        <v>93.16</v>
      </c>
      <c r="R7" s="39">
        <v>2430</v>
      </c>
      <c r="S7" s="39">
        <v>72845</v>
      </c>
      <c r="T7" s="39">
        <v>71.72</v>
      </c>
      <c r="U7" s="39">
        <v>1015.69</v>
      </c>
      <c r="V7" s="39">
        <v>70932</v>
      </c>
      <c r="W7" s="39">
        <v>22.64</v>
      </c>
      <c r="X7" s="39">
        <v>3133.04</v>
      </c>
      <c r="Y7" s="39">
        <v>98.28</v>
      </c>
      <c r="Z7" s="39">
        <v>98.15</v>
      </c>
      <c r="AA7" s="39">
        <v>103.24</v>
      </c>
      <c r="AB7" s="39">
        <v>107.55</v>
      </c>
      <c r="AC7" s="39">
        <v>112.17</v>
      </c>
      <c r="AD7" s="39">
        <v>101.61</v>
      </c>
      <c r="AE7" s="39">
        <v>104.97</v>
      </c>
      <c r="AF7" s="39">
        <v>106.59</v>
      </c>
      <c r="AG7" s="39">
        <v>107.4</v>
      </c>
      <c r="AH7" s="39">
        <v>105.73</v>
      </c>
      <c r="AI7" s="39">
        <v>108.57</v>
      </c>
      <c r="AJ7" s="39">
        <v>8.92</v>
      </c>
      <c r="AK7" s="39">
        <v>11.35</v>
      </c>
      <c r="AL7" s="39">
        <v>0</v>
      </c>
      <c r="AM7" s="39">
        <v>0</v>
      </c>
      <c r="AN7" s="39">
        <v>0</v>
      </c>
      <c r="AO7" s="39">
        <v>51.83</v>
      </c>
      <c r="AP7" s="39">
        <v>52.88</v>
      </c>
      <c r="AQ7" s="39">
        <v>23.51</v>
      </c>
      <c r="AR7" s="39">
        <v>18.920000000000002</v>
      </c>
      <c r="AS7" s="39">
        <v>14.68</v>
      </c>
      <c r="AT7" s="39">
        <v>4.38</v>
      </c>
      <c r="AU7" s="39">
        <v>166.66</v>
      </c>
      <c r="AV7" s="39">
        <v>224.25</v>
      </c>
      <c r="AW7" s="39">
        <v>15.53</v>
      </c>
      <c r="AX7" s="39">
        <v>15.08</v>
      </c>
      <c r="AY7" s="39">
        <v>13.7</v>
      </c>
      <c r="AZ7" s="39">
        <v>231.37</v>
      </c>
      <c r="BA7" s="39">
        <v>539.27</v>
      </c>
      <c r="BB7" s="39">
        <v>57.3</v>
      </c>
      <c r="BC7" s="39">
        <v>57.35</v>
      </c>
      <c r="BD7" s="39">
        <v>50.78</v>
      </c>
      <c r="BE7" s="39">
        <v>59.95</v>
      </c>
      <c r="BF7" s="39">
        <v>1493.68</v>
      </c>
      <c r="BG7" s="39">
        <v>1396.76</v>
      </c>
      <c r="BH7" s="39">
        <v>1363.84</v>
      </c>
      <c r="BI7" s="39">
        <v>1435.53</v>
      </c>
      <c r="BJ7" s="39">
        <v>1382.46</v>
      </c>
      <c r="BK7" s="39">
        <v>1189.0999999999999</v>
      </c>
      <c r="BL7" s="39">
        <v>1115.1099999999999</v>
      </c>
      <c r="BM7" s="39">
        <v>1010.51</v>
      </c>
      <c r="BN7" s="39">
        <v>1031.56</v>
      </c>
      <c r="BO7" s="39">
        <v>1053.93</v>
      </c>
      <c r="BP7" s="39">
        <v>728.3</v>
      </c>
      <c r="BQ7" s="39">
        <v>93.69</v>
      </c>
      <c r="BR7" s="39">
        <v>101.59</v>
      </c>
      <c r="BS7" s="39">
        <v>100.1</v>
      </c>
      <c r="BT7" s="39">
        <v>99.91</v>
      </c>
      <c r="BU7" s="39">
        <v>101.91</v>
      </c>
      <c r="BV7" s="39">
        <v>78.78</v>
      </c>
      <c r="BW7" s="39">
        <v>79.540000000000006</v>
      </c>
      <c r="BX7" s="39">
        <v>83</v>
      </c>
      <c r="BY7" s="39">
        <v>84.32</v>
      </c>
      <c r="BZ7" s="39">
        <v>85.23</v>
      </c>
      <c r="CA7" s="39">
        <v>100.04</v>
      </c>
      <c r="CB7" s="39">
        <v>165.21</v>
      </c>
      <c r="CC7" s="39">
        <v>152.49</v>
      </c>
      <c r="CD7" s="39">
        <v>154.03</v>
      </c>
      <c r="CE7" s="39">
        <v>152.59</v>
      </c>
      <c r="CF7" s="39">
        <v>150.29</v>
      </c>
      <c r="CG7" s="39">
        <v>199.32</v>
      </c>
      <c r="CH7" s="39">
        <v>199.36</v>
      </c>
      <c r="CI7" s="39">
        <v>193.74</v>
      </c>
      <c r="CJ7" s="39">
        <v>188.12</v>
      </c>
      <c r="CK7" s="39">
        <v>185.7</v>
      </c>
      <c r="CL7" s="39">
        <v>137.82</v>
      </c>
      <c r="CM7" s="39">
        <v>68.95</v>
      </c>
      <c r="CN7" s="39">
        <v>70.430000000000007</v>
      </c>
      <c r="CO7" s="39">
        <v>71.59</v>
      </c>
      <c r="CP7" s="39">
        <v>70.92</v>
      </c>
      <c r="CQ7" s="39">
        <v>72.989999999999995</v>
      </c>
      <c r="CR7" s="39">
        <v>65.31</v>
      </c>
      <c r="CS7" s="39">
        <v>62.09</v>
      </c>
      <c r="CT7" s="39">
        <v>62.23</v>
      </c>
      <c r="CU7" s="39">
        <v>60</v>
      </c>
      <c r="CV7" s="39">
        <v>61.03</v>
      </c>
      <c r="CW7" s="39">
        <v>60.09</v>
      </c>
      <c r="CX7" s="39">
        <v>87.26</v>
      </c>
      <c r="CY7" s="39">
        <v>88.53</v>
      </c>
      <c r="CZ7" s="39">
        <v>90.29</v>
      </c>
      <c r="DA7" s="39">
        <v>90.93</v>
      </c>
      <c r="DB7" s="39">
        <v>91.39</v>
      </c>
      <c r="DC7" s="39">
        <v>87.07</v>
      </c>
      <c r="DD7" s="39">
        <v>86.88</v>
      </c>
      <c r="DE7" s="39">
        <v>86.56</v>
      </c>
      <c r="DF7" s="39">
        <v>86.78</v>
      </c>
      <c r="DG7" s="39">
        <v>86.83</v>
      </c>
      <c r="DH7" s="39">
        <v>94.9</v>
      </c>
      <c r="DI7" s="39">
        <v>8.2799999999999994</v>
      </c>
      <c r="DJ7" s="39">
        <v>9.1199999999999992</v>
      </c>
      <c r="DK7" s="39">
        <v>17.93</v>
      </c>
      <c r="DL7" s="39">
        <v>19.899999999999999</v>
      </c>
      <c r="DM7" s="39">
        <v>22.21</v>
      </c>
      <c r="DN7" s="39">
        <v>8.3000000000000007</v>
      </c>
      <c r="DO7" s="39">
        <v>9.52</v>
      </c>
      <c r="DP7" s="39">
        <v>15.82</v>
      </c>
      <c r="DQ7" s="39">
        <v>18.29</v>
      </c>
      <c r="DR7" s="39">
        <v>14.26</v>
      </c>
      <c r="DS7" s="39">
        <v>37.36</v>
      </c>
      <c r="DT7" s="39">
        <v>0</v>
      </c>
      <c r="DU7" s="39">
        <v>0</v>
      </c>
      <c r="DV7" s="39">
        <v>0</v>
      </c>
      <c r="DW7" s="39">
        <v>0</v>
      </c>
      <c r="DX7" s="39">
        <v>0</v>
      </c>
      <c r="DY7" s="39">
        <v>0.01</v>
      </c>
      <c r="DZ7" s="39">
        <v>0.01</v>
      </c>
      <c r="EA7" s="39">
        <v>0.01</v>
      </c>
      <c r="EB7" s="39">
        <v>0.01</v>
      </c>
      <c r="EC7" s="39">
        <v>0.01</v>
      </c>
      <c r="ED7" s="39">
        <v>4.96</v>
      </c>
      <c r="EE7" s="39">
        <v>0</v>
      </c>
      <c r="EF7" s="39">
        <v>0</v>
      </c>
      <c r="EG7" s="39">
        <v>0</v>
      </c>
      <c r="EH7" s="39">
        <v>0</v>
      </c>
      <c r="EI7" s="39">
        <v>0</v>
      </c>
      <c r="EJ7" s="39">
        <v>0.04</v>
      </c>
      <c r="EK7" s="39">
        <v>0.06</v>
      </c>
      <c r="EL7" s="39">
        <v>0.04</v>
      </c>
      <c r="EM7" s="39">
        <v>0.38</v>
      </c>
      <c r="EN7" s="39">
        <v>0.01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2018-02-13T00:56:07Z</cp:lastPrinted>
  <dcterms:created xsi:type="dcterms:W3CDTF">2017-12-25T01:53:46Z</dcterms:created>
  <dcterms:modified xsi:type="dcterms:W3CDTF">2018-02-13T00:56:09Z</dcterms:modified>
  <cp:category/>
</cp:coreProperties>
</file>