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90" windowWidth="14940" windowHeight="7845"/>
  </bookViews>
  <sheets>
    <sheet name="法非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S6" i="5"/>
  <c r="AT8" i="4" s="1"/>
  <c r="R6" i="5"/>
  <c r="Q6" i="5"/>
  <c r="W10" i="4" s="1"/>
  <c r="P6" i="5"/>
  <c r="O6" i="5"/>
  <c r="I10" i="4" s="1"/>
  <c r="N6" i="5"/>
  <c r="M6" i="5"/>
  <c r="L6" i="5"/>
  <c r="K6" i="5"/>
  <c r="P8" i="4" s="1"/>
  <c r="J6" i="5"/>
  <c r="I8" i="4" s="1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I85" i="4"/>
  <c r="AT10" i="4"/>
  <c r="AL10" i="4"/>
  <c r="P10" i="4"/>
  <c r="B10" i="4"/>
  <c r="BB8" i="4"/>
  <c r="AL8" i="4"/>
  <c r="W8" i="4"/>
  <c r="B8" i="4"/>
  <c r="B6" i="4"/>
  <c r="D10" i="5" l="1"/>
  <c r="C10" i="5"/>
  <c r="E10" i="5"/>
  <c r="B10" i="5"/>
</calcChain>
</file>

<file path=xl/sharedStrings.xml><?xml version="1.0" encoding="utf-8"?>
<sst xmlns="http://schemas.openxmlformats.org/spreadsheetml/2006/main" count="237" uniqueCount="124">
  <si>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</si>
  <si>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</si>
  <si>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</si>
  <si>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</si>
  <si>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</si>
  <si>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2">
      <t>カンリ</t>
    </rPh>
    <rPh sb="2" eb="3">
      <t>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</si>
  <si>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</si>
  <si>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</si>
  <si>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</si>
  <si>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</si>
  <si>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</si>
  <si>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</si>
  <si>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</si>
  <si>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</si>
  <si>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</si>
  <si>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</si>
  <si>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現在給水人口(人)</t>
    <phoneticPr fontId="7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</si>
  <si>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7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</si>
  <si>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</si>
  <si>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</si>
  <si>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</si>
  <si>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</si>
  <si>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</si>
  <si>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</si>
  <si>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</si>
  <si>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</si>
  <si>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</si>
  <si>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</si>
  <si>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</si>
  <si>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</si>
  <si>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</si>
  <si>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</si>
  <si>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</si>
  <si>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</si>
  <si>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</si>
  <si>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</si>
  <si>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</si>
  <si>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</si>
  <si>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「管路の経年化の状況」</t>
    <rPh sb="1" eb="3">
      <t>カンロ</t>
    </rPh>
    <rPh sb="4" eb="7">
      <t>ケイネンカ</t>
    </rPh>
    <rPh sb="8" eb="10">
      <t>ジョウキョウ</t>
    </rPh>
    <phoneticPr fontId="7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</si>
  <si>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7"/>
  </si>
  <si>
    <t>※　平成24年度から平成25年度における各指標の類似団体平均値は、当時の事業数を基に算出していますが、管路更新率については、平成26年度の事業数を基に類似団体平均値を算出しています。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カンロ</t>
    </rPh>
    <rPh sb="53" eb="55">
      <t>コウシン</t>
    </rPh>
    <rPh sb="55" eb="56">
      <t>リツ</t>
    </rPh>
    <rPh sb="62" eb="64">
      <t>ヘイセイ</t>
    </rPh>
    <rPh sb="66" eb="68">
      <t>ネンド</t>
    </rPh>
    <rPh sb="69" eb="71">
      <t>ジギョウ</t>
    </rPh>
    <rPh sb="71" eb="72">
      <t>スウ</t>
    </rPh>
    <rPh sb="73" eb="74">
      <t>モト</t>
    </rPh>
    <rPh sb="75" eb="77">
      <t>ルイジ</t>
    </rPh>
    <rPh sb="77" eb="79">
      <t>ダンタイ</t>
    </rPh>
    <rPh sb="79" eb="81">
      <t>ヘイキン</t>
    </rPh>
    <rPh sb="81" eb="82">
      <t>アタイ</t>
    </rPh>
    <rPh sb="83" eb="85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</si>
  <si>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</si>
  <si>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</si>
  <si>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</si>
  <si>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</si>
  <si>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</si>
  <si>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</si>
  <si>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</si>
  <si>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</si>
  <si>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</si>
  <si>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</si>
  <si>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</si>
  <si>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</si>
  <si>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</si>
  <si>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</si>
  <si>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水道事業(法非適用)</t>
    <rPh sb="0" eb="2">
      <t>スイドウ</t>
    </rPh>
    <rPh sb="2" eb="4">
      <t>ジギョウ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</si>
  <si>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</si>
  <si>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</si>
  <si>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</si>
  <si>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</si>
  <si>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</si>
  <si>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</si>
  <si>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</si>
  <si>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</si>
  <si>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</si>
  <si>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</si>
  <si>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</si>
  <si>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</si>
  <si>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</si>
  <si>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</si>
  <si>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</si>
  <si>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7"/>
  </si>
  <si>
    <t>⑤料金回収率(％)</t>
    <rPh sb="1" eb="3">
      <t>リョウキン</t>
    </rPh>
    <rPh sb="3" eb="5">
      <t>カイシュウ</t>
    </rPh>
    <rPh sb="5" eb="6">
      <t>リツ</t>
    </rPh>
    <phoneticPr fontId="7"/>
  </si>
  <si>
    <t>⑥給水原価(円)</t>
    <rPh sb="1" eb="3">
      <t>キュウスイ</t>
    </rPh>
    <rPh sb="3" eb="5">
      <t>ゲンカ</t>
    </rPh>
    <rPh sb="6" eb="7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</si>
  <si>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</si>
  <si>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⑧有収率(％)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</si>
  <si>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</si>
  <si>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②管路経年化率(％)</t>
    <rPh sb="1" eb="3">
      <t>カンロ</t>
    </rPh>
    <rPh sb="3" eb="6">
      <t>ケイネンカ</t>
    </rPh>
    <rPh sb="6" eb="7">
      <t>リツ</t>
    </rPh>
    <phoneticPr fontId="7"/>
  </si>
  <si>
    <t>③管路更新率(％)</t>
    <rPh sb="1" eb="3">
      <t>カンロ</t>
    </rPh>
    <rPh sb="3" eb="5">
      <t>コウシン</t>
    </rPh>
    <rPh sb="5" eb="6">
      <t>リツ</t>
    </rPh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</si>
  <si>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</si>
  <si>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</si>
  <si>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</si>
  <si>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</si>
  <si>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</si>
  <si>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</si>
  <si>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管理者の情報</t>
    <rPh sb="0" eb="3">
      <t>カンリシャ</t>
    </rPh>
    <rPh sb="4" eb="6">
      <t>ジョウホウ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</si>
  <si>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</si>
  <si>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</si>
  <si>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</si>
  <si>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</si>
  <si>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</si>
  <si>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</si>
  <si>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</si>
  <si>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給水人口</t>
  </si>
  <si>
    <t>給水区域面積</t>
  </si>
  <si>
    <t>給水人口密度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</si>
  <si>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</si>
  <si>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</si>
  <si>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</si>
  <si>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</si>
  <si>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</si>
  <si>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</si>
  <si>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</si>
  <si>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</si>
  <si>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</si>
  <si>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</si>
  <si>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</si>
  <si>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</si>
  <si>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佐賀県　吉野ヶ里町</t>
  </si>
  <si>
    <t>法非適用</t>
  </si>
  <si>
    <t>水道事業</t>
  </si>
  <si>
    <t>簡易水道事業</t>
  </si>
  <si>
    <t>D4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</si>
  <si>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</si>
  <si>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</si>
  <si>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</si>
  <si>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</si>
  <si>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</si>
  <si>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</si>
  <si>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</si>
  <si>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・簡易水道事業を開始して34年ほどが経過している。これまで道路改良に伴う本管の一部改修、取水口の改修は行ったものの、老朽化による改修は行っていない。今後、大規模な改修が必要になると見込まれる。</t>
    <phoneticPr fontId="4"/>
  </si>
  <si>
    <t>非設置</t>
    <rPh sb="0" eb="1">
      <t>ヒ</t>
    </rPh>
    <rPh sb="1" eb="3">
      <t>セッチ</t>
    </rPh>
    <phoneticPr fontId="4"/>
  </si>
  <si>
    <t xml:space="preserve">・収益的収支比率は100％前後の数値で推移しているが、常に100％を上回るため、経営改善に努める必要がある。
・料金回収率については、類団平均値を下回っており、給水収入以外の収入(繰入金)で賄われている。必要に応じて料金の見直しを検討し、経営安定に努める必要がある。
・給水原価については、給水人口の減により、年間総有収水量が減少し、原価が高くなった。今後、老朽化による施設の改修を予定しているので、効率的に事業を進める必要がある。
・施設利用率についても給水人口の減などにより10.5ポイント低くなった。同じく、有収率についても4.1ポイント低くなり、現状の料金の見直し等を検討する必要がある。
</t>
    <rPh sb="27" eb="28">
      <t>ツネ</t>
    </rPh>
    <rPh sb="34" eb="36">
      <t>ウワマワ</t>
    </rPh>
    <rPh sb="40" eb="42">
      <t>ケイエイ</t>
    </rPh>
    <rPh sb="42" eb="44">
      <t>カイゼン</t>
    </rPh>
    <rPh sb="45" eb="46">
      <t>ツト</t>
    </rPh>
    <rPh sb="74" eb="75">
      <t>シタ</t>
    </rPh>
    <rPh sb="81" eb="83">
      <t>キュウスイ</t>
    </rPh>
    <rPh sb="83" eb="85">
      <t>シュウニュウ</t>
    </rPh>
    <rPh sb="85" eb="87">
      <t>イガイ</t>
    </rPh>
    <rPh sb="88" eb="90">
      <t>シュウニュウ</t>
    </rPh>
    <rPh sb="91" eb="93">
      <t>クリイレ</t>
    </rPh>
    <rPh sb="93" eb="94">
      <t>キン</t>
    </rPh>
    <rPh sb="96" eb="97">
      <t>マカナ</t>
    </rPh>
    <rPh sb="120" eb="122">
      <t>ケイエイ</t>
    </rPh>
    <rPh sb="122" eb="124">
      <t>アンテイ</t>
    </rPh>
    <rPh sb="125" eb="126">
      <t>ツト</t>
    </rPh>
    <rPh sb="147" eb="149">
      <t>キュウスイ</t>
    </rPh>
    <rPh sb="149" eb="151">
      <t>ジンコウ</t>
    </rPh>
    <rPh sb="152" eb="153">
      <t>ゲン</t>
    </rPh>
    <rPh sb="157" eb="159">
      <t>ネンカン</t>
    </rPh>
    <rPh sb="159" eb="160">
      <t>ソウ</t>
    </rPh>
    <rPh sb="160" eb="162">
      <t>ユウシュウ</t>
    </rPh>
    <rPh sb="162" eb="164">
      <t>スイリョウ</t>
    </rPh>
    <rPh sb="165" eb="167">
      <t>ゲンショウ</t>
    </rPh>
    <rPh sb="169" eb="171">
      <t>ゲンカ</t>
    </rPh>
    <rPh sb="172" eb="173">
      <t>タカ</t>
    </rPh>
    <rPh sb="202" eb="205">
      <t>コウリツテキ</t>
    </rPh>
    <rPh sb="206" eb="208">
      <t>ジギョウ</t>
    </rPh>
    <rPh sb="209" eb="210">
      <t>スス</t>
    </rPh>
    <rPh sb="221" eb="223">
      <t>シセツ</t>
    </rPh>
    <rPh sb="223" eb="226">
      <t>リヨウリツ</t>
    </rPh>
    <rPh sb="231" eb="233">
      <t>キュウスイ</t>
    </rPh>
    <rPh sb="233" eb="235">
      <t>ジンコウ</t>
    </rPh>
    <rPh sb="236" eb="237">
      <t>ゲン</t>
    </rPh>
    <rPh sb="250" eb="251">
      <t>ヒク</t>
    </rPh>
    <rPh sb="256" eb="257">
      <t>オナ</t>
    </rPh>
    <rPh sb="260" eb="262">
      <t>ユウシュウ</t>
    </rPh>
    <rPh sb="262" eb="263">
      <t>リツ</t>
    </rPh>
    <rPh sb="275" eb="276">
      <t>ヒク</t>
    </rPh>
    <rPh sb="280" eb="282">
      <t>ゲンジョウ</t>
    </rPh>
    <rPh sb="283" eb="285">
      <t>リョウキン</t>
    </rPh>
    <rPh sb="286" eb="288">
      <t>ミナオ</t>
    </rPh>
    <rPh sb="289" eb="290">
      <t>ナド</t>
    </rPh>
    <rPh sb="291" eb="293">
      <t>ケントウ</t>
    </rPh>
    <rPh sb="295" eb="297">
      <t>ヒツヨウ</t>
    </rPh>
    <phoneticPr fontId="4"/>
  </si>
  <si>
    <t>・管路更新については10年以内を目途に管路更新計画を作成し、計画的な改修を行う必要がある。
・水道事業の安定運営、事業継続のため、給水人口が100名以下であるので、飲料水供給施設に変更し、一般会計で管理することも検討する。</t>
    <rPh sb="12" eb="13">
      <t>ネン</t>
    </rPh>
    <rPh sb="13" eb="15">
      <t>イナイ</t>
    </rPh>
    <rPh sb="16" eb="18">
      <t>メド</t>
    </rPh>
    <rPh sb="66" eb="68">
      <t>キュウスイ</t>
    </rPh>
    <rPh sb="68" eb="70">
      <t>ジンコウ</t>
    </rPh>
    <rPh sb="74" eb="77">
      <t>メイイカ</t>
    </rPh>
    <rPh sb="83" eb="86">
      <t>インリョウスイ</t>
    </rPh>
    <rPh sb="86" eb="88">
      <t>キョウキュウ</t>
    </rPh>
    <rPh sb="88" eb="90">
      <t>シセツ</t>
    </rPh>
    <rPh sb="91" eb="93">
      <t>ヘンコウ</t>
    </rPh>
    <rPh sb="95" eb="97">
      <t>イッパン</t>
    </rPh>
    <rPh sb="97" eb="99">
      <t>カイケイ</t>
    </rPh>
    <rPh sb="100" eb="102">
      <t>カンリ</t>
    </rPh>
    <rPh sb="107" eb="109">
      <t>ケントウ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</si>
</sst>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8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40" fontId="2" fillId="0" borderId="0" xfId="1" applyNumberFormat="1">
      <alignment vertical="center"/>
    </xf>
    <xf numFmtId="0" fontId="2" fillId="2" borderId="2" xfId="1" applyFill="1" applyBorder="1">
      <alignment vertical="center"/>
    </xf>
    <xf numFmtId="179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 shrinkToFit="1"/>
      <protection hidden="1"/>
    </xf>
    <xf numFmtId="176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5" fillId="0" borderId="2" xfId="1" applyNumberFormat="1" applyFont="1" applyBorder="1" applyAlignment="1" applyProtection="1">
      <alignment horizontal="center" vertical="center" shrinkToFit="1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579520"/>
        <c:axId val="51581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0.37</c:v>
                </c:pt>
                <c:pt idx="1">
                  <c:v>0.7</c:v>
                </c:pt>
                <c:pt idx="2">
                  <c:v>0.91</c:v>
                </c:pt>
                <c:pt idx="3">
                  <c:v>1.26</c:v>
                </c:pt>
                <c:pt idx="4">
                  <c:v>0.78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579520"/>
        <c:axId val="51581696"/>
      </c:lineChart>
      <c:dateAx>
        <c:axId val="51579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1581696"/>
        <c:crosses val="autoZero"/>
        <c:auto val="1"/>
        <c:lblOffset val="100"/>
        <c:baseTimeUnit val="years"/>
      </c:dateAx>
      <c:valAx>
        <c:axId val="51581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1579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33.76</c:v>
                </c:pt>
                <c:pt idx="1">
                  <c:v>40.22</c:v>
                </c:pt>
                <c:pt idx="2">
                  <c:v>39.69</c:v>
                </c:pt>
                <c:pt idx="3">
                  <c:v>39.130000000000003</c:v>
                </c:pt>
                <c:pt idx="4">
                  <c:v>28.6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397888"/>
        <c:axId val="111400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51.11</c:v>
                </c:pt>
                <c:pt idx="1">
                  <c:v>50.49</c:v>
                </c:pt>
                <c:pt idx="2">
                  <c:v>48.36</c:v>
                </c:pt>
                <c:pt idx="3">
                  <c:v>48.7</c:v>
                </c:pt>
                <c:pt idx="4">
                  <c:v>46.9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397888"/>
        <c:axId val="111400064"/>
      </c:lineChart>
      <c:dateAx>
        <c:axId val="111397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400064"/>
        <c:crosses val="autoZero"/>
        <c:auto val="1"/>
        <c:lblOffset val="100"/>
        <c:baseTimeUnit val="years"/>
      </c:dateAx>
      <c:valAx>
        <c:axId val="111400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1397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87</c:v>
                </c:pt>
                <c:pt idx="1">
                  <c:v>88.25</c:v>
                </c:pt>
                <c:pt idx="2">
                  <c:v>88.94</c:v>
                </c:pt>
                <c:pt idx="3">
                  <c:v>88.81</c:v>
                </c:pt>
                <c:pt idx="4">
                  <c:v>84.65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413888"/>
        <c:axId val="111452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74.16</c:v>
                </c:pt>
                <c:pt idx="1">
                  <c:v>74.209999999999994</c:v>
                </c:pt>
                <c:pt idx="2">
                  <c:v>75.239999999999995</c:v>
                </c:pt>
                <c:pt idx="3">
                  <c:v>74.959999999999994</c:v>
                </c:pt>
                <c:pt idx="4">
                  <c:v>74.63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413888"/>
        <c:axId val="111452928"/>
      </c:lineChart>
      <c:dateAx>
        <c:axId val="111413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452928"/>
        <c:crosses val="autoZero"/>
        <c:auto val="1"/>
        <c:lblOffset val="100"/>
        <c:baseTimeUnit val="years"/>
      </c:dateAx>
      <c:valAx>
        <c:axId val="111452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1413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98.91</c:v>
                </c:pt>
                <c:pt idx="1">
                  <c:v>102.65</c:v>
                </c:pt>
                <c:pt idx="2">
                  <c:v>96.76</c:v>
                </c:pt>
                <c:pt idx="3">
                  <c:v>96.59</c:v>
                </c:pt>
                <c:pt idx="4">
                  <c:v>100.72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611904"/>
        <c:axId val="51614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70.760000000000005</c:v>
                </c:pt>
                <c:pt idx="1">
                  <c:v>71.66</c:v>
                </c:pt>
                <c:pt idx="2">
                  <c:v>73.06</c:v>
                </c:pt>
                <c:pt idx="3">
                  <c:v>72.03</c:v>
                </c:pt>
                <c:pt idx="4">
                  <c:v>72.11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11904"/>
        <c:axId val="51614080"/>
      </c:lineChart>
      <c:dateAx>
        <c:axId val="51611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1614080"/>
        <c:crosses val="autoZero"/>
        <c:auto val="1"/>
        <c:lblOffset val="100"/>
        <c:baseTimeUnit val="years"/>
      </c:dateAx>
      <c:valAx>
        <c:axId val="51614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1611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739136"/>
        <c:axId val="57745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739136"/>
        <c:axId val="57745408"/>
      </c:lineChart>
      <c:dateAx>
        <c:axId val="57739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7745408"/>
        <c:crosses val="autoZero"/>
        <c:auto val="1"/>
        <c:lblOffset val="100"/>
        <c:baseTimeUnit val="years"/>
      </c:dateAx>
      <c:valAx>
        <c:axId val="57745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7739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760768"/>
        <c:axId val="57775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760768"/>
        <c:axId val="57775232"/>
      </c:lineChart>
      <c:dateAx>
        <c:axId val="57760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7775232"/>
        <c:crosses val="autoZero"/>
        <c:auto val="1"/>
        <c:lblOffset val="100"/>
        <c:baseTimeUnit val="years"/>
      </c:dateAx>
      <c:valAx>
        <c:axId val="57775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7760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785344"/>
        <c:axId val="11115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785344"/>
        <c:axId val="111150208"/>
      </c:lineChart>
      <c:dateAx>
        <c:axId val="57785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150208"/>
        <c:crosses val="autoZero"/>
        <c:auto val="1"/>
        <c:lblOffset val="100"/>
        <c:baseTimeUnit val="years"/>
      </c:dateAx>
      <c:valAx>
        <c:axId val="11115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7785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193088"/>
        <c:axId val="111195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93088"/>
        <c:axId val="111195264"/>
      </c:lineChart>
      <c:dateAx>
        <c:axId val="111193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195264"/>
        <c:crosses val="autoZero"/>
        <c:auto val="1"/>
        <c:lblOffset val="100"/>
        <c:baseTimeUnit val="years"/>
      </c:dateAx>
      <c:valAx>
        <c:axId val="111195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1193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225472"/>
        <c:axId val="111227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1496.15</c:v>
                </c:pt>
                <c:pt idx="1">
                  <c:v>1462.56</c:v>
                </c:pt>
                <c:pt idx="2">
                  <c:v>1486.62</c:v>
                </c:pt>
                <c:pt idx="3">
                  <c:v>1510.14</c:v>
                </c:pt>
                <c:pt idx="4">
                  <c:v>1595.62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225472"/>
        <c:axId val="111227648"/>
      </c:lineChart>
      <c:dateAx>
        <c:axId val="111225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227648"/>
        <c:crosses val="autoZero"/>
        <c:auto val="1"/>
        <c:lblOffset val="100"/>
        <c:baseTimeUnit val="years"/>
      </c:dateAx>
      <c:valAx>
        <c:axId val="111227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1225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39.78</c:v>
                </c:pt>
                <c:pt idx="1">
                  <c:v>48.25</c:v>
                </c:pt>
                <c:pt idx="2">
                  <c:v>42.66</c:v>
                </c:pt>
                <c:pt idx="3">
                  <c:v>44.34</c:v>
                </c:pt>
                <c:pt idx="4">
                  <c:v>33.270000000000003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253760"/>
        <c:axId val="11127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33.01</c:v>
                </c:pt>
                <c:pt idx="1">
                  <c:v>32.39</c:v>
                </c:pt>
                <c:pt idx="2">
                  <c:v>24.39</c:v>
                </c:pt>
                <c:pt idx="3">
                  <c:v>22.67</c:v>
                </c:pt>
                <c:pt idx="4">
                  <c:v>37.92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253760"/>
        <c:axId val="111272320"/>
      </c:lineChart>
      <c:dateAx>
        <c:axId val="111253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272320"/>
        <c:crosses val="autoZero"/>
        <c:auto val="1"/>
        <c:lblOffset val="100"/>
        <c:baseTimeUnit val="years"/>
      </c:dateAx>
      <c:valAx>
        <c:axId val="11127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1253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493.43</c:v>
                </c:pt>
                <c:pt idx="1">
                  <c:v>350.35</c:v>
                </c:pt>
                <c:pt idx="2">
                  <c:v>371.3</c:v>
                </c:pt>
                <c:pt idx="3">
                  <c:v>343.01</c:v>
                </c:pt>
                <c:pt idx="4">
                  <c:v>612.92999999999995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279488"/>
        <c:axId val="111359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523.08000000000004</c:v>
                </c:pt>
                <c:pt idx="1">
                  <c:v>530.83000000000004</c:v>
                </c:pt>
                <c:pt idx="2">
                  <c:v>734.18</c:v>
                </c:pt>
                <c:pt idx="3">
                  <c:v>789.62</c:v>
                </c:pt>
                <c:pt idx="4">
                  <c:v>423.18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279488"/>
        <c:axId val="111359488"/>
      </c:lineChart>
      <c:dateAx>
        <c:axId val="111279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359488"/>
        <c:crosses val="autoZero"/>
        <c:auto val="1"/>
        <c:lblOffset val="100"/>
        <c:baseTimeUnit val="years"/>
      </c:dateAx>
      <c:valAx>
        <c:axId val="111359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1279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【1,280.76】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【314.83】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K54" zoomScaleNormal="100" workbookViewId="0">
      <selection activeCell="BL47" sqref="BL47:BZ63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5" t="s">
        <v>0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</row>
    <row r="3" spans="1:78" ht="9.75" customHeight="1">
      <c r="A3" s="2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</row>
    <row r="4" spans="1:78" ht="9.75" customHeight="1">
      <c r="A4" s="2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76" t="str">
        <f>データ!H6</f>
        <v>佐賀県　吉野ヶ里町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72" t="s">
        <v>1</v>
      </c>
      <c r="C7" s="72"/>
      <c r="D7" s="72"/>
      <c r="E7" s="72"/>
      <c r="F7" s="72"/>
      <c r="G7" s="72"/>
      <c r="H7" s="72"/>
      <c r="I7" s="72" t="s">
        <v>2</v>
      </c>
      <c r="J7" s="72"/>
      <c r="K7" s="72"/>
      <c r="L7" s="72"/>
      <c r="M7" s="72"/>
      <c r="N7" s="72"/>
      <c r="O7" s="72"/>
      <c r="P7" s="72" t="s">
        <v>3</v>
      </c>
      <c r="Q7" s="72"/>
      <c r="R7" s="72"/>
      <c r="S7" s="72"/>
      <c r="T7" s="72"/>
      <c r="U7" s="72"/>
      <c r="V7" s="72"/>
      <c r="W7" s="72" t="s">
        <v>4</v>
      </c>
      <c r="X7" s="72"/>
      <c r="Y7" s="72"/>
      <c r="Z7" s="72"/>
      <c r="AA7" s="72"/>
      <c r="AB7" s="72"/>
      <c r="AC7" s="72"/>
      <c r="AD7" s="72" t="s">
        <v>5</v>
      </c>
      <c r="AE7" s="72"/>
      <c r="AF7" s="72"/>
      <c r="AG7" s="72"/>
      <c r="AH7" s="72"/>
      <c r="AI7" s="72"/>
      <c r="AJ7" s="72"/>
      <c r="AK7" s="2"/>
      <c r="AL7" s="72" t="s">
        <v>6</v>
      </c>
      <c r="AM7" s="72"/>
      <c r="AN7" s="72"/>
      <c r="AO7" s="72"/>
      <c r="AP7" s="72"/>
      <c r="AQ7" s="72"/>
      <c r="AR7" s="72"/>
      <c r="AS7" s="72"/>
      <c r="AT7" s="72" t="s">
        <v>7</v>
      </c>
      <c r="AU7" s="72"/>
      <c r="AV7" s="72"/>
      <c r="AW7" s="72"/>
      <c r="AX7" s="72"/>
      <c r="AY7" s="72"/>
      <c r="AZ7" s="72"/>
      <c r="BA7" s="72"/>
      <c r="BB7" s="72" t="s">
        <v>8</v>
      </c>
      <c r="BC7" s="72"/>
      <c r="BD7" s="72"/>
      <c r="BE7" s="72"/>
      <c r="BF7" s="72"/>
      <c r="BG7" s="72"/>
      <c r="BH7" s="72"/>
      <c r="BI7" s="72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73" t="str">
        <f>データ!$I$6</f>
        <v>法非適用</v>
      </c>
      <c r="C8" s="73"/>
      <c r="D8" s="73"/>
      <c r="E8" s="73"/>
      <c r="F8" s="73"/>
      <c r="G8" s="73"/>
      <c r="H8" s="73"/>
      <c r="I8" s="73" t="str">
        <f>データ!$J$6</f>
        <v>水道事業</v>
      </c>
      <c r="J8" s="73"/>
      <c r="K8" s="73"/>
      <c r="L8" s="73"/>
      <c r="M8" s="73"/>
      <c r="N8" s="73"/>
      <c r="O8" s="73"/>
      <c r="P8" s="73" t="str">
        <f>データ!$K$6</f>
        <v>簡易水道事業</v>
      </c>
      <c r="Q8" s="73"/>
      <c r="R8" s="73"/>
      <c r="S8" s="73"/>
      <c r="T8" s="73"/>
      <c r="U8" s="73"/>
      <c r="V8" s="73"/>
      <c r="W8" s="73" t="str">
        <f>データ!$L$6</f>
        <v>D4</v>
      </c>
      <c r="X8" s="73"/>
      <c r="Y8" s="73"/>
      <c r="Z8" s="73"/>
      <c r="AA8" s="73"/>
      <c r="AB8" s="73"/>
      <c r="AC8" s="73"/>
      <c r="AD8" s="74" t="s">
        <v>121</v>
      </c>
      <c r="AE8" s="74"/>
      <c r="AF8" s="74"/>
      <c r="AG8" s="74"/>
      <c r="AH8" s="74"/>
      <c r="AI8" s="74"/>
      <c r="AJ8" s="74"/>
      <c r="AK8" s="2"/>
      <c r="AL8" s="67">
        <f>データ!$R$6</f>
        <v>16221</v>
      </c>
      <c r="AM8" s="67"/>
      <c r="AN8" s="67"/>
      <c r="AO8" s="67"/>
      <c r="AP8" s="67"/>
      <c r="AQ8" s="67"/>
      <c r="AR8" s="67"/>
      <c r="AS8" s="67"/>
      <c r="AT8" s="66">
        <f>データ!$S$6</f>
        <v>43.99</v>
      </c>
      <c r="AU8" s="66"/>
      <c r="AV8" s="66"/>
      <c r="AW8" s="66"/>
      <c r="AX8" s="66"/>
      <c r="AY8" s="66"/>
      <c r="AZ8" s="66"/>
      <c r="BA8" s="66"/>
      <c r="BB8" s="66">
        <f>データ!$T$6</f>
        <v>368.74</v>
      </c>
      <c r="BC8" s="66"/>
      <c r="BD8" s="66"/>
      <c r="BE8" s="66"/>
      <c r="BF8" s="66"/>
      <c r="BG8" s="66"/>
      <c r="BH8" s="66"/>
      <c r="BI8" s="66"/>
      <c r="BJ8" s="4"/>
      <c r="BK8" s="4"/>
      <c r="BL8" s="70" t="s">
        <v>10</v>
      </c>
      <c r="BM8" s="71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72" t="s">
        <v>12</v>
      </c>
      <c r="C9" s="72"/>
      <c r="D9" s="72"/>
      <c r="E9" s="72"/>
      <c r="F9" s="72"/>
      <c r="G9" s="72"/>
      <c r="H9" s="72"/>
      <c r="I9" s="72" t="s">
        <v>13</v>
      </c>
      <c r="J9" s="72"/>
      <c r="K9" s="72"/>
      <c r="L9" s="72"/>
      <c r="M9" s="72"/>
      <c r="N9" s="72"/>
      <c r="O9" s="72"/>
      <c r="P9" s="72" t="s">
        <v>14</v>
      </c>
      <c r="Q9" s="72"/>
      <c r="R9" s="72"/>
      <c r="S9" s="72"/>
      <c r="T9" s="72"/>
      <c r="U9" s="72"/>
      <c r="V9" s="72"/>
      <c r="W9" s="72" t="s">
        <v>15</v>
      </c>
      <c r="X9" s="72"/>
      <c r="Y9" s="72"/>
      <c r="Z9" s="72"/>
      <c r="AA9" s="72"/>
      <c r="AB9" s="72"/>
      <c r="AC9" s="72"/>
      <c r="AD9" s="2"/>
      <c r="AE9" s="2"/>
      <c r="AF9" s="2"/>
      <c r="AG9" s="2"/>
      <c r="AH9" s="4"/>
      <c r="AI9" s="2"/>
      <c r="AJ9" s="2"/>
      <c r="AK9" s="2"/>
      <c r="AL9" s="72" t="s">
        <v>16</v>
      </c>
      <c r="AM9" s="72"/>
      <c r="AN9" s="72"/>
      <c r="AO9" s="72"/>
      <c r="AP9" s="72"/>
      <c r="AQ9" s="72"/>
      <c r="AR9" s="72"/>
      <c r="AS9" s="72"/>
      <c r="AT9" s="72" t="s">
        <v>17</v>
      </c>
      <c r="AU9" s="72"/>
      <c r="AV9" s="72"/>
      <c r="AW9" s="72"/>
      <c r="AX9" s="72"/>
      <c r="AY9" s="72"/>
      <c r="AZ9" s="72"/>
      <c r="BA9" s="72"/>
      <c r="BB9" s="72" t="s">
        <v>18</v>
      </c>
      <c r="BC9" s="72"/>
      <c r="BD9" s="72"/>
      <c r="BE9" s="72"/>
      <c r="BF9" s="72"/>
      <c r="BG9" s="72"/>
      <c r="BH9" s="72"/>
      <c r="BI9" s="72"/>
      <c r="BJ9" s="4"/>
      <c r="BK9" s="4"/>
      <c r="BL9" s="64" t="s">
        <v>19</v>
      </c>
      <c r="BM9" s="65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66" t="str">
        <f>データ!$N$6</f>
        <v>-</v>
      </c>
      <c r="C10" s="66"/>
      <c r="D10" s="66"/>
      <c r="E10" s="66"/>
      <c r="F10" s="66"/>
      <c r="G10" s="66"/>
      <c r="H10" s="66"/>
      <c r="I10" s="66" t="str">
        <f>データ!$O$6</f>
        <v>該当数値なし</v>
      </c>
      <c r="J10" s="66"/>
      <c r="K10" s="66"/>
      <c r="L10" s="66"/>
      <c r="M10" s="66"/>
      <c r="N10" s="66"/>
      <c r="O10" s="66"/>
      <c r="P10" s="66">
        <f>データ!$P$6</f>
        <v>0.43</v>
      </c>
      <c r="Q10" s="66"/>
      <c r="R10" s="66"/>
      <c r="S10" s="66"/>
      <c r="T10" s="66"/>
      <c r="U10" s="66"/>
      <c r="V10" s="66"/>
      <c r="W10" s="67">
        <f>データ!$Q$6</f>
        <v>3610</v>
      </c>
      <c r="X10" s="67"/>
      <c r="Y10" s="67"/>
      <c r="Z10" s="67"/>
      <c r="AA10" s="67"/>
      <c r="AB10" s="67"/>
      <c r="AC10" s="67"/>
      <c r="AD10" s="2"/>
      <c r="AE10" s="2"/>
      <c r="AF10" s="2"/>
      <c r="AG10" s="2"/>
      <c r="AH10" s="2"/>
      <c r="AI10" s="2"/>
      <c r="AJ10" s="2"/>
      <c r="AK10" s="2"/>
      <c r="AL10" s="67">
        <f>データ!$U$6</f>
        <v>69</v>
      </c>
      <c r="AM10" s="67"/>
      <c r="AN10" s="67"/>
      <c r="AO10" s="67"/>
      <c r="AP10" s="67"/>
      <c r="AQ10" s="67"/>
      <c r="AR10" s="67"/>
      <c r="AS10" s="67"/>
      <c r="AT10" s="66">
        <f>データ!$V$6</f>
        <v>0.21</v>
      </c>
      <c r="AU10" s="66"/>
      <c r="AV10" s="66"/>
      <c r="AW10" s="66"/>
      <c r="AX10" s="66"/>
      <c r="AY10" s="66"/>
      <c r="AZ10" s="66"/>
      <c r="BA10" s="66"/>
      <c r="BB10" s="66">
        <f>データ!$W$6</f>
        <v>328.57</v>
      </c>
      <c r="BC10" s="66"/>
      <c r="BD10" s="66"/>
      <c r="BE10" s="66"/>
      <c r="BF10" s="66"/>
      <c r="BG10" s="66"/>
      <c r="BH10" s="66"/>
      <c r="BI10" s="66"/>
      <c r="BJ10" s="2"/>
      <c r="BK10" s="2"/>
      <c r="BL10" s="68" t="s">
        <v>21</v>
      </c>
      <c r="BM10" s="69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23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>
      <c r="A14" s="2"/>
      <c r="B14" s="61" t="s">
        <v>24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43" t="s">
        <v>25</v>
      </c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5"/>
    </row>
    <row r="15" spans="1:78" ht="13.5" customHeight="1">
      <c r="A15" s="2"/>
      <c r="B15" s="56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8"/>
      <c r="BK15" s="2"/>
      <c r="BL15" s="46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8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49" t="s">
        <v>122</v>
      </c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1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49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1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49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1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49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1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49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1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49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1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49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1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49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1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49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1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49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1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49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1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49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1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49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1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49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1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49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1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49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1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49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1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49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1"/>
    </row>
    <row r="34" spans="1:78" ht="13.5" customHeight="1">
      <c r="A34" s="2"/>
      <c r="B34" s="17"/>
      <c r="C34" s="55" t="s">
        <v>26</v>
      </c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20"/>
      <c r="R34" s="55" t="s">
        <v>27</v>
      </c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20"/>
      <c r="AG34" s="55" t="s">
        <v>28</v>
      </c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20"/>
      <c r="AV34" s="55" t="s">
        <v>29</v>
      </c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19"/>
      <c r="BK34" s="2"/>
      <c r="BL34" s="49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1"/>
    </row>
    <row r="35" spans="1:78" ht="13.5" customHeight="1">
      <c r="A35" s="2"/>
      <c r="B35" s="17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20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20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20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19"/>
      <c r="BK35" s="2"/>
      <c r="BL35" s="49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1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49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1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49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1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49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1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49"/>
      <c r="BM39" s="50"/>
      <c r="BN39" s="50"/>
      <c r="BO39" s="50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1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49"/>
      <c r="BM40" s="50"/>
      <c r="BN40" s="50"/>
      <c r="BO40" s="50"/>
      <c r="BP40" s="50"/>
      <c r="BQ40" s="50"/>
      <c r="BR40" s="50"/>
      <c r="BS40" s="50"/>
      <c r="BT40" s="50"/>
      <c r="BU40" s="50"/>
      <c r="BV40" s="50"/>
      <c r="BW40" s="50"/>
      <c r="BX40" s="50"/>
      <c r="BY40" s="50"/>
      <c r="BZ40" s="51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49"/>
      <c r="BM41" s="50"/>
      <c r="BN41" s="50"/>
      <c r="BO41" s="50"/>
      <c r="BP41" s="50"/>
      <c r="BQ41" s="50"/>
      <c r="BR41" s="50"/>
      <c r="BS41" s="50"/>
      <c r="BT41" s="50"/>
      <c r="BU41" s="50"/>
      <c r="BV41" s="50"/>
      <c r="BW41" s="50"/>
      <c r="BX41" s="50"/>
      <c r="BY41" s="50"/>
      <c r="BZ41" s="51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49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1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49"/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50"/>
      <c r="BX43" s="50"/>
      <c r="BY43" s="50"/>
      <c r="BZ43" s="51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52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4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3" t="s">
        <v>30</v>
      </c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5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6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8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9" t="s">
        <v>120</v>
      </c>
      <c r="BM47" s="50"/>
      <c r="BN47" s="50"/>
      <c r="BO47" s="50"/>
      <c r="BP47" s="50"/>
      <c r="BQ47" s="50"/>
      <c r="BR47" s="50"/>
      <c r="BS47" s="50"/>
      <c r="BT47" s="50"/>
      <c r="BU47" s="50"/>
      <c r="BV47" s="50"/>
      <c r="BW47" s="50"/>
      <c r="BX47" s="50"/>
      <c r="BY47" s="50"/>
      <c r="BZ47" s="51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9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1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9"/>
      <c r="BM49" s="50"/>
      <c r="BN49" s="50"/>
      <c r="BO49" s="50"/>
      <c r="BP49" s="50"/>
      <c r="BQ49" s="50"/>
      <c r="BR49" s="50"/>
      <c r="BS49" s="50"/>
      <c r="BT49" s="50"/>
      <c r="BU49" s="50"/>
      <c r="BV49" s="50"/>
      <c r="BW49" s="50"/>
      <c r="BX49" s="50"/>
      <c r="BY49" s="50"/>
      <c r="BZ49" s="51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9"/>
      <c r="BM50" s="50"/>
      <c r="BN50" s="50"/>
      <c r="BO50" s="50"/>
      <c r="BP50" s="50"/>
      <c r="BQ50" s="50"/>
      <c r="BR50" s="50"/>
      <c r="BS50" s="50"/>
      <c r="BT50" s="50"/>
      <c r="BU50" s="50"/>
      <c r="BV50" s="50"/>
      <c r="BW50" s="50"/>
      <c r="BX50" s="50"/>
      <c r="BY50" s="50"/>
      <c r="BZ50" s="51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9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0"/>
      <c r="BY51" s="50"/>
      <c r="BZ51" s="51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9"/>
      <c r="BM52" s="50"/>
      <c r="BN52" s="50"/>
      <c r="BO52" s="50"/>
      <c r="BP52" s="50"/>
      <c r="BQ52" s="50"/>
      <c r="BR52" s="50"/>
      <c r="BS52" s="50"/>
      <c r="BT52" s="50"/>
      <c r="BU52" s="50"/>
      <c r="BV52" s="50"/>
      <c r="BW52" s="50"/>
      <c r="BX52" s="50"/>
      <c r="BY52" s="50"/>
      <c r="BZ52" s="51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9"/>
      <c r="BM53" s="50"/>
      <c r="BN53" s="50"/>
      <c r="BO53" s="50"/>
      <c r="BP53" s="50"/>
      <c r="BQ53" s="50"/>
      <c r="BR53" s="50"/>
      <c r="BS53" s="50"/>
      <c r="BT53" s="50"/>
      <c r="BU53" s="50"/>
      <c r="BV53" s="50"/>
      <c r="BW53" s="50"/>
      <c r="BX53" s="50"/>
      <c r="BY53" s="50"/>
      <c r="BZ53" s="51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9"/>
      <c r="BM54" s="50"/>
      <c r="BN54" s="50"/>
      <c r="BO54" s="50"/>
      <c r="BP54" s="50"/>
      <c r="BQ54" s="50"/>
      <c r="BR54" s="50"/>
      <c r="BS54" s="50"/>
      <c r="BT54" s="50"/>
      <c r="BU54" s="50"/>
      <c r="BV54" s="50"/>
      <c r="BW54" s="50"/>
      <c r="BX54" s="50"/>
      <c r="BY54" s="50"/>
      <c r="BZ54" s="51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9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1"/>
    </row>
    <row r="56" spans="1:78" ht="13.5" customHeight="1">
      <c r="A56" s="2"/>
      <c r="B56" s="17"/>
      <c r="C56" s="55" t="s">
        <v>31</v>
      </c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20"/>
      <c r="R56" s="55" t="s">
        <v>32</v>
      </c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20"/>
      <c r="AG56" s="55" t="s">
        <v>33</v>
      </c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20"/>
      <c r="AV56" s="55" t="s">
        <v>34</v>
      </c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19"/>
      <c r="BK56" s="2"/>
      <c r="BL56" s="49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1"/>
    </row>
    <row r="57" spans="1:78" ht="13.5" customHeight="1">
      <c r="A57" s="2"/>
      <c r="B57" s="17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20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20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20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19"/>
      <c r="BK57" s="2"/>
      <c r="BL57" s="49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1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9"/>
      <c r="BM58" s="50"/>
      <c r="BN58" s="50"/>
      <c r="BO58" s="50"/>
      <c r="BP58" s="50"/>
      <c r="BQ58" s="50"/>
      <c r="BR58" s="50"/>
      <c r="BS58" s="50"/>
      <c r="BT58" s="50"/>
      <c r="BU58" s="50"/>
      <c r="BV58" s="50"/>
      <c r="BW58" s="50"/>
      <c r="BX58" s="50"/>
      <c r="BY58" s="50"/>
      <c r="BZ58" s="51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9"/>
      <c r="BM59" s="50"/>
      <c r="BN59" s="50"/>
      <c r="BO59" s="50"/>
      <c r="BP59" s="50"/>
      <c r="BQ59" s="50"/>
      <c r="BR59" s="50"/>
      <c r="BS59" s="50"/>
      <c r="BT59" s="50"/>
      <c r="BU59" s="50"/>
      <c r="BV59" s="50"/>
      <c r="BW59" s="50"/>
      <c r="BX59" s="50"/>
      <c r="BY59" s="50"/>
      <c r="BZ59" s="51"/>
    </row>
    <row r="60" spans="1:78" ht="13.5" customHeight="1">
      <c r="A60" s="2"/>
      <c r="B60" s="56" t="s">
        <v>35</v>
      </c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  <c r="BH60" s="57"/>
      <c r="BI60" s="57"/>
      <c r="BJ60" s="58"/>
      <c r="BK60" s="2"/>
      <c r="BL60" s="49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1"/>
    </row>
    <row r="61" spans="1:78" ht="13.5" customHeight="1">
      <c r="A61" s="2"/>
      <c r="B61" s="56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8"/>
      <c r="BK61" s="2"/>
      <c r="BL61" s="49"/>
      <c r="BM61" s="50"/>
      <c r="BN61" s="50"/>
      <c r="BO61" s="50"/>
      <c r="BP61" s="50"/>
      <c r="BQ61" s="50"/>
      <c r="BR61" s="50"/>
      <c r="BS61" s="50"/>
      <c r="BT61" s="50"/>
      <c r="BU61" s="50"/>
      <c r="BV61" s="50"/>
      <c r="BW61" s="50"/>
      <c r="BX61" s="50"/>
      <c r="BY61" s="50"/>
      <c r="BZ61" s="51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9"/>
      <c r="BM62" s="50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1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2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4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3" t="s">
        <v>36</v>
      </c>
      <c r="BM64" s="44"/>
      <c r="BN64" s="44"/>
      <c r="BO64" s="44"/>
      <c r="BP64" s="44"/>
      <c r="BQ64" s="44"/>
      <c r="BR64" s="44"/>
      <c r="BS64" s="44"/>
      <c r="BT64" s="44"/>
      <c r="BU64" s="44"/>
      <c r="BV64" s="44"/>
      <c r="BW64" s="44"/>
      <c r="BX64" s="44"/>
      <c r="BY64" s="44"/>
      <c r="BZ64" s="45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6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47"/>
      <c r="BZ65" s="48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9" t="s">
        <v>123</v>
      </c>
      <c r="BM66" s="50"/>
      <c r="BN66" s="50"/>
      <c r="BO66" s="50"/>
      <c r="BP66" s="50"/>
      <c r="BQ66" s="50"/>
      <c r="BR66" s="50"/>
      <c r="BS66" s="50"/>
      <c r="BT66" s="50"/>
      <c r="BU66" s="50"/>
      <c r="BV66" s="50"/>
      <c r="BW66" s="50"/>
      <c r="BX66" s="50"/>
      <c r="BY66" s="50"/>
      <c r="BZ66" s="51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9"/>
      <c r="BM67" s="50"/>
      <c r="BN67" s="50"/>
      <c r="BO67" s="50"/>
      <c r="BP67" s="50"/>
      <c r="BQ67" s="50"/>
      <c r="BR67" s="50"/>
      <c r="BS67" s="50"/>
      <c r="BT67" s="50"/>
      <c r="BU67" s="50"/>
      <c r="BV67" s="50"/>
      <c r="BW67" s="50"/>
      <c r="BX67" s="50"/>
      <c r="BY67" s="50"/>
      <c r="BZ67" s="51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9"/>
      <c r="BM68" s="50"/>
      <c r="BN68" s="50"/>
      <c r="BO68" s="50"/>
      <c r="BP68" s="50"/>
      <c r="BQ68" s="50"/>
      <c r="BR68" s="50"/>
      <c r="BS68" s="50"/>
      <c r="BT68" s="50"/>
      <c r="BU68" s="50"/>
      <c r="BV68" s="50"/>
      <c r="BW68" s="50"/>
      <c r="BX68" s="50"/>
      <c r="BY68" s="50"/>
      <c r="BZ68" s="51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9"/>
      <c r="BM69" s="50"/>
      <c r="BN69" s="50"/>
      <c r="BO69" s="50"/>
      <c r="BP69" s="50"/>
      <c r="BQ69" s="50"/>
      <c r="BR69" s="50"/>
      <c r="BS69" s="50"/>
      <c r="BT69" s="50"/>
      <c r="BU69" s="50"/>
      <c r="BV69" s="50"/>
      <c r="BW69" s="50"/>
      <c r="BX69" s="50"/>
      <c r="BY69" s="50"/>
      <c r="BZ69" s="51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9"/>
      <c r="BM70" s="50"/>
      <c r="BN70" s="50"/>
      <c r="BO70" s="50"/>
      <c r="BP70" s="50"/>
      <c r="BQ70" s="50"/>
      <c r="BR70" s="50"/>
      <c r="BS70" s="50"/>
      <c r="BT70" s="50"/>
      <c r="BU70" s="50"/>
      <c r="BV70" s="50"/>
      <c r="BW70" s="50"/>
      <c r="BX70" s="50"/>
      <c r="BY70" s="50"/>
      <c r="BZ70" s="51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9"/>
      <c r="BM71" s="50"/>
      <c r="BN71" s="50"/>
      <c r="BO71" s="50"/>
      <c r="BP71" s="50"/>
      <c r="BQ71" s="50"/>
      <c r="BR71" s="50"/>
      <c r="BS71" s="50"/>
      <c r="BT71" s="50"/>
      <c r="BU71" s="50"/>
      <c r="BV71" s="50"/>
      <c r="BW71" s="50"/>
      <c r="BX71" s="50"/>
      <c r="BY71" s="50"/>
      <c r="BZ71" s="51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9"/>
      <c r="BM72" s="50"/>
      <c r="BN72" s="50"/>
      <c r="BO72" s="50"/>
      <c r="BP72" s="50"/>
      <c r="BQ72" s="50"/>
      <c r="BR72" s="50"/>
      <c r="BS72" s="50"/>
      <c r="BT72" s="50"/>
      <c r="BU72" s="50"/>
      <c r="BV72" s="50"/>
      <c r="BW72" s="50"/>
      <c r="BX72" s="50"/>
      <c r="BY72" s="50"/>
      <c r="BZ72" s="51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9"/>
      <c r="BM73" s="50"/>
      <c r="BN73" s="50"/>
      <c r="BO73" s="50"/>
      <c r="BP73" s="50"/>
      <c r="BQ73" s="50"/>
      <c r="BR73" s="50"/>
      <c r="BS73" s="50"/>
      <c r="BT73" s="50"/>
      <c r="BU73" s="50"/>
      <c r="BV73" s="50"/>
      <c r="BW73" s="50"/>
      <c r="BX73" s="50"/>
      <c r="BY73" s="50"/>
      <c r="BZ73" s="51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9"/>
      <c r="BM74" s="50"/>
      <c r="BN74" s="50"/>
      <c r="BO74" s="50"/>
      <c r="BP74" s="50"/>
      <c r="BQ74" s="50"/>
      <c r="BR74" s="50"/>
      <c r="BS74" s="50"/>
      <c r="BT74" s="50"/>
      <c r="BU74" s="50"/>
      <c r="BV74" s="50"/>
      <c r="BW74" s="50"/>
      <c r="BX74" s="50"/>
      <c r="BY74" s="50"/>
      <c r="BZ74" s="51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9"/>
      <c r="BM75" s="50"/>
      <c r="BN75" s="50"/>
      <c r="BO75" s="50"/>
      <c r="BP75" s="50"/>
      <c r="BQ75" s="50"/>
      <c r="BR75" s="50"/>
      <c r="BS75" s="50"/>
      <c r="BT75" s="50"/>
      <c r="BU75" s="50"/>
      <c r="BV75" s="50"/>
      <c r="BW75" s="50"/>
      <c r="BX75" s="50"/>
      <c r="BY75" s="50"/>
      <c r="BZ75" s="51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9"/>
      <c r="BM76" s="50"/>
      <c r="BN76" s="50"/>
      <c r="BO76" s="50"/>
      <c r="BP76" s="50"/>
      <c r="BQ76" s="50"/>
      <c r="BR76" s="50"/>
      <c r="BS76" s="50"/>
      <c r="BT76" s="50"/>
      <c r="BU76" s="50"/>
      <c r="BV76" s="50"/>
      <c r="BW76" s="50"/>
      <c r="BX76" s="50"/>
      <c r="BY76" s="50"/>
      <c r="BZ76" s="51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9"/>
      <c r="BM77" s="50"/>
      <c r="BN77" s="50"/>
      <c r="BO77" s="50"/>
      <c r="BP77" s="50"/>
      <c r="BQ77" s="50"/>
      <c r="BR77" s="50"/>
      <c r="BS77" s="50"/>
      <c r="BT77" s="50"/>
      <c r="BU77" s="50"/>
      <c r="BV77" s="50"/>
      <c r="BW77" s="50"/>
      <c r="BX77" s="50"/>
      <c r="BY77" s="50"/>
      <c r="BZ77" s="51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9"/>
      <c r="BM78" s="50"/>
      <c r="BN78" s="50"/>
      <c r="BO78" s="50"/>
      <c r="BP78" s="50"/>
      <c r="BQ78" s="50"/>
      <c r="BR78" s="50"/>
      <c r="BS78" s="50"/>
      <c r="BT78" s="50"/>
      <c r="BU78" s="50"/>
      <c r="BV78" s="50"/>
      <c r="BW78" s="50"/>
      <c r="BX78" s="50"/>
      <c r="BY78" s="50"/>
      <c r="BZ78" s="51"/>
    </row>
    <row r="79" spans="1:78" ht="13.5" customHeight="1">
      <c r="A79" s="2"/>
      <c r="B79" s="17"/>
      <c r="C79" s="55" t="s">
        <v>37</v>
      </c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20"/>
      <c r="V79" s="20"/>
      <c r="W79" s="55" t="s">
        <v>38</v>
      </c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20"/>
      <c r="AP79" s="20"/>
      <c r="AQ79" s="55" t="s">
        <v>39</v>
      </c>
      <c r="AR79" s="55"/>
      <c r="AS79" s="55"/>
      <c r="AT79" s="55"/>
      <c r="AU79" s="55"/>
      <c r="AV79" s="55"/>
      <c r="AW79" s="55"/>
      <c r="AX79" s="55"/>
      <c r="AY79" s="55"/>
      <c r="AZ79" s="55"/>
      <c r="BA79" s="55"/>
      <c r="BB79" s="55"/>
      <c r="BC79" s="55"/>
      <c r="BD79" s="55"/>
      <c r="BE79" s="55"/>
      <c r="BF79" s="55"/>
      <c r="BG79" s="55"/>
      <c r="BH79" s="55"/>
      <c r="BI79" s="18"/>
      <c r="BJ79" s="19"/>
      <c r="BK79" s="2"/>
      <c r="BL79" s="49"/>
      <c r="BM79" s="50"/>
      <c r="BN79" s="50"/>
      <c r="BO79" s="50"/>
      <c r="BP79" s="50"/>
      <c r="BQ79" s="50"/>
      <c r="BR79" s="50"/>
      <c r="BS79" s="50"/>
      <c r="BT79" s="50"/>
      <c r="BU79" s="50"/>
      <c r="BV79" s="50"/>
      <c r="BW79" s="50"/>
      <c r="BX79" s="50"/>
      <c r="BY79" s="50"/>
      <c r="BZ79" s="51"/>
    </row>
    <row r="80" spans="1:78" ht="13.5" customHeight="1">
      <c r="A80" s="2"/>
      <c r="B80" s="17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20"/>
      <c r="V80" s="20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20"/>
      <c r="AP80" s="20"/>
      <c r="AQ80" s="55"/>
      <c r="AR80" s="55"/>
      <c r="AS80" s="55"/>
      <c r="AT80" s="55"/>
      <c r="AU80" s="55"/>
      <c r="AV80" s="55"/>
      <c r="AW80" s="55"/>
      <c r="AX80" s="55"/>
      <c r="AY80" s="55"/>
      <c r="AZ80" s="55"/>
      <c r="BA80" s="55"/>
      <c r="BB80" s="55"/>
      <c r="BC80" s="55"/>
      <c r="BD80" s="55"/>
      <c r="BE80" s="55"/>
      <c r="BF80" s="55"/>
      <c r="BG80" s="55"/>
      <c r="BH80" s="55"/>
      <c r="BI80" s="18"/>
      <c r="BJ80" s="19"/>
      <c r="BK80" s="2"/>
      <c r="BL80" s="49"/>
      <c r="BM80" s="50"/>
      <c r="BN80" s="50"/>
      <c r="BO80" s="50"/>
      <c r="BP80" s="50"/>
      <c r="BQ80" s="50"/>
      <c r="BR80" s="50"/>
      <c r="BS80" s="50"/>
      <c r="BT80" s="50"/>
      <c r="BU80" s="50"/>
      <c r="BV80" s="50"/>
      <c r="BW80" s="50"/>
      <c r="BX80" s="50"/>
      <c r="BY80" s="50"/>
      <c r="BZ80" s="51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9"/>
      <c r="BM81" s="50"/>
      <c r="BN81" s="50"/>
      <c r="BO81" s="50"/>
      <c r="BP81" s="50"/>
      <c r="BQ81" s="50"/>
      <c r="BR81" s="50"/>
      <c r="BS81" s="50"/>
      <c r="BT81" s="50"/>
      <c r="BU81" s="50"/>
      <c r="BV81" s="50"/>
      <c r="BW81" s="50"/>
      <c r="BX81" s="50"/>
      <c r="BY81" s="50"/>
      <c r="BZ81" s="51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2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4"/>
    </row>
    <row r="83" spans="1:78">
      <c r="C83" s="26" t="s">
        <v>40</v>
      </c>
    </row>
    <row r="84" spans="1:78" hidden="1">
      <c r="B84" s="27" t="s">
        <v>41</v>
      </c>
      <c r="C84" s="27"/>
      <c r="D84" s="27"/>
      <c r="E84" s="27" t="s">
        <v>42</v>
      </c>
      <c r="F84" s="27" t="s">
        <v>43</v>
      </c>
      <c r="G84" s="27" t="s">
        <v>44</v>
      </c>
      <c r="H84" s="27" t="s">
        <v>45</v>
      </c>
      <c r="I84" s="27" t="s">
        <v>46</v>
      </c>
      <c r="J84" s="27" t="s">
        <v>47</v>
      </c>
      <c r="K84" s="27" t="s">
        <v>48</v>
      </c>
      <c r="L84" s="27" t="s">
        <v>49</v>
      </c>
      <c r="M84" s="27" t="s">
        <v>50</v>
      </c>
      <c r="N84" s="27" t="s">
        <v>51</v>
      </c>
      <c r="O84" s="27" t="s">
        <v>52</v>
      </c>
    </row>
    <row r="85" spans="1:78" hidden="1">
      <c r="B85" s="27"/>
      <c r="C85" s="27"/>
      <c r="D85" s="27"/>
      <c r="E85" s="27" t="str">
        <f>データ!AH6</f>
        <v>【76.78】</v>
      </c>
      <c r="F85" s="27" t="s">
        <v>53</v>
      </c>
      <c r="G85" s="27" t="s">
        <v>53</v>
      </c>
      <c r="H85" s="27" t="str">
        <f>データ!BO6</f>
        <v>【1,280.76】</v>
      </c>
      <c r="I85" s="27" t="str">
        <f>データ!BZ6</f>
        <v>【53.06】</v>
      </c>
      <c r="J85" s="27" t="str">
        <f>データ!CK6</f>
        <v>【314.83】</v>
      </c>
      <c r="K85" s="27" t="str">
        <f>データ!CV6</f>
        <v>【56.28】</v>
      </c>
      <c r="L85" s="27" t="str">
        <f>データ!DG6</f>
        <v>【74.94】</v>
      </c>
      <c r="M85" s="27" t="s">
        <v>54</v>
      </c>
      <c r="N85" s="27" t="s">
        <v>54</v>
      </c>
      <c r="O85" s="27" t="str">
        <f>データ!EN6</f>
        <v>【0.59】</v>
      </c>
    </row>
  </sheetData>
  <sheetProtection password="B319" sheet="1" objects="1" scenarios="1" formatCells="0" formatColumns="0" formatRows="0"/>
  <mergeCells count="55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4">
      <c r="A1" s="3" t="s">
        <v>55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>
      <c r="A2" s="29" t="s">
        <v>56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>
      <c r="A3" s="29" t="s">
        <v>57</v>
      </c>
      <c r="B3" s="30" t="s">
        <v>58</v>
      </c>
      <c r="C3" s="30" t="s">
        <v>59</v>
      </c>
      <c r="D3" s="30" t="s">
        <v>60</v>
      </c>
      <c r="E3" s="30" t="s">
        <v>61</v>
      </c>
      <c r="F3" s="30" t="s">
        <v>62</v>
      </c>
      <c r="G3" s="30" t="s">
        <v>63</v>
      </c>
      <c r="H3" s="78" t="s">
        <v>64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80"/>
      <c r="X3" s="84" t="s">
        <v>65</v>
      </c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 t="s">
        <v>66</v>
      </c>
      <c r="DI3" s="77"/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</row>
    <row r="4" spans="1:144">
      <c r="A4" s="29" t="s">
        <v>67</v>
      </c>
      <c r="B4" s="31"/>
      <c r="C4" s="31"/>
      <c r="D4" s="31"/>
      <c r="E4" s="31"/>
      <c r="F4" s="31"/>
      <c r="G4" s="31"/>
      <c r="H4" s="81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3"/>
      <c r="X4" s="77" t="s">
        <v>68</v>
      </c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 t="s">
        <v>69</v>
      </c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 t="s">
        <v>70</v>
      </c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 t="s">
        <v>71</v>
      </c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 t="s">
        <v>72</v>
      </c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 t="s">
        <v>73</v>
      </c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 t="s">
        <v>74</v>
      </c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 t="s">
        <v>75</v>
      </c>
      <c r="CX4" s="77"/>
      <c r="CY4" s="77"/>
      <c r="CZ4" s="77"/>
      <c r="DA4" s="77"/>
      <c r="DB4" s="77"/>
      <c r="DC4" s="77"/>
      <c r="DD4" s="77"/>
      <c r="DE4" s="77"/>
      <c r="DF4" s="77"/>
      <c r="DG4" s="77"/>
      <c r="DH4" s="77" t="s">
        <v>76</v>
      </c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7" t="s">
        <v>77</v>
      </c>
      <c r="DT4" s="77"/>
      <c r="DU4" s="77"/>
      <c r="DV4" s="77"/>
      <c r="DW4" s="77"/>
      <c r="DX4" s="77"/>
      <c r="DY4" s="77"/>
      <c r="DZ4" s="77"/>
      <c r="EA4" s="77"/>
      <c r="EB4" s="77"/>
      <c r="EC4" s="77"/>
      <c r="ED4" s="77" t="s">
        <v>78</v>
      </c>
      <c r="EE4" s="77"/>
      <c r="EF4" s="77"/>
      <c r="EG4" s="77"/>
      <c r="EH4" s="77"/>
      <c r="EI4" s="77"/>
      <c r="EJ4" s="77"/>
      <c r="EK4" s="77"/>
      <c r="EL4" s="77"/>
      <c r="EM4" s="77"/>
      <c r="EN4" s="77"/>
    </row>
    <row r="5" spans="1:144">
      <c r="A5" s="29" t="s">
        <v>79</v>
      </c>
      <c r="B5" s="32"/>
      <c r="C5" s="32"/>
      <c r="D5" s="32"/>
      <c r="E5" s="32"/>
      <c r="F5" s="32"/>
      <c r="G5" s="32"/>
      <c r="H5" s="33" t="s">
        <v>80</v>
      </c>
      <c r="I5" s="33" t="s">
        <v>81</v>
      </c>
      <c r="J5" s="33" t="s">
        <v>82</v>
      </c>
      <c r="K5" s="33" t="s">
        <v>83</v>
      </c>
      <c r="L5" s="33" t="s">
        <v>84</v>
      </c>
      <c r="M5" s="33" t="s">
        <v>85</v>
      </c>
      <c r="N5" s="33" t="s">
        <v>86</v>
      </c>
      <c r="O5" s="33" t="s">
        <v>87</v>
      </c>
      <c r="P5" s="33" t="s">
        <v>88</v>
      </c>
      <c r="Q5" s="33" t="s">
        <v>89</v>
      </c>
      <c r="R5" s="33" t="s">
        <v>90</v>
      </c>
      <c r="S5" s="33" t="s">
        <v>91</v>
      </c>
      <c r="T5" s="33" t="s">
        <v>92</v>
      </c>
      <c r="U5" s="33" t="s">
        <v>93</v>
      </c>
      <c r="V5" s="33" t="s">
        <v>94</v>
      </c>
      <c r="W5" s="33" t="s">
        <v>95</v>
      </c>
      <c r="X5" s="33" t="s">
        <v>96</v>
      </c>
      <c r="Y5" s="33" t="s">
        <v>97</v>
      </c>
      <c r="Z5" s="33" t="s">
        <v>98</v>
      </c>
      <c r="AA5" s="33" t="s">
        <v>99</v>
      </c>
      <c r="AB5" s="33" t="s">
        <v>100</v>
      </c>
      <c r="AC5" s="33" t="s">
        <v>101</v>
      </c>
      <c r="AD5" s="33" t="s">
        <v>102</v>
      </c>
      <c r="AE5" s="33" t="s">
        <v>103</v>
      </c>
      <c r="AF5" s="33" t="s">
        <v>104</v>
      </c>
      <c r="AG5" s="33" t="s">
        <v>105</v>
      </c>
      <c r="AH5" s="33" t="s">
        <v>41</v>
      </c>
      <c r="AI5" s="33" t="s">
        <v>96</v>
      </c>
      <c r="AJ5" s="33" t="s">
        <v>97</v>
      </c>
      <c r="AK5" s="33" t="s">
        <v>98</v>
      </c>
      <c r="AL5" s="33" t="s">
        <v>99</v>
      </c>
      <c r="AM5" s="33" t="s">
        <v>100</v>
      </c>
      <c r="AN5" s="33" t="s">
        <v>101</v>
      </c>
      <c r="AO5" s="33" t="s">
        <v>102</v>
      </c>
      <c r="AP5" s="33" t="s">
        <v>103</v>
      </c>
      <c r="AQ5" s="33" t="s">
        <v>104</v>
      </c>
      <c r="AR5" s="33" t="s">
        <v>105</v>
      </c>
      <c r="AS5" s="33" t="s">
        <v>106</v>
      </c>
      <c r="AT5" s="33" t="s">
        <v>96</v>
      </c>
      <c r="AU5" s="33" t="s">
        <v>97</v>
      </c>
      <c r="AV5" s="33" t="s">
        <v>98</v>
      </c>
      <c r="AW5" s="33" t="s">
        <v>99</v>
      </c>
      <c r="AX5" s="33" t="s">
        <v>100</v>
      </c>
      <c r="AY5" s="33" t="s">
        <v>101</v>
      </c>
      <c r="AZ5" s="33" t="s">
        <v>102</v>
      </c>
      <c r="BA5" s="33" t="s">
        <v>103</v>
      </c>
      <c r="BB5" s="33" t="s">
        <v>104</v>
      </c>
      <c r="BC5" s="33" t="s">
        <v>105</v>
      </c>
      <c r="BD5" s="33" t="s">
        <v>106</v>
      </c>
      <c r="BE5" s="33" t="s">
        <v>96</v>
      </c>
      <c r="BF5" s="33" t="s">
        <v>97</v>
      </c>
      <c r="BG5" s="33" t="s">
        <v>98</v>
      </c>
      <c r="BH5" s="33" t="s">
        <v>99</v>
      </c>
      <c r="BI5" s="33" t="s">
        <v>100</v>
      </c>
      <c r="BJ5" s="33" t="s">
        <v>101</v>
      </c>
      <c r="BK5" s="33" t="s">
        <v>102</v>
      </c>
      <c r="BL5" s="33" t="s">
        <v>103</v>
      </c>
      <c r="BM5" s="33" t="s">
        <v>104</v>
      </c>
      <c r="BN5" s="33" t="s">
        <v>105</v>
      </c>
      <c r="BO5" s="33" t="s">
        <v>106</v>
      </c>
      <c r="BP5" s="33" t="s">
        <v>96</v>
      </c>
      <c r="BQ5" s="33" t="s">
        <v>97</v>
      </c>
      <c r="BR5" s="33" t="s">
        <v>98</v>
      </c>
      <c r="BS5" s="33" t="s">
        <v>99</v>
      </c>
      <c r="BT5" s="33" t="s">
        <v>100</v>
      </c>
      <c r="BU5" s="33" t="s">
        <v>101</v>
      </c>
      <c r="BV5" s="33" t="s">
        <v>102</v>
      </c>
      <c r="BW5" s="33" t="s">
        <v>103</v>
      </c>
      <c r="BX5" s="33" t="s">
        <v>104</v>
      </c>
      <c r="BY5" s="33" t="s">
        <v>105</v>
      </c>
      <c r="BZ5" s="33" t="s">
        <v>106</v>
      </c>
      <c r="CA5" s="33" t="s">
        <v>96</v>
      </c>
      <c r="CB5" s="33" t="s">
        <v>97</v>
      </c>
      <c r="CC5" s="33" t="s">
        <v>98</v>
      </c>
      <c r="CD5" s="33" t="s">
        <v>99</v>
      </c>
      <c r="CE5" s="33" t="s">
        <v>100</v>
      </c>
      <c r="CF5" s="33" t="s">
        <v>101</v>
      </c>
      <c r="CG5" s="33" t="s">
        <v>102</v>
      </c>
      <c r="CH5" s="33" t="s">
        <v>103</v>
      </c>
      <c r="CI5" s="33" t="s">
        <v>104</v>
      </c>
      <c r="CJ5" s="33" t="s">
        <v>105</v>
      </c>
      <c r="CK5" s="33" t="s">
        <v>106</v>
      </c>
      <c r="CL5" s="33" t="s">
        <v>96</v>
      </c>
      <c r="CM5" s="33" t="s">
        <v>97</v>
      </c>
      <c r="CN5" s="33" t="s">
        <v>98</v>
      </c>
      <c r="CO5" s="33" t="s">
        <v>99</v>
      </c>
      <c r="CP5" s="33" t="s">
        <v>100</v>
      </c>
      <c r="CQ5" s="33" t="s">
        <v>101</v>
      </c>
      <c r="CR5" s="33" t="s">
        <v>102</v>
      </c>
      <c r="CS5" s="33" t="s">
        <v>103</v>
      </c>
      <c r="CT5" s="33" t="s">
        <v>104</v>
      </c>
      <c r="CU5" s="33" t="s">
        <v>105</v>
      </c>
      <c r="CV5" s="33" t="s">
        <v>106</v>
      </c>
      <c r="CW5" s="33" t="s">
        <v>96</v>
      </c>
      <c r="CX5" s="33" t="s">
        <v>97</v>
      </c>
      <c r="CY5" s="33" t="s">
        <v>98</v>
      </c>
      <c r="CZ5" s="33" t="s">
        <v>99</v>
      </c>
      <c r="DA5" s="33" t="s">
        <v>100</v>
      </c>
      <c r="DB5" s="33" t="s">
        <v>101</v>
      </c>
      <c r="DC5" s="33" t="s">
        <v>102</v>
      </c>
      <c r="DD5" s="33" t="s">
        <v>103</v>
      </c>
      <c r="DE5" s="33" t="s">
        <v>104</v>
      </c>
      <c r="DF5" s="33" t="s">
        <v>105</v>
      </c>
      <c r="DG5" s="33" t="s">
        <v>106</v>
      </c>
      <c r="DH5" s="33" t="s">
        <v>96</v>
      </c>
      <c r="DI5" s="33" t="s">
        <v>97</v>
      </c>
      <c r="DJ5" s="33" t="s">
        <v>98</v>
      </c>
      <c r="DK5" s="33" t="s">
        <v>99</v>
      </c>
      <c r="DL5" s="33" t="s">
        <v>100</v>
      </c>
      <c r="DM5" s="33" t="s">
        <v>101</v>
      </c>
      <c r="DN5" s="33" t="s">
        <v>102</v>
      </c>
      <c r="DO5" s="33" t="s">
        <v>103</v>
      </c>
      <c r="DP5" s="33" t="s">
        <v>104</v>
      </c>
      <c r="DQ5" s="33" t="s">
        <v>105</v>
      </c>
      <c r="DR5" s="33" t="s">
        <v>106</v>
      </c>
      <c r="DS5" s="33" t="s">
        <v>96</v>
      </c>
      <c r="DT5" s="33" t="s">
        <v>97</v>
      </c>
      <c r="DU5" s="33" t="s">
        <v>98</v>
      </c>
      <c r="DV5" s="33" t="s">
        <v>99</v>
      </c>
      <c r="DW5" s="33" t="s">
        <v>100</v>
      </c>
      <c r="DX5" s="33" t="s">
        <v>101</v>
      </c>
      <c r="DY5" s="33" t="s">
        <v>102</v>
      </c>
      <c r="DZ5" s="33" t="s">
        <v>103</v>
      </c>
      <c r="EA5" s="33" t="s">
        <v>104</v>
      </c>
      <c r="EB5" s="33" t="s">
        <v>105</v>
      </c>
      <c r="EC5" s="33" t="s">
        <v>106</v>
      </c>
      <c r="ED5" s="33" t="s">
        <v>96</v>
      </c>
      <c r="EE5" s="33" t="s">
        <v>97</v>
      </c>
      <c r="EF5" s="33" t="s">
        <v>98</v>
      </c>
      <c r="EG5" s="33" t="s">
        <v>99</v>
      </c>
      <c r="EH5" s="33" t="s">
        <v>100</v>
      </c>
      <c r="EI5" s="33" t="s">
        <v>101</v>
      </c>
      <c r="EJ5" s="33" t="s">
        <v>102</v>
      </c>
      <c r="EK5" s="33" t="s">
        <v>103</v>
      </c>
      <c r="EL5" s="33" t="s">
        <v>104</v>
      </c>
      <c r="EM5" s="33" t="s">
        <v>105</v>
      </c>
      <c r="EN5" s="33" t="s">
        <v>106</v>
      </c>
    </row>
    <row r="6" spans="1:144" s="37" customFormat="1">
      <c r="A6" s="29" t="s">
        <v>107</v>
      </c>
      <c r="B6" s="34">
        <f>B7</f>
        <v>2016</v>
      </c>
      <c r="C6" s="34">
        <f t="shared" ref="C6:W6" si="3">C7</f>
        <v>413275</v>
      </c>
      <c r="D6" s="34">
        <f t="shared" si="3"/>
        <v>47</v>
      </c>
      <c r="E6" s="34">
        <f t="shared" si="3"/>
        <v>1</v>
      </c>
      <c r="F6" s="34">
        <f t="shared" si="3"/>
        <v>0</v>
      </c>
      <c r="G6" s="34">
        <f t="shared" si="3"/>
        <v>0</v>
      </c>
      <c r="H6" s="34" t="str">
        <f t="shared" si="3"/>
        <v>佐賀県　吉野ヶ里町</v>
      </c>
      <c r="I6" s="34" t="str">
        <f t="shared" si="3"/>
        <v>法非適用</v>
      </c>
      <c r="J6" s="34" t="str">
        <f t="shared" si="3"/>
        <v>水道事業</v>
      </c>
      <c r="K6" s="34" t="str">
        <f t="shared" si="3"/>
        <v>簡易水道事業</v>
      </c>
      <c r="L6" s="34" t="str">
        <f t="shared" si="3"/>
        <v>D4</v>
      </c>
      <c r="M6" s="34">
        <f t="shared" si="3"/>
        <v>0</v>
      </c>
      <c r="N6" s="35" t="str">
        <f t="shared" si="3"/>
        <v>-</v>
      </c>
      <c r="O6" s="35" t="str">
        <f t="shared" si="3"/>
        <v>該当数値なし</v>
      </c>
      <c r="P6" s="35">
        <f t="shared" si="3"/>
        <v>0.43</v>
      </c>
      <c r="Q6" s="35">
        <f t="shared" si="3"/>
        <v>3610</v>
      </c>
      <c r="R6" s="35">
        <f t="shared" si="3"/>
        <v>16221</v>
      </c>
      <c r="S6" s="35">
        <f t="shared" si="3"/>
        <v>43.99</v>
      </c>
      <c r="T6" s="35">
        <f t="shared" si="3"/>
        <v>368.74</v>
      </c>
      <c r="U6" s="35">
        <f t="shared" si="3"/>
        <v>69</v>
      </c>
      <c r="V6" s="35">
        <f t="shared" si="3"/>
        <v>0.21</v>
      </c>
      <c r="W6" s="35">
        <f t="shared" si="3"/>
        <v>328.57</v>
      </c>
      <c r="X6" s="36">
        <f>IF(X7="",NA(),X7)</f>
        <v>98.91</v>
      </c>
      <c r="Y6" s="36">
        <f t="shared" ref="Y6:AG6" si="4">IF(Y7="",NA(),Y7)</f>
        <v>102.65</v>
      </c>
      <c r="Z6" s="36">
        <f t="shared" si="4"/>
        <v>96.76</v>
      </c>
      <c r="AA6" s="36">
        <f t="shared" si="4"/>
        <v>96.59</v>
      </c>
      <c r="AB6" s="36">
        <f t="shared" si="4"/>
        <v>100.72</v>
      </c>
      <c r="AC6" s="36">
        <f t="shared" si="4"/>
        <v>70.760000000000005</v>
      </c>
      <c r="AD6" s="36">
        <f t="shared" si="4"/>
        <v>71.66</v>
      </c>
      <c r="AE6" s="36">
        <f t="shared" si="4"/>
        <v>73.06</v>
      </c>
      <c r="AF6" s="36">
        <f t="shared" si="4"/>
        <v>72.03</v>
      </c>
      <c r="AG6" s="36">
        <f t="shared" si="4"/>
        <v>72.11</v>
      </c>
      <c r="AH6" s="35" t="str">
        <f>IF(AH7="","",IF(AH7="-","【-】","【"&amp;SUBSTITUTE(TEXT(AH7,"#,##0.00"),"-","△")&amp;"】"))</f>
        <v>【76.78】</v>
      </c>
      <c r="AI6" s="35" t="e">
        <f>IF(AI7="",NA(),AI7)</f>
        <v>#N/A</v>
      </c>
      <c r="AJ6" s="35" t="e">
        <f t="shared" ref="AJ6:AR6" si="5">IF(AJ7="",NA(),AJ7)</f>
        <v>#N/A</v>
      </c>
      <c r="AK6" s="35" t="e">
        <f t="shared" si="5"/>
        <v>#N/A</v>
      </c>
      <c r="AL6" s="35" t="e">
        <f t="shared" si="5"/>
        <v>#N/A</v>
      </c>
      <c r="AM6" s="35" t="e">
        <f t="shared" si="5"/>
        <v>#N/A</v>
      </c>
      <c r="AN6" s="35" t="e">
        <f t="shared" si="5"/>
        <v>#N/A</v>
      </c>
      <c r="AO6" s="35" t="e">
        <f t="shared" si="5"/>
        <v>#N/A</v>
      </c>
      <c r="AP6" s="35" t="e">
        <f t="shared" si="5"/>
        <v>#N/A</v>
      </c>
      <c r="AQ6" s="35" t="e">
        <f t="shared" si="5"/>
        <v>#N/A</v>
      </c>
      <c r="AR6" s="35" t="e">
        <f t="shared" si="5"/>
        <v>#N/A</v>
      </c>
      <c r="AS6" s="35" t="str">
        <f>IF(AS7="","",IF(AS7="-","【-】","【"&amp;SUBSTITUTE(TEXT(AS7,"#,##0.00"),"-","△")&amp;"】"))</f>
        <v/>
      </c>
      <c r="AT6" s="35" t="e">
        <f>IF(AT7="",NA(),AT7)</f>
        <v>#N/A</v>
      </c>
      <c r="AU6" s="35" t="e">
        <f t="shared" ref="AU6:BC6" si="6">IF(AU7="",NA(),AU7)</f>
        <v>#N/A</v>
      </c>
      <c r="AV6" s="35" t="e">
        <f t="shared" si="6"/>
        <v>#N/A</v>
      </c>
      <c r="AW6" s="35" t="e">
        <f t="shared" si="6"/>
        <v>#N/A</v>
      </c>
      <c r="AX6" s="35" t="e">
        <f t="shared" si="6"/>
        <v>#N/A</v>
      </c>
      <c r="AY6" s="35" t="e">
        <f t="shared" si="6"/>
        <v>#N/A</v>
      </c>
      <c r="AZ6" s="35" t="e">
        <f t="shared" si="6"/>
        <v>#N/A</v>
      </c>
      <c r="BA6" s="35" t="e">
        <f t="shared" si="6"/>
        <v>#N/A</v>
      </c>
      <c r="BB6" s="35" t="e">
        <f t="shared" si="6"/>
        <v>#N/A</v>
      </c>
      <c r="BC6" s="35" t="e">
        <f t="shared" si="6"/>
        <v>#N/A</v>
      </c>
      <c r="BD6" s="35" t="str">
        <f>IF(BD7="","",IF(BD7="-","【-】","【"&amp;SUBSTITUTE(TEXT(BD7,"#,##0.00"),"-","△")&amp;"】"))</f>
        <v/>
      </c>
      <c r="BE6" s="35">
        <f>IF(BE7="",NA(),BE7)</f>
        <v>0</v>
      </c>
      <c r="BF6" s="35">
        <f t="shared" ref="BF6:BN6" si="7">IF(BF7="",NA(),BF7)</f>
        <v>0</v>
      </c>
      <c r="BG6" s="35">
        <f t="shared" si="7"/>
        <v>0</v>
      </c>
      <c r="BH6" s="35">
        <f t="shared" si="7"/>
        <v>0</v>
      </c>
      <c r="BI6" s="35">
        <f t="shared" si="7"/>
        <v>0</v>
      </c>
      <c r="BJ6" s="36">
        <f t="shared" si="7"/>
        <v>1496.15</v>
      </c>
      <c r="BK6" s="36">
        <f t="shared" si="7"/>
        <v>1462.56</v>
      </c>
      <c r="BL6" s="36">
        <f t="shared" si="7"/>
        <v>1486.62</v>
      </c>
      <c r="BM6" s="36">
        <f t="shared" si="7"/>
        <v>1510.14</v>
      </c>
      <c r="BN6" s="36">
        <f t="shared" si="7"/>
        <v>1595.62</v>
      </c>
      <c r="BO6" s="35" t="str">
        <f>IF(BO7="","",IF(BO7="-","【-】","【"&amp;SUBSTITUTE(TEXT(BO7,"#,##0.00"),"-","△")&amp;"】"))</f>
        <v>【1,280.76】</v>
      </c>
      <c r="BP6" s="36">
        <f>IF(BP7="",NA(),BP7)</f>
        <v>39.78</v>
      </c>
      <c r="BQ6" s="36">
        <f t="shared" ref="BQ6:BY6" si="8">IF(BQ7="",NA(),BQ7)</f>
        <v>48.25</v>
      </c>
      <c r="BR6" s="36">
        <f t="shared" si="8"/>
        <v>42.66</v>
      </c>
      <c r="BS6" s="36">
        <f t="shared" si="8"/>
        <v>44.34</v>
      </c>
      <c r="BT6" s="36">
        <f t="shared" si="8"/>
        <v>33.270000000000003</v>
      </c>
      <c r="BU6" s="36">
        <f t="shared" si="8"/>
        <v>33.01</v>
      </c>
      <c r="BV6" s="36">
        <f t="shared" si="8"/>
        <v>32.39</v>
      </c>
      <c r="BW6" s="36">
        <f t="shared" si="8"/>
        <v>24.39</v>
      </c>
      <c r="BX6" s="36">
        <f t="shared" si="8"/>
        <v>22.67</v>
      </c>
      <c r="BY6" s="36">
        <f t="shared" si="8"/>
        <v>37.92</v>
      </c>
      <c r="BZ6" s="35" t="str">
        <f>IF(BZ7="","",IF(BZ7="-","【-】","【"&amp;SUBSTITUTE(TEXT(BZ7,"#,##0.00"),"-","△")&amp;"】"))</f>
        <v>【53.06】</v>
      </c>
      <c r="CA6" s="36">
        <f>IF(CA7="",NA(),CA7)</f>
        <v>493.43</v>
      </c>
      <c r="CB6" s="36">
        <f t="shared" ref="CB6:CJ6" si="9">IF(CB7="",NA(),CB7)</f>
        <v>350.35</v>
      </c>
      <c r="CC6" s="36">
        <f t="shared" si="9"/>
        <v>371.3</v>
      </c>
      <c r="CD6" s="36">
        <f t="shared" si="9"/>
        <v>343.01</v>
      </c>
      <c r="CE6" s="36">
        <f t="shared" si="9"/>
        <v>612.92999999999995</v>
      </c>
      <c r="CF6" s="36">
        <f t="shared" si="9"/>
        <v>523.08000000000004</v>
      </c>
      <c r="CG6" s="36">
        <f t="shared" si="9"/>
        <v>530.83000000000004</v>
      </c>
      <c r="CH6" s="36">
        <f t="shared" si="9"/>
        <v>734.18</v>
      </c>
      <c r="CI6" s="36">
        <f t="shared" si="9"/>
        <v>789.62</v>
      </c>
      <c r="CJ6" s="36">
        <f t="shared" si="9"/>
        <v>423.18</v>
      </c>
      <c r="CK6" s="35" t="str">
        <f>IF(CK7="","",IF(CK7="-","【-】","【"&amp;SUBSTITUTE(TEXT(CK7,"#,##0.00"),"-","△")&amp;"】"))</f>
        <v>【314.83】</v>
      </c>
      <c r="CL6" s="36">
        <f>IF(CL7="",NA(),CL7)</f>
        <v>33.76</v>
      </c>
      <c r="CM6" s="36">
        <f t="shared" ref="CM6:CU6" si="10">IF(CM7="",NA(),CM7)</f>
        <v>40.22</v>
      </c>
      <c r="CN6" s="36">
        <f t="shared" si="10"/>
        <v>39.69</v>
      </c>
      <c r="CO6" s="36">
        <f t="shared" si="10"/>
        <v>39.130000000000003</v>
      </c>
      <c r="CP6" s="36">
        <f t="shared" si="10"/>
        <v>28.6</v>
      </c>
      <c r="CQ6" s="36">
        <f t="shared" si="10"/>
        <v>51.11</v>
      </c>
      <c r="CR6" s="36">
        <f t="shared" si="10"/>
        <v>50.49</v>
      </c>
      <c r="CS6" s="36">
        <f t="shared" si="10"/>
        <v>48.36</v>
      </c>
      <c r="CT6" s="36">
        <f t="shared" si="10"/>
        <v>48.7</v>
      </c>
      <c r="CU6" s="36">
        <f t="shared" si="10"/>
        <v>46.9</v>
      </c>
      <c r="CV6" s="35" t="str">
        <f>IF(CV7="","",IF(CV7="-","【-】","【"&amp;SUBSTITUTE(TEXT(CV7,"#,##0.00"),"-","△")&amp;"】"))</f>
        <v>【56.28】</v>
      </c>
      <c r="CW6" s="36">
        <f>IF(CW7="",NA(),CW7)</f>
        <v>87</v>
      </c>
      <c r="CX6" s="36">
        <f t="shared" ref="CX6:DF6" si="11">IF(CX7="",NA(),CX7)</f>
        <v>88.25</v>
      </c>
      <c r="CY6" s="36">
        <f t="shared" si="11"/>
        <v>88.94</v>
      </c>
      <c r="CZ6" s="36">
        <f t="shared" si="11"/>
        <v>88.81</v>
      </c>
      <c r="DA6" s="36">
        <f t="shared" si="11"/>
        <v>84.65</v>
      </c>
      <c r="DB6" s="36">
        <f t="shared" si="11"/>
        <v>74.16</v>
      </c>
      <c r="DC6" s="36">
        <f t="shared" si="11"/>
        <v>74.209999999999994</v>
      </c>
      <c r="DD6" s="36">
        <f t="shared" si="11"/>
        <v>75.239999999999995</v>
      </c>
      <c r="DE6" s="36">
        <f t="shared" si="11"/>
        <v>74.959999999999994</v>
      </c>
      <c r="DF6" s="36">
        <f t="shared" si="11"/>
        <v>74.63</v>
      </c>
      <c r="DG6" s="35" t="str">
        <f>IF(DG7="","",IF(DG7="-","【-】","【"&amp;SUBSTITUTE(TEXT(DG7,"#,##0.00"),"-","△")&amp;"】"))</f>
        <v>【74.94】</v>
      </c>
      <c r="DH6" s="35" t="e">
        <f>IF(DH7="",NA(),DH7)</f>
        <v>#N/A</v>
      </c>
      <c r="DI6" s="35" t="e">
        <f t="shared" ref="DI6:DQ6" si="12">IF(DI7="",NA(),DI7)</f>
        <v>#N/A</v>
      </c>
      <c r="DJ6" s="35" t="e">
        <f t="shared" si="12"/>
        <v>#N/A</v>
      </c>
      <c r="DK6" s="35" t="e">
        <f t="shared" si="12"/>
        <v>#N/A</v>
      </c>
      <c r="DL6" s="35" t="e">
        <f t="shared" si="12"/>
        <v>#N/A</v>
      </c>
      <c r="DM6" s="35" t="e">
        <f t="shared" si="12"/>
        <v>#N/A</v>
      </c>
      <c r="DN6" s="35" t="e">
        <f t="shared" si="12"/>
        <v>#N/A</v>
      </c>
      <c r="DO6" s="35" t="e">
        <f t="shared" si="12"/>
        <v>#N/A</v>
      </c>
      <c r="DP6" s="35" t="e">
        <f t="shared" si="12"/>
        <v>#N/A</v>
      </c>
      <c r="DQ6" s="35" t="e">
        <f t="shared" si="12"/>
        <v>#N/A</v>
      </c>
      <c r="DR6" s="35" t="str">
        <f>IF(DR7="","",IF(DR7="-","【-】","【"&amp;SUBSTITUTE(TEXT(DR7,"#,##0.00"),"-","△")&amp;"】"))</f>
        <v/>
      </c>
      <c r="DS6" s="35" t="e">
        <f>IF(DS7="",NA(),DS7)</f>
        <v>#N/A</v>
      </c>
      <c r="DT6" s="35" t="e">
        <f t="shared" ref="DT6:EB6" si="13">IF(DT7="",NA(),DT7)</f>
        <v>#N/A</v>
      </c>
      <c r="DU6" s="35" t="e">
        <f t="shared" si="13"/>
        <v>#N/A</v>
      </c>
      <c r="DV6" s="35" t="e">
        <f t="shared" si="13"/>
        <v>#N/A</v>
      </c>
      <c r="DW6" s="35" t="e">
        <f t="shared" si="13"/>
        <v>#N/A</v>
      </c>
      <c r="DX6" s="35" t="e">
        <f t="shared" si="13"/>
        <v>#N/A</v>
      </c>
      <c r="DY6" s="35" t="e">
        <f t="shared" si="13"/>
        <v>#N/A</v>
      </c>
      <c r="DZ6" s="35" t="e">
        <f t="shared" si="13"/>
        <v>#N/A</v>
      </c>
      <c r="EA6" s="35" t="e">
        <f t="shared" si="13"/>
        <v>#N/A</v>
      </c>
      <c r="EB6" s="35" t="e">
        <f t="shared" si="13"/>
        <v>#N/A</v>
      </c>
      <c r="EC6" s="35" t="str">
        <f>IF(EC7="","",IF(EC7="-","【-】","【"&amp;SUBSTITUTE(TEXT(EC7,"#,##0.00"),"-","△")&amp;"】"))</f>
        <v/>
      </c>
      <c r="ED6" s="35">
        <f>IF(ED7="",NA(),ED7)</f>
        <v>0</v>
      </c>
      <c r="EE6" s="35">
        <f t="shared" ref="EE6:EM6" si="14">IF(EE7="",NA(),EE7)</f>
        <v>0</v>
      </c>
      <c r="EF6" s="35">
        <f t="shared" si="14"/>
        <v>0</v>
      </c>
      <c r="EG6" s="35">
        <f t="shared" si="14"/>
        <v>0</v>
      </c>
      <c r="EH6" s="35">
        <f t="shared" si="14"/>
        <v>0</v>
      </c>
      <c r="EI6" s="36">
        <f t="shared" si="14"/>
        <v>0.37</v>
      </c>
      <c r="EJ6" s="36">
        <f t="shared" si="14"/>
        <v>0.7</v>
      </c>
      <c r="EK6" s="36">
        <f t="shared" si="14"/>
        <v>0.91</v>
      </c>
      <c r="EL6" s="36">
        <f t="shared" si="14"/>
        <v>1.26</v>
      </c>
      <c r="EM6" s="36">
        <f t="shared" si="14"/>
        <v>0.78</v>
      </c>
      <c r="EN6" s="35" t="str">
        <f>IF(EN7="","",IF(EN7="-","【-】","【"&amp;SUBSTITUTE(TEXT(EN7,"#,##0.00"),"-","△")&amp;"】"))</f>
        <v>【0.59】</v>
      </c>
    </row>
    <row r="7" spans="1:144" s="37" customFormat="1">
      <c r="A7" s="29"/>
      <c r="B7" s="38">
        <v>2016</v>
      </c>
      <c r="C7" s="38">
        <v>413275</v>
      </c>
      <c r="D7" s="38">
        <v>47</v>
      </c>
      <c r="E7" s="38">
        <v>1</v>
      </c>
      <c r="F7" s="38">
        <v>0</v>
      </c>
      <c r="G7" s="38">
        <v>0</v>
      </c>
      <c r="H7" s="38" t="s">
        <v>108</v>
      </c>
      <c r="I7" s="38" t="s">
        <v>109</v>
      </c>
      <c r="J7" s="38" t="s">
        <v>110</v>
      </c>
      <c r="K7" s="38" t="s">
        <v>111</v>
      </c>
      <c r="L7" s="38" t="s">
        <v>112</v>
      </c>
      <c r="M7" s="38"/>
      <c r="N7" s="39" t="s">
        <v>113</v>
      </c>
      <c r="O7" s="39" t="s">
        <v>114</v>
      </c>
      <c r="P7" s="39">
        <v>0.43</v>
      </c>
      <c r="Q7" s="39">
        <v>3610</v>
      </c>
      <c r="R7" s="39">
        <v>16221</v>
      </c>
      <c r="S7" s="39">
        <v>43.99</v>
      </c>
      <c r="T7" s="39">
        <v>368.74</v>
      </c>
      <c r="U7" s="39">
        <v>69</v>
      </c>
      <c r="V7" s="39">
        <v>0.21</v>
      </c>
      <c r="W7" s="39">
        <v>328.57</v>
      </c>
      <c r="X7" s="39">
        <v>98.91</v>
      </c>
      <c r="Y7" s="39">
        <v>102.65</v>
      </c>
      <c r="Z7" s="39">
        <v>96.76</v>
      </c>
      <c r="AA7" s="39">
        <v>96.59</v>
      </c>
      <c r="AB7" s="39">
        <v>100.72</v>
      </c>
      <c r="AC7" s="39">
        <v>70.760000000000005</v>
      </c>
      <c r="AD7" s="39">
        <v>71.66</v>
      </c>
      <c r="AE7" s="39">
        <v>73.06</v>
      </c>
      <c r="AF7" s="39">
        <v>72.03</v>
      </c>
      <c r="AG7" s="39">
        <v>72.11</v>
      </c>
      <c r="AH7" s="39">
        <v>76.78</v>
      </c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>
        <v>0</v>
      </c>
      <c r="BF7" s="39">
        <v>0</v>
      </c>
      <c r="BG7" s="39">
        <v>0</v>
      </c>
      <c r="BH7" s="39">
        <v>0</v>
      </c>
      <c r="BI7" s="39">
        <v>0</v>
      </c>
      <c r="BJ7" s="39">
        <v>1496.15</v>
      </c>
      <c r="BK7" s="39">
        <v>1462.56</v>
      </c>
      <c r="BL7" s="39">
        <v>1486.62</v>
      </c>
      <c r="BM7" s="39">
        <v>1510.14</v>
      </c>
      <c r="BN7" s="39">
        <v>1595.62</v>
      </c>
      <c r="BO7" s="39">
        <v>1280.76</v>
      </c>
      <c r="BP7" s="39">
        <v>39.78</v>
      </c>
      <c r="BQ7" s="39">
        <v>48.25</v>
      </c>
      <c r="BR7" s="39">
        <v>42.66</v>
      </c>
      <c r="BS7" s="39">
        <v>44.34</v>
      </c>
      <c r="BT7" s="39">
        <v>33.270000000000003</v>
      </c>
      <c r="BU7" s="39">
        <v>33.01</v>
      </c>
      <c r="BV7" s="39">
        <v>32.39</v>
      </c>
      <c r="BW7" s="39">
        <v>24.39</v>
      </c>
      <c r="BX7" s="39">
        <v>22.67</v>
      </c>
      <c r="BY7" s="39">
        <v>37.92</v>
      </c>
      <c r="BZ7" s="39">
        <v>53.06</v>
      </c>
      <c r="CA7" s="39">
        <v>493.43</v>
      </c>
      <c r="CB7" s="39">
        <v>350.35</v>
      </c>
      <c r="CC7" s="39">
        <v>371.3</v>
      </c>
      <c r="CD7" s="39">
        <v>343.01</v>
      </c>
      <c r="CE7" s="39">
        <v>612.92999999999995</v>
      </c>
      <c r="CF7" s="39">
        <v>523.08000000000004</v>
      </c>
      <c r="CG7" s="39">
        <v>530.83000000000004</v>
      </c>
      <c r="CH7" s="39">
        <v>734.18</v>
      </c>
      <c r="CI7" s="39">
        <v>789.62</v>
      </c>
      <c r="CJ7" s="39">
        <v>423.18</v>
      </c>
      <c r="CK7" s="39">
        <v>314.83</v>
      </c>
      <c r="CL7" s="39">
        <v>33.76</v>
      </c>
      <c r="CM7" s="39">
        <v>40.22</v>
      </c>
      <c r="CN7" s="39">
        <v>39.69</v>
      </c>
      <c r="CO7" s="39">
        <v>39.130000000000003</v>
      </c>
      <c r="CP7" s="39">
        <v>28.6</v>
      </c>
      <c r="CQ7" s="39">
        <v>51.11</v>
      </c>
      <c r="CR7" s="39">
        <v>50.49</v>
      </c>
      <c r="CS7" s="39">
        <v>48.36</v>
      </c>
      <c r="CT7" s="39">
        <v>48.7</v>
      </c>
      <c r="CU7" s="39">
        <v>46.9</v>
      </c>
      <c r="CV7" s="39">
        <v>56.28</v>
      </c>
      <c r="CW7" s="39">
        <v>87</v>
      </c>
      <c r="CX7" s="39">
        <v>88.25</v>
      </c>
      <c r="CY7" s="39">
        <v>88.94</v>
      </c>
      <c r="CZ7" s="39">
        <v>88.81</v>
      </c>
      <c r="DA7" s="39">
        <v>84.65</v>
      </c>
      <c r="DB7" s="39">
        <v>74.16</v>
      </c>
      <c r="DC7" s="39">
        <v>74.209999999999994</v>
      </c>
      <c r="DD7" s="39">
        <v>75.239999999999995</v>
      </c>
      <c r="DE7" s="39">
        <v>74.959999999999994</v>
      </c>
      <c r="DF7" s="39">
        <v>74.63</v>
      </c>
      <c r="DG7" s="39">
        <v>74.94</v>
      </c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>
        <v>0</v>
      </c>
      <c r="EE7" s="39">
        <v>0</v>
      </c>
      <c r="EF7" s="39">
        <v>0</v>
      </c>
      <c r="EG7" s="39">
        <v>0</v>
      </c>
      <c r="EH7" s="39">
        <v>0</v>
      </c>
      <c r="EI7" s="39">
        <v>0.37</v>
      </c>
      <c r="EJ7" s="39">
        <v>0.7</v>
      </c>
      <c r="EK7" s="39">
        <v>0.91</v>
      </c>
      <c r="EL7" s="39">
        <v>1.26</v>
      </c>
      <c r="EM7" s="39">
        <v>0.78</v>
      </c>
      <c r="EN7" s="39">
        <v>0.59</v>
      </c>
    </row>
    <row r="8" spans="1:144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</row>
    <row r="9" spans="1:144">
      <c r="A9" s="41"/>
      <c r="B9" s="41" t="s">
        <v>115</v>
      </c>
      <c r="C9" s="41" t="s">
        <v>116</v>
      </c>
      <c r="D9" s="41" t="s">
        <v>117</v>
      </c>
      <c r="E9" s="41" t="s">
        <v>118</v>
      </c>
      <c r="F9" s="41" t="s">
        <v>119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>
      <c r="A10" s="41" t="s">
        <v>58</v>
      </c>
      <c r="B10" s="42">
        <f>DATEVALUE($B$6-4&amp;"年1月1日")</f>
        <v>40909</v>
      </c>
      <c r="C10" s="42">
        <f>DATEVALUE($B$6-3&amp;"年1月1日")</f>
        <v>41275</v>
      </c>
      <c r="D10" s="42">
        <f>DATEVALUE($B$6-2&amp;"年1月1日")</f>
        <v>41640</v>
      </c>
      <c r="E10" s="42">
        <f>DATEVALUE($B$6-1&amp;"年1月1日")</f>
        <v>42005</v>
      </c>
      <c r="F10" s="42">
        <f>DATEVALUE($B$6&amp;"年1月1日")</f>
        <v>42370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八谷 博和</cp:lastModifiedBy>
  <cp:lastPrinted>2018-02-20T01:36:23Z</cp:lastPrinted>
  <dcterms:created xsi:type="dcterms:W3CDTF">2017-12-25T01:47:32Z</dcterms:created>
  <dcterms:modified xsi:type="dcterms:W3CDTF">2018-02-20T08:01:20Z</dcterms:modified>
  <cp:category/>
</cp:coreProperties>
</file>