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P10" i="4" s="1"/>
  <c r="O6" i="5"/>
  <c r="I10" i="4" s="1"/>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BB8" i="4"/>
  <c r="P8" i="4"/>
  <c r="I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<sst xmlns="http://schemas.openxmlformats.org/spreadsheetml/2006/main" count="235" uniqueCount="120">
  <si>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</si>
  <si>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</si>
  <si>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</si>
  <si>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</si>
  <si>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</si>
  <si>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</si>
  <si>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</si>
  <si>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</si>
  <si>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</si>
  <si>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</si>
  <si>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</si>
  <si>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</si>
  <si>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</si>
  <si>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</si>
  <si>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</si>
  <si>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</si>
  <si>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</si>
  <si>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</si>
  <si>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</si>
  <si>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</si>
  <si>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</si>
  <si>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</si>
  <si>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</si>
  <si>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</si>
  <si>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</si>
  <si>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</si>
  <si>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</si>
  <si>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</si>
  <si>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</si>
  <si>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</si>
  <si>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</si>
  <si>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</si>
  <si>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</si>
  <si>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</si>
  <si>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</si>
  <si>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</si>
  <si>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</si>
  <si>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</si>
  <si>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</si>
  <si>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</si>
  <si>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</si>
  <si>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</si>
  <si>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</si>
  <si>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</si>
  <si>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</si>
  <si>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</si>
  <si>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</si>
  <si>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</si>
  <si>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</si>
  <si>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</si>
  <si>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</si>
  <si>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</si>
  <si>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</si>
  <si>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</si>
  <si>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</si>
  <si>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</si>
  <si>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</si>
  <si>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</si>
  <si>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</si>
  <si>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</si>
  <si>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</si>
  <si>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</si>
  <si>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</si>
  <si>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</si>
  <si>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</si>
  <si>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</si>
  <si>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</si>
  <si>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</si>
  <si>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</si>
  <si>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</si>
  <si>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</si>
  <si>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</si>
  <si>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</si>
  <si>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</si>
  <si>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</si>
  <si>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</si>
  <si>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</si>
  <si>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</si>
  <si>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</si>
  <si>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</si>
  <si>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</si>
  <si>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</si>
  <si>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</si>
  <si>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</si>
  <si>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</si>
  <si>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</si>
  <si>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</si>
  <si>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</si>
  <si>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</si>
  <si>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</si>
  <si>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</si>
  <si>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</si>
  <si>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</si>
  <si>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</si>
  <si>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</si>
  <si>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</si>
  <si>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</si>
  <si>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</si>
  <si>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</si>
  <si>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</si>
  <si>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</si>
  <si>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</si>
  <si>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</si>
  <si>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</si>
  <si>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</si>
  <si>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西佐賀水道企業団</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</si>
  <si>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</si>
  <si>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</si>
  <si>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</si>
  <si>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</si>
  <si>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</si>
  <si>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</si>
  <si>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</si>
  <si>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</si>
  <si>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</si>
  <si>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</si>
  <si>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民間企業出身</t>
    <rPh sb="0" eb="2">
      <t>ミンカン</t>
    </rPh>
    <rPh sb="2" eb="4">
      <t>キギョウ</t>
    </rPh>
    <rPh sb="4" eb="6">
      <t>シュッシン</t>
    </rPh>
    <phoneticPr fontId="4"/>
  </si>
  <si>
    <t xml:space="preserve"> 当企業団は、累積欠損金もなく経営収支比率や料金回収率等、平均値より良好な数値となっている。平成26年度に流動比率が減となっているのは、公営企業会計基準の見直しによる表面上の変化であり、施設利用率が低く、給水原価が高くなっているのは、佐賀西部広域水道企業団からの用水受水を行っていることに起因している。　　　　　　　　　　　　　　　　　　　　　　　　
　現状の経営は良好な状態であるが、給水人口減少や節水機器の普及に伴う収益の減少。増加する更新需要及び耐震化に対応するための財源の確保等の課題に直面している。</t>
    <rPh sb="1" eb="2">
      <t>トウ</t>
    </rPh>
    <rPh sb="2" eb="5">
      <t>キギョウダン</t>
    </rPh>
    <rPh sb="7" eb="9">
      <t>ルイセキ</t>
    </rPh>
    <rPh sb="9" eb="12">
      <t>ケッソンキン</t>
    </rPh>
    <rPh sb="15" eb="17">
      <t>ケイエイ</t>
    </rPh>
    <rPh sb="17" eb="19">
      <t>シュウシ</t>
    </rPh>
    <rPh sb="19" eb="21">
      <t>ヒリツ</t>
    </rPh>
    <rPh sb="22" eb="24">
      <t>リョウキン</t>
    </rPh>
    <rPh sb="24" eb="26">
      <t>カイシュウ</t>
    </rPh>
    <rPh sb="26" eb="27">
      <t>リツ</t>
    </rPh>
    <rPh sb="27" eb="28">
      <t>ナド</t>
    </rPh>
    <rPh sb="29" eb="32">
      <t>ヘイキンチ</t>
    </rPh>
    <rPh sb="34" eb="36">
      <t>リョウコウ</t>
    </rPh>
    <rPh sb="37" eb="39">
      <t>スウチ</t>
    </rPh>
    <rPh sb="46" eb="48">
      <t>ヘイセイ</t>
    </rPh>
    <rPh sb="50" eb="52">
      <t>ネンド</t>
    </rPh>
    <rPh sb="53" eb="55">
      <t>リュウドウ</t>
    </rPh>
    <rPh sb="55" eb="57">
      <t>ヒリツ</t>
    </rPh>
    <rPh sb="58" eb="59">
      <t>ゲン</t>
    </rPh>
    <rPh sb="68" eb="70">
      <t>コウエイ</t>
    </rPh>
    <rPh sb="70" eb="72">
      <t>キギョウ</t>
    </rPh>
    <rPh sb="72" eb="74">
      <t>カイケイ</t>
    </rPh>
    <rPh sb="74" eb="76">
      <t>キジュン</t>
    </rPh>
    <rPh sb="77" eb="79">
      <t>ミナオ</t>
    </rPh>
    <rPh sb="83" eb="86">
      <t>ヒョウメンジョウ</t>
    </rPh>
    <rPh sb="87" eb="89">
      <t>ヘンカ</t>
    </rPh>
    <rPh sb="93" eb="95">
      <t>シセツ</t>
    </rPh>
    <rPh sb="95" eb="98">
      <t>リヨウリツ</t>
    </rPh>
    <rPh sb="99" eb="100">
      <t>ヒク</t>
    </rPh>
    <rPh sb="104" eb="106">
      <t>ゲンカ</t>
    </rPh>
    <rPh sb="107" eb="108">
      <t>タカ</t>
    </rPh>
    <rPh sb="117" eb="119">
      <t>サガ</t>
    </rPh>
    <rPh sb="119" eb="121">
      <t>セイブ</t>
    </rPh>
    <rPh sb="121" eb="123">
      <t>コウイキ</t>
    </rPh>
    <rPh sb="123" eb="125">
      <t>スイドウ</t>
    </rPh>
    <rPh sb="125" eb="128">
      <t>キギョウダン</t>
    </rPh>
    <rPh sb="131" eb="133">
      <t>ヨウスイ</t>
    </rPh>
    <rPh sb="133" eb="134">
      <t>ジュ</t>
    </rPh>
    <rPh sb="134" eb="135">
      <t>スイ</t>
    </rPh>
    <rPh sb="136" eb="137">
      <t>オコナ</t>
    </rPh>
    <rPh sb="144" eb="146">
      <t>キイン</t>
    </rPh>
    <rPh sb="177" eb="179">
      <t>ゲンジョウ</t>
    </rPh>
    <rPh sb="180" eb="182">
      <t>ケイエイ</t>
    </rPh>
    <rPh sb="183" eb="185">
      <t>リョウコウ</t>
    </rPh>
    <rPh sb="186" eb="188">
      <t>ジョウタイ</t>
    </rPh>
    <rPh sb="193" eb="195">
      <t>キュウスイ</t>
    </rPh>
    <rPh sb="195" eb="197">
      <t>ジンコウ</t>
    </rPh>
    <rPh sb="197" eb="199">
      <t>ゲンショウ</t>
    </rPh>
    <rPh sb="200" eb="202">
      <t>セッスイ</t>
    </rPh>
    <rPh sb="202" eb="204">
      <t>キキ</t>
    </rPh>
    <rPh sb="205" eb="207">
      <t>フキュウ</t>
    </rPh>
    <rPh sb="208" eb="209">
      <t>トモナ</t>
    </rPh>
    <rPh sb="210" eb="212">
      <t>シュウエキ</t>
    </rPh>
    <rPh sb="213" eb="215">
      <t>ゲンショウ</t>
    </rPh>
    <rPh sb="216" eb="218">
      <t>ゾウカ</t>
    </rPh>
    <rPh sb="220" eb="222">
      <t>コウシン</t>
    </rPh>
    <rPh sb="222" eb="224">
      <t>ジュヨウ</t>
    </rPh>
    <rPh sb="224" eb="225">
      <t>オヨ</t>
    </rPh>
    <rPh sb="226" eb="229">
      <t>タイシンカ</t>
    </rPh>
    <rPh sb="230" eb="232">
      <t>タイオウ</t>
    </rPh>
    <rPh sb="237" eb="239">
      <t>ザイゲン</t>
    </rPh>
    <rPh sb="240" eb="242">
      <t>カクホ</t>
    </rPh>
    <rPh sb="242" eb="243">
      <t>ナド</t>
    </rPh>
    <rPh sb="244" eb="246">
      <t>カダイ</t>
    </rPh>
    <rPh sb="247" eb="249">
      <t>チョクメン</t>
    </rPh>
    <phoneticPr fontId="4"/>
  </si>
  <si>
    <t>　当企業団は有形固定資産減価償却率が類似団体より高く老朽化が進んでいる状況にある。管路経年化率は平均と比べ低い数値ではあるが昭和53年頃から拡張工事を行っており今後、当時布設した管が一斉に更新時期を迎える。
　今後も老朽化が進んでいくものと考えているが、策定した財政計画に基づき老朽管更新工事を計画的に行い、平成29年度からは耐震化事業を始めることとしている。管路を含め施設全体の対策を実行していく予定である。</t>
    <rPh sb="1" eb="2">
      <t>トウ</t>
    </rPh>
    <rPh sb="2" eb="5">
      <t>キギョウダン</t>
    </rPh>
    <rPh sb="6" eb="8">
      <t>ユウケイ</t>
    </rPh>
    <rPh sb="8" eb="12">
      <t>コテイシサン</t>
    </rPh>
    <rPh sb="12" eb="14">
      <t>ゲンカ</t>
    </rPh>
    <rPh sb="14" eb="16">
      <t>ショウキャク</t>
    </rPh>
    <rPh sb="16" eb="17">
      <t>リツ</t>
    </rPh>
    <rPh sb="18" eb="20">
      <t>ルイジ</t>
    </rPh>
    <rPh sb="20" eb="22">
      <t>ダンタイ</t>
    </rPh>
    <rPh sb="24" eb="25">
      <t>タカ</t>
    </rPh>
    <rPh sb="26" eb="29">
      <t>ロウキュウカ</t>
    </rPh>
    <rPh sb="30" eb="31">
      <t>スス</t>
    </rPh>
    <rPh sb="35" eb="37">
      <t>ジョウキョウ</t>
    </rPh>
    <rPh sb="41" eb="43">
      <t>カンロ</t>
    </rPh>
    <rPh sb="43" eb="45">
      <t>ケイネン</t>
    </rPh>
    <rPh sb="45" eb="46">
      <t>カ</t>
    </rPh>
    <rPh sb="46" eb="47">
      <t>リツ</t>
    </rPh>
    <rPh sb="48" eb="50">
      <t>ヘイキン</t>
    </rPh>
    <rPh sb="51" eb="52">
      <t>クラ</t>
    </rPh>
    <rPh sb="53" eb="54">
      <t>ヒク</t>
    </rPh>
    <rPh sb="55" eb="57">
      <t>スウチ</t>
    </rPh>
    <rPh sb="62" eb="64">
      <t>ショウワ</t>
    </rPh>
    <rPh sb="66" eb="67">
      <t>ネン</t>
    </rPh>
    <rPh sb="67" eb="68">
      <t>コロ</t>
    </rPh>
    <rPh sb="70" eb="72">
      <t>カクチョウ</t>
    </rPh>
    <rPh sb="72" eb="74">
      <t>コウジ</t>
    </rPh>
    <rPh sb="75" eb="76">
      <t>オコナ</t>
    </rPh>
    <rPh sb="80" eb="82">
      <t>コンゴ</t>
    </rPh>
    <rPh sb="83" eb="85">
      <t>トウジ</t>
    </rPh>
    <rPh sb="85" eb="87">
      <t>フセツ</t>
    </rPh>
    <rPh sb="89" eb="90">
      <t>カン</t>
    </rPh>
    <rPh sb="91" eb="93">
      <t>イッセイ</t>
    </rPh>
    <rPh sb="94" eb="96">
      <t>コウシン</t>
    </rPh>
    <rPh sb="96" eb="98">
      <t>ジキ</t>
    </rPh>
    <rPh sb="99" eb="100">
      <t>ムカ</t>
    </rPh>
    <rPh sb="105" eb="107">
      <t>コンゴ</t>
    </rPh>
    <rPh sb="108" eb="110">
      <t>ロウキュウ</t>
    </rPh>
    <rPh sb="110" eb="111">
      <t>カ</t>
    </rPh>
    <rPh sb="112" eb="113">
      <t>スス</t>
    </rPh>
    <rPh sb="120" eb="121">
      <t>カンガ</t>
    </rPh>
    <rPh sb="127" eb="129">
      <t>サクテイ</t>
    </rPh>
    <rPh sb="131" eb="133">
      <t>ザイセイ</t>
    </rPh>
    <rPh sb="133" eb="135">
      <t>ケイカク</t>
    </rPh>
    <rPh sb="136" eb="137">
      <t>モト</t>
    </rPh>
    <rPh sb="147" eb="150">
      <t>ケイカクテキ</t>
    </rPh>
    <rPh sb="169" eb="170">
      <t>ハジ</t>
    </rPh>
    <rPh sb="180" eb="182">
      <t>カンロ</t>
    </rPh>
    <rPh sb="183" eb="184">
      <t>フク</t>
    </rPh>
    <rPh sb="185" eb="187">
      <t>シセツ</t>
    </rPh>
    <rPh sb="187" eb="189">
      <t>ゼンタイ</t>
    </rPh>
    <rPh sb="190" eb="192">
      <t>タイサク</t>
    </rPh>
    <rPh sb="193" eb="195">
      <t>ジッコウ</t>
    </rPh>
    <rPh sb="199" eb="201">
      <t>ヨテイ</t>
    </rPh>
    <phoneticPr fontId="4"/>
  </si>
  <si>
    <t>　現状、当企業団の経営は良好な状態であるが、水需要の減少、施設の老朽化等の課題に直面している。多額の費用を要する送水管路も更新時期を迎えることから、耐震化事業と合わせて投資計画を考えなくてはならない。限られた予算の中で、より効率的で効果的な運営を図っていく必要がある。　
　なお、経費削減、更新財源確保、技術の継承等の諸問題に対応していくため、佐賀西部広域水道企業団用水事業及び近隣他団体水道事業と平成32年度統合に向けて協議中である。</t>
    <rPh sb="1" eb="3">
      <t>ゲンジョウ</t>
    </rPh>
    <rPh sb="4" eb="5">
      <t>トウ</t>
    </rPh>
    <rPh sb="5" eb="8">
      <t>キギョウダン</t>
    </rPh>
    <rPh sb="9" eb="11">
      <t>ケイエイ</t>
    </rPh>
    <rPh sb="12" eb="14">
      <t>リョウコウ</t>
    </rPh>
    <rPh sb="15" eb="17">
      <t>ジョウタイ</t>
    </rPh>
    <rPh sb="22" eb="23">
      <t>ミズ</t>
    </rPh>
    <rPh sb="23" eb="25">
      <t>ジュヨウ</t>
    </rPh>
    <rPh sb="26" eb="28">
      <t>ゲンショウ</t>
    </rPh>
    <rPh sb="29" eb="31">
      <t>シセツ</t>
    </rPh>
    <rPh sb="32" eb="35">
      <t>ロウキュウカ</t>
    </rPh>
    <rPh sb="35" eb="36">
      <t>ナド</t>
    </rPh>
    <rPh sb="37" eb="39">
      <t>カダイ</t>
    </rPh>
    <rPh sb="40" eb="42">
      <t>チョクメン</t>
    </rPh>
    <rPh sb="47" eb="49">
      <t>タガク</t>
    </rPh>
    <rPh sb="50" eb="52">
      <t>ヒヨウ</t>
    </rPh>
    <rPh sb="53" eb="54">
      <t>ヨウ</t>
    </rPh>
    <rPh sb="56" eb="58">
      <t>ソウスイ</t>
    </rPh>
    <rPh sb="58" eb="60">
      <t>カンロ</t>
    </rPh>
    <rPh sb="61" eb="63">
      <t>コウシン</t>
    </rPh>
    <rPh sb="63" eb="65">
      <t>ジキ</t>
    </rPh>
    <rPh sb="66" eb="67">
      <t>ムカ</t>
    </rPh>
    <rPh sb="74" eb="77">
      <t>タイシンカ</t>
    </rPh>
    <rPh sb="77" eb="79">
      <t>ジギョウ</t>
    </rPh>
    <rPh sb="80" eb="81">
      <t>ア</t>
    </rPh>
    <rPh sb="84" eb="86">
      <t>トウシ</t>
    </rPh>
    <rPh sb="86" eb="88">
      <t>ケイカク</t>
    </rPh>
    <rPh sb="89" eb="90">
      <t>カンガ</t>
    </rPh>
    <rPh sb="100" eb="101">
      <t>カギ</t>
    </rPh>
    <rPh sb="104" eb="106">
      <t>ヨサン</t>
    </rPh>
    <rPh sb="107" eb="108">
      <t>ナカ</t>
    </rPh>
    <rPh sb="112" eb="115">
      <t>コウリツテキ</t>
    </rPh>
    <rPh sb="116" eb="119">
      <t>コウカテキ</t>
    </rPh>
    <rPh sb="120" eb="122">
      <t>ウンエイ</t>
    </rPh>
    <rPh sb="123" eb="124">
      <t>ハカ</t>
    </rPh>
    <rPh sb="128" eb="130">
      <t>ヒツヨウ</t>
    </rPh>
    <rPh sb="140" eb="142">
      <t>ケイヒ</t>
    </rPh>
    <rPh sb="142" eb="144">
      <t>サクゲン</t>
    </rPh>
    <rPh sb="145" eb="147">
      <t>コウシン</t>
    </rPh>
    <rPh sb="147" eb="149">
      <t>ザイゲン</t>
    </rPh>
    <rPh sb="149" eb="151">
      <t>カクホ</t>
    </rPh>
    <rPh sb="152" eb="154">
      <t>ギジュツ</t>
    </rPh>
    <rPh sb="155" eb="157">
      <t>ケイショウ</t>
    </rPh>
    <rPh sb="157" eb="158">
      <t>ナド</t>
    </rPh>
    <rPh sb="159" eb="162">
      <t>ショモンダイ</t>
    </rPh>
    <rPh sb="163" eb="165">
      <t>タイオウ</t>
    </rPh>
    <rPh sb="172" eb="174">
      <t>サガ</t>
    </rPh>
    <rPh sb="174" eb="176">
      <t>セイブ</t>
    </rPh>
    <rPh sb="176" eb="178">
      <t>コウイキ</t>
    </rPh>
    <rPh sb="178" eb="180">
      <t>スイドウ</t>
    </rPh>
    <rPh sb="180" eb="183">
      <t>キギョウダン</t>
    </rPh>
    <rPh sb="183" eb="185">
      <t>ヨウスイ</t>
    </rPh>
    <rPh sb="185" eb="187">
      <t>ジギョウ</t>
    </rPh>
    <rPh sb="187" eb="188">
      <t>オヨ</t>
    </rPh>
    <rPh sb="189" eb="191">
      <t>キンリン</t>
    </rPh>
    <rPh sb="191" eb="192">
      <t>タ</t>
    </rPh>
    <rPh sb="192" eb="194">
      <t>ダンタイ</t>
    </rPh>
    <rPh sb="194" eb="196">
      <t>スイドウ</t>
    </rPh>
    <rPh sb="196" eb="198">
      <t>ジギョウ</t>
    </rPh>
    <rPh sb="199" eb="201">
      <t>ヘイセイ</t>
    </rPh>
    <rPh sb="203" eb="205">
      <t>ネンド</t>
    </rPh>
    <rPh sb="205" eb="207">
      <t>トウゴウ</t>
    </rPh>
    <rPh sb="208" eb="209">
      <t>ム</t>
    </rPh>
    <rPh sb="211" eb="214">
      <t>キョウギチュウ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</si>
</sst>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0.75</c:v>
                </c:pt>
                <c:pt idx="1">
                  <c:v>0.96</c:v>
                </c:pt>
                <c:pt idx="2">
                  <c:v>1.07</c:v>
                </c:pt>
                <c:pt idx="3">
                  <c:v>0.89</c:v>
                </c:pt>
                <c:pt idx="4">
                  <c:v>0.76</c:v>
                </c:pt>
              </c:numCache>
            </c:numRef>
          </c:val>
        </c:ser>
        <c:dLbls>
          <c:showLegendKey val="0"/>
          <c:showVal val="0"/>
          <c:showCatName val="0"/>
          <c:showSerName val="0"/>
          <c:showPercent val="0"/>
          <c:showBubbleSize val="0"/>
        </c:dLbls>
        <c:gapWidth val="150"/>
        <c:axId val="32835456"/>
        <c:axId val="328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32835456"/>
        <c:axId val="32845824"/>
      </c:lineChart>
      <c:dateAx>
        <c:axId val="32835456"/>
        <c:scaling>
          <c:orientation val="minMax"/>
        </c:scaling>
        <c:delete val="1"/>
        <c:axPos val="b"/>
        <c:numFmt formatCode="ge" sourceLinked="1"/>
        <c:majorTickMark val="none"/>
        <c:minorTickMark val="none"/>
        <c:tickLblPos val="none"/>
        <c:crossAx val="32845824"/>
        <c:crosses val="autoZero"/>
        <c:auto val="1"/>
        <c:lblOffset val="100"/>
        <c:baseTimeUnit val="years"/>
      </c:dateAx>
      <c:valAx>
        <c:axId val="328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56.03</c:v>
                </c:pt>
                <c:pt idx="1">
                  <c:v>56.28</c:v>
                </c:pt>
                <c:pt idx="2">
                  <c:v>55.37</c:v>
                </c:pt>
                <c:pt idx="3">
                  <c:v>56.75</c:v>
                </c:pt>
                <c:pt idx="4">
                  <c:v>55.68</c:v>
                </c:pt>
              </c:numCache>
            </c:numRef>
          </c:val>
        </c:ser>
        <c:dLbls>
          <c:showLegendKey val="0"/>
          <c:showVal val="0"/>
          <c:showCatName val="0"/>
          <c:showSerName val="0"/>
          <c:showPercent val="0"/>
          <c:showBubbleSize val="0"/>
        </c:dLbls>
        <c:gapWidth val="150"/>
        <c:axId val="33171712"/>
        <c:axId val="331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33171712"/>
        <c:axId val="33190272"/>
      </c:lineChart>
      <c:dateAx>
        <c:axId val="33171712"/>
        <c:scaling>
          <c:orientation val="minMax"/>
        </c:scaling>
        <c:delete val="1"/>
        <c:axPos val="b"/>
        <c:numFmt formatCode="ge" sourceLinked="1"/>
        <c:majorTickMark val="none"/>
        <c:minorTickMark val="none"/>
        <c:tickLblPos val="none"/>
        <c:crossAx val="33190272"/>
        <c:crosses val="autoZero"/>
        <c:auto val="1"/>
        <c:lblOffset val="100"/>
        <c:baseTimeUnit val="years"/>
      </c:dateAx>
      <c:valAx>
        <c:axId val="331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89.66</c:v>
                </c:pt>
                <c:pt idx="1">
                  <c:v>89.16</c:v>
                </c:pt>
                <c:pt idx="2">
                  <c:v>89.61</c:v>
                </c:pt>
                <c:pt idx="3">
                  <c:v>87.89</c:v>
                </c:pt>
                <c:pt idx="4">
                  <c:v>89.73</c:v>
                </c:pt>
              </c:numCache>
            </c:numRef>
          </c:val>
        </c:ser>
        <c:dLbls>
          <c:showLegendKey val="0"/>
          <c:showVal val="0"/>
          <c:showCatName val="0"/>
          <c:showSerName val="0"/>
          <c:showPercent val="0"/>
          <c:showBubbleSize val="0"/>
        </c:dLbls>
        <c:gapWidth val="150"/>
        <c:axId val="33212288"/>
        <c:axId val="332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33212288"/>
        <c:axId val="33218560"/>
      </c:lineChart>
      <c:dateAx>
        <c:axId val="33212288"/>
        <c:scaling>
          <c:orientation val="minMax"/>
        </c:scaling>
        <c:delete val="1"/>
        <c:axPos val="b"/>
        <c:numFmt formatCode="ge" sourceLinked="1"/>
        <c:majorTickMark val="none"/>
        <c:minorTickMark val="none"/>
        <c:tickLblPos val="none"/>
        <c:crossAx val="33218560"/>
        <c:crosses val="autoZero"/>
        <c:auto val="1"/>
        <c:lblOffset val="100"/>
        <c:baseTimeUnit val="years"/>
      </c:dateAx>
      <c:valAx>
        <c:axId val="332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114.83</c:v>
                </c:pt>
                <c:pt idx="1">
                  <c:v>113.33</c:v>
                </c:pt>
                <c:pt idx="2">
                  <c:v>117.32</c:v>
                </c:pt>
                <c:pt idx="3">
                  <c:v>114.16</c:v>
                </c:pt>
                <c:pt idx="4">
                  <c:v>112.97</c:v>
                </c:pt>
              </c:numCache>
            </c:numRef>
          </c:val>
        </c:ser>
        <c:dLbls>
          <c:showLegendKey val="0"/>
          <c:showVal val="0"/>
          <c:showCatName val="0"/>
          <c:showSerName val="0"/>
          <c:showPercent val="0"/>
          <c:showBubbleSize val="0"/>
        </c:dLbls>
        <c:gapWidth val="150"/>
        <c:axId val="32871936"/>
        <c:axId val="328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32871936"/>
        <c:axId val="32873856"/>
      </c:lineChart>
      <c:dateAx>
        <c:axId val="32871936"/>
        <c:scaling>
          <c:orientation val="minMax"/>
        </c:scaling>
        <c:delete val="1"/>
        <c:axPos val="b"/>
        <c:numFmt formatCode="ge" sourceLinked="1"/>
        <c:majorTickMark val="none"/>
        <c:minorTickMark val="none"/>
        <c:tickLblPos val="none"/>
        <c:crossAx val="32873856"/>
        <c:crosses val="autoZero"/>
        <c:auto val="1"/>
        <c:lblOffset val="100"/>
        <c:baseTimeUnit val="years"/>
      </c:dateAx>
      <c:valAx>
        <c:axId val="3287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44.73</c:v>
                </c:pt>
                <c:pt idx="1">
                  <c:v>46.17</c:v>
                </c:pt>
                <c:pt idx="2">
                  <c:v>52.02</c:v>
                </c:pt>
                <c:pt idx="3">
                  <c:v>53.82</c:v>
                </c:pt>
                <c:pt idx="4">
                  <c:v>55.59</c:v>
                </c:pt>
              </c:numCache>
            </c:numRef>
          </c:val>
        </c:ser>
        <c:dLbls>
          <c:showLegendKey val="0"/>
          <c:showVal val="0"/>
          <c:showCatName val="0"/>
          <c:showSerName val="0"/>
          <c:showPercent val="0"/>
          <c:showBubbleSize val="0"/>
        </c:dLbls>
        <c:gapWidth val="150"/>
        <c:axId val="32904320"/>
        <c:axId val="329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32904320"/>
        <c:axId val="32906240"/>
      </c:lineChart>
      <c:dateAx>
        <c:axId val="32904320"/>
        <c:scaling>
          <c:orientation val="minMax"/>
        </c:scaling>
        <c:delete val="1"/>
        <c:axPos val="b"/>
        <c:numFmt formatCode="ge" sourceLinked="1"/>
        <c:majorTickMark val="none"/>
        <c:minorTickMark val="none"/>
        <c:tickLblPos val="none"/>
        <c:crossAx val="32906240"/>
        <c:crosses val="autoZero"/>
        <c:auto val="1"/>
        <c:lblOffset val="100"/>
        <c:baseTimeUnit val="years"/>
      </c:dateAx>
      <c:valAx>
        <c:axId val="329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0.54</c:v>
                </c:pt>
                <c:pt idx="1">
                  <c:v>0.69</c:v>
                </c:pt>
                <c:pt idx="2">
                  <c:v>1.72</c:v>
                </c:pt>
                <c:pt idx="3">
                  <c:v>2.5099999999999998</c:v>
                </c:pt>
                <c:pt idx="4">
                  <c:v>2.68</c:v>
                </c:pt>
              </c:numCache>
            </c:numRef>
          </c:val>
        </c:ser>
        <c:dLbls>
          <c:showLegendKey val="0"/>
          <c:showVal val="0"/>
          <c:showCatName val="0"/>
          <c:showSerName val="0"/>
          <c:showPercent val="0"/>
          <c:showBubbleSize val="0"/>
        </c:dLbls>
        <c:gapWidth val="150"/>
        <c:axId val="32936704"/>
        <c:axId val="329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32936704"/>
        <c:axId val="32938624"/>
      </c:lineChart>
      <c:dateAx>
        <c:axId val="32936704"/>
        <c:scaling>
          <c:orientation val="minMax"/>
        </c:scaling>
        <c:delete val="1"/>
        <c:axPos val="b"/>
        <c:numFmt formatCode="ge" sourceLinked="1"/>
        <c:majorTickMark val="none"/>
        <c:minorTickMark val="none"/>
        <c:tickLblPos val="none"/>
        <c:crossAx val="32938624"/>
        <c:crosses val="autoZero"/>
        <c:auto val="1"/>
        <c:lblOffset val="100"/>
        <c:baseTimeUnit val="years"/>
      </c:dateAx>
      <c:valAx>
        <c:axId val="329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973568"/>
        <c:axId val="329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32973568"/>
        <c:axId val="32975488"/>
      </c:lineChart>
      <c:dateAx>
        <c:axId val="32973568"/>
        <c:scaling>
          <c:orientation val="minMax"/>
        </c:scaling>
        <c:delete val="1"/>
        <c:axPos val="b"/>
        <c:numFmt formatCode="ge" sourceLinked="1"/>
        <c:majorTickMark val="none"/>
        <c:minorTickMark val="none"/>
        <c:tickLblPos val="none"/>
        <c:crossAx val="32975488"/>
        <c:crosses val="autoZero"/>
        <c:auto val="1"/>
        <c:lblOffset val="100"/>
        <c:baseTimeUnit val="years"/>
      </c:dateAx>
      <c:valAx>
        <c:axId val="3297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2093.16</c:v>
                </c:pt>
                <c:pt idx="1">
                  <c:v>2331.4899999999998</c:v>
                </c:pt>
                <c:pt idx="2">
                  <c:v>934.62</c:v>
                </c:pt>
                <c:pt idx="3">
                  <c:v>985.82</c:v>
                </c:pt>
                <c:pt idx="4">
                  <c:v>1148.8</c:v>
                </c:pt>
              </c:numCache>
            </c:numRef>
          </c:val>
        </c:ser>
        <c:dLbls>
          <c:showLegendKey val="0"/>
          <c:showVal val="0"/>
          <c:showCatName val="0"/>
          <c:showSerName val="0"/>
          <c:showPercent val="0"/>
          <c:showBubbleSize val="0"/>
        </c:dLbls>
        <c:gapWidth val="150"/>
        <c:axId val="33014144"/>
        <c:axId val="330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33014144"/>
        <c:axId val="33016064"/>
      </c:lineChart>
      <c:dateAx>
        <c:axId val="33014144"/>
        <c:scaling>
          <c:orientation val="minMax"/>
        </c:scaling>
        <c:delete val="1"/>
        <c:axPos val="b"/>
        <c:numFmt formatCode="ge" sourceLinked="1"/>
        <c:majorTickMark val="none"/>
        <c:minorTickMark val="none"/>
        <c:tickLblPos val="none"/>
        <c:crossAx val="33016064"/>
        <c:crosses val="autoZero"/>
        <c:auto val="1"/>
        <c:lblOffset val="100"/>
        <c:baseTimeUnit val="years"/>
      </c:dateAx>
      <c:valAx>
        <c:axId val="3301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164.95</c:v>
                </c:pt>
                <c:pt idx="1">
                  <c:v>157.54</c:v>
                </c:pt>
                <c:pt idx="2">
                  <c:v>151.58000000000001</c:v>
                </c:pt>
                <c:pt idx="3">
                  <c:v>152.13999999999999</c:v>
                </c:pt>
                <c:pt idx="4">
                  <c:v>142.84</c:v>
                </c:pt>
              </c:numCache>
            </c:numRef>
          </c:val>
        </c:ser>
        <c:dLbls>
          <c:showLegendKey val="0"/>
          <c:showVal val="0"/>
          <c:showCatName val="0"/>
          <c:showSerName val="0"/>
          <c:showPercent val="0"/>
          <c:showBubbleSize val="0"/>
        </c:dLbls>
        <c:gapWidth val="150"/>
        <c:axId val="33062912"/>
        <c:axId val="330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33062912"/>
        <c:axId val="33064832"/>
      </c:lineChart>
      <c:dateAx>
        <c:axId val="33062912"/>
        <c:scaling>
          <c:orientation val="minMax"/>
        </c:scaling>
        <c:delete val="1"/>
        <c:axPos val="b"/>
        <c:numFmt formatCode="ge" sourceLinked="1"/>
        <c:majorTickMark val="none"/>
        <c:minorTickMark val="none"/>
        <c:tickLblPos val="none"/>
        <c:crossAx val="33064832"/>
        <c:crosses val="autoZero"/>
        <c:auto val="1"/>
        <c:lblOffset val="100"/>
        <c:baseTimeUnit val="years"/>
      </c:dateAx>
      <c:valAx>
        <c:axId val="3306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112.18</c:v>
                </c:pt>
                <c:pt idx="1">
                  <c:v>110.44</c:v>
                </c:pt>
                <c:pt idx="2">
                  <c:v>114.51</c:v>
                </c:pt>
                <c:pt idx="3">
                  <c:v>109.95</c:v>
                </c:pt>
                <c:pt idx="4">
                  <c:v>106.58</c:v>
                </c:pt>
              </c:numCache>
            </c:numRef>
          </c:val>
        </c:ser>
        <c:dLbls>
          <c:showLegendKey val="0"/>
          <c:showVal val="0"/>
          <c:showCatName val="0"/>
          <c:showSerName val="0"/>
          <c:showPercent val="0"/>
          <c:showBubbleSize val="0"/>
        </c:dLbls>
        <c:gapWidth val="150"/>
        <c:axId val="33103232"/>
        <c:axId val="33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33103232"/>
        <c:axId val="33105408"/>
      </c:lineChart>
      <c:dateAx>
        <c:axId val="33103232"/>
        <c:scaling>
          <c:orientation val="minMax"/>
        </c:scaling>
        <c:delete val="1"/>
        <c:axPos val="b"/>
        <c:numFmt formatCode="ge" sourceLinked="1"/>
        <c:majorTickMark val="none"/>
        <c:minorTickMark val="none"/>
        <c:tickLblPos val="none"/>
        <c:crossAx val="33105408"/>
        <c:crosses val="autoZero"/>
        <c:auto val="1"/>
        <c:lblOffset val="100"/>
        <c:baseTimeUnit val="years"/>
      </c:dateAx>
      <c:valAx>
        <c:axId val="331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217.33</c:v>
                </c:pt>
                <c:pt idx="1">
                  <c:v>220.31</c:v>
                </c:pt>
                <c:pt idx="2">
                  <c:v>211.53</c:v>
                </c:pt>
                <c:pt idx="3">
                  <c:v>205.26</c:v>
                </c:pt>
                <c:pt idx="4">
                  <c:v>211.72</c:v>
                </c:pt>
              </c:numCache>
            </c:numRef>
          </c:val>
        </c:ser>
        <c:dLbls>
          <c:showLegendKey val="0"/>
          <c:showVal val="0"/>
          <c:showCatName val="0"/>
          <c:showSerName val="0"/>
          <c:showPercent val="0"/>
          <c:showBubbleSize val="0"/>
        </c:dLbls>
        <c:gapWidth val="150"/>
        <c:axId val="33127040"/>
        <c:axId val="331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33127040"/>
        <c:axId val="33157888"/>
      </c:lineChart>
      <c:dateAx>
        <c:axId val="33127040"/>
        <c:scaling>
          <c:orientation val="minMax"/>
        </c:scaling>
        <c:delete val="1"/>
        <c:axPos val="b"/>
        <c:numFmt formatCode="ge" sourceLinked="1"/>
        <c:majorTickMark val="none"/>
        <c:minorTickMark val="none"/>
        <c:tickLblPos val="none"/>
        <c:crossAx val="33157888"/>
        <c:crosses val="autoZero"/>
        <c:auto val="1"/>
        <c:lblOffset val="100"/>
        <c:baseTimeUnit val="years"/>
      </c:dateAx>
      <c:valAx>
        <c:axId val="331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佐賀県　西佐賀水道企業団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77.489999999999995</v>
      </c>
      <c r="J10" s="68"/>
      <c r="K10" s="68"/>
      <c r="L10" s="68"/>
      <c r="M10" s="68"/>
      <c r="N10" s="68"/>
      <c r="O10" s="69"/>
      <c r="P10" s="70">
        <f>データ!$P$6</f>
        <v>12.86</v>
      </c>
      <c r="Q10" s="70"/>
      <c r="R10" s="70"/>
      <c r="S10" s="70"/>
      <c r="T10" s="70"/>
      <c r="U10" s="70"/>
      <c r="V10" s="70"/>
      <c r="W10" s="71">
        <f>データ!$Q$6</f>
        <v>4345</v>
      </c>
      <c r="X10" s="71"/>
      <c r="Y10" s="71"/>
      <c r="Z10" s="71"/>
      <c r="AA10" s="71"/>
      <c r="AB10" s="71"/>
      <c r="AC10" s="71"/>
      <c r="AD10" s="2"/>
      <c r="AE10" s="2"/>
      <c r="AF10" s="2"/>
      <c r="AG10" s="2"/>
      <c r="AH10" s="5"/>
      <c r="AI10" s="5"/>
      <c r="AJ10" s="5"/>
      <c r="AK10" s="5"/>
      <c r="AL10" s="71">
        <f>データ!$U$6</f>
        <v>39042</v>
      </c>
      <c r="AM10" s="71"/>
      <c r="AN10" s="71"/>
      <c r="AO10" s="71"/>
      <c r="AP10" s="71"/>
      <c r="AQ10" s="71"/>
      <c r="AR10" s="71"/>
      <c r="AS10" s="71"/>
      <c r="AT10" s="67">
        <f>データ!$V$6</f>
        <v>81.23</v>
      </c>
      <c r="AU10" s="68"/>
      <c r="AV10" s="68"/>
      <c r="AW10" s="68"/>
      <c r="AX10" s="68"/>
      <c r="AY10" s="68"/>
      <c r="AZ10" s="68"/>
      <c r="BA10" s="68"/>
      <c r="BB10" s="70">
        <f>データ!$W$6</f>
        <v>480.64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418072</v>
      </c>
      <c r="D6" s="34">
        <f t="shared" si="3"/>
        <v>46</v>
      </c>
      <c r="E6" s="34">
        <f t="shared" si="3"/>
        <v>1</v>
      </c>
      <c r="F6" s="34">
        <f t="shared" si="3"/>
        <v>0</v>
      </c>
      <c r="G6" s="34">
        <f t="shared" si="3"/>
        <v>1</v>
      </c>
      <c r="H6" s="34" t="str">
        <f t="shared" si="3"/>
        <v>佐賀県　西佐賀水道企業団</v>
      </c>
      <c r="I6" s="34" t="str">
        <f t="shared" si="3"/>
        <v>法適用</v>
      </c>
      <c r="J6" s="34" t="str">
        <f t="shared" si="3"/>
        <v>水道事業</v>
      </c>
      <c r="K6" s="34" t="str">
        <f t="shared" si="3"/>
        <v>末端給水事業</v>
      </c>
      <c r="L6" s="34" t="str">
        <f t="shared" si="3"/>
        <v>A5</v>
      </c>
      <c r="M6" s="34">
        <f t="shared" si="3"/>
        <v>0</v>
      </c>
      <c r="N6" s="35" t="str">
        <f t="shared" si="3"/>
        <v>-</v>
      </c>
      <c r="O6" s="35">
        <f t="shared" si="3"/>
        <v>77.489999999999995</v>
      </c>
      <c r="P6" s="35">
        <f t="shared" si="3"/>
        <v>12.86</v>
      </c>
      <c r="Q6" s="35">
        <f t="shared" si="3"/>
        <v>4345</v>
      </c>
      <c r="R6" s="35" t="str">
        <f t="shared" si="3"/>
        <v>-</v>
      </c>
      <c r="S6" s="35" t="str">
        <f t="shared" si="3"/>
        <v>-</v>
      </c>
      <c r="T6" s="35" t="str">
        <f t="shared" si="3"/>
        <v>-</v>
      </c>
      <c r="U6" s="35">
        <f t="shared" si="3"/>
        <v>39042</v>
      </c>
      <c r="V6" s="35">
        <f t="shared" si="3"/>
        <v>81.23</v>
      </c>
      <c r="W6" s="35">
        <f t="shared" si="3"/>
        <v>480.64</v>
      </c>
      <c r="X6" s="36">
        <f>IF(X7="",NA(),X7)</f>
        <v>114.83</v>
      </c>
      <c r="Y6" s="36">
        <f t="shared" ref="Y6:AG6" si="4">IF(Y7="",NA(),Y7)</f>
        <v>113.33</v>
      </c>
      <c r="Z6" s="36">
        <f t="shared" si="4"/>
        <v>117.32</v>
      </c>
      <c r="AA6" s="36">
        <f t="shared" si="4"/>
        <v>114.16</v>
      </c>
      <c r="AB6" s="36">
        <f t="shared" si="4"/>
        <v>112.97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2093.16</v>
      </c>
      <c r="AU6" s="36">
        <f t="shared" ref="AU6:BC6" si="6">IF(AU7="",NA(),AU7)</f>
        <v>2331.4899999999998</v>
      </c>
      <c r="AV6" s="36">
        <f t="shared" si="6"/>
        <v>934.62</v>
      </c>
      <c r="AW6" s="36">
        <f t="shared" si="6"/>
        <v>985.82</v>
      </c>
      <c r="AX6" s="36">
        <f t="shared" si="6"/>
        <v>1148.8</v>
      </c>
      <c r="AY6" s="36">
        <f t="shared" si="6"/>
        <v>852.01</v>
      </c>
      <c r="AZ6" s="36">
        <f t="shared" si="6"/>
        <v>909.68</v>
      </c>
      <c r="BA6" s="36">
        <f t="shared" si="6"/>
        <v>382.09</v>
      </c>
      <c r="BB6" s="36">
        <f t="shared" si="6"/>
        <v>371.31</v>
      </c>
      <c r="BC6" s="36">
        <f t="shared" si="6"/>
        <v>377.63</v>
      </c>
      <c r="BD6" s="35" t="str">
        <f>IF(BD7="","",IF(BD7="-","【-】","【"&amp;SUBSTITUTE(TEXT(BD7,"#,##0.00"),"-","△")&amp;"】"))</f>
        <v>【262.87】</v>
      </c>
      <c r="BE6" s="36">
        <f>IF(BE7="",NA(),BE7)</f>
        <v>164.95</v>
      </c>
      <c r="BF6" s="36">
        <f t="shared" ref="BF6:BN6" si="7">IF(BF7="",NA(),BF7)</f>
        <v>157.54</v>
      </c>
      <c r="BG6" s="36">
        <f t="shared" si="7"/>
        <v>151.58000000000001</v>
      </c>
      <c r="BH6" s="36">
        <f t="shared" si="7"/>
        <v>152.13999999999999</v>
      </c>
      <c r="BI6" s="36">
        <f t="shared" si="7"/>
        <v>142.84</v>
      </c>
      <c r="BJ6" s="36">
        <f t="shared" si="7"/>
        <v>391.4</v>
      </c>
      <c r="BK6" s="36">
        <f t="shared" si="7"/>
        <v>382.65</v>
      </c>
      <c r="BL6" s="36">
        <f t="shared" si="7"/>
        <v>385.06</v>
      </c>
      <c r="BM6" s="36">
        <f t="shared" si="7"/>
        <v>373.09</v>
      </c>
      <c r="BN6" s="36">
        <f t="shared" si="7"/>
        <v>364.71</v>
      </c>
      <c r="BO6" s="35" t="str">
        <f>IF(BO7="","",IF(BO7="-","【-】","【"&amp;SUBSTITUTE(TEXT(BO7,"#,##0.00"),"-","△")&amp;"】"))</f>
        <v>【270.87】</v>
      </c>
      <c r="BP6" s="36">
        <f>IF(BP7="",NA(),BP7)</f>
        <v>112.18</v>
      </c>
      <c r="BQ6" s="36">
        <f t="shared" ref="BQ6:BY6" si="8">IF(BQ7="",NA(),BQ7)</f>
        <v>110.44</v>
      </c>
      <c r="BR6" s="36">
        <f t="shared" si="8"/>
        <v>114.51</v>
      </c>
      <c r="BS6" s="36">
        <f t="shared" si="8"/>
        <v>109.95</v>
      </c>
      <c r="BT6" s="36">
        <f t="shared" si="8"/>
        <v>106.58</v>
      </c>
      <c r="BU6" s="36">
        <f t="shared" si="8"/>
        <v>95.91</v>
      </c>
      <c r="BV6" s="36">
        <f t="shared" si="8"/>
        <v>96.1</v>
      </c>
      <c r="BW6" s="36">
        <f t="shared" si="8"/>
        <v>99.07</v>
      </c>
      <c r="BX6" s="36">
        <f t="shared" si="8"/>
        <v>99.99</v>
      </c>
      <c r="BY6" s="36">
        <f t="shared" si="8"/>
        <v>100.65</v>
      </c>
      <c r="BZ6" s="35" t="str">
        <f>IF(BZ7="","",IF(BZ7="-","【-】","【"&amp;SUBSTITUTE(TEXT(BZ7,"#,##0.00"),"-","△")&amp;"】"))</f>
        <v>【105.59】</v>
      </c>
      <c r="CA6" s="36">
        <f>IF(CA7="",NA(),CA7)</f>
        <v>217.33</v>
      </c>
      <c r="CB6" s="36">
        <f t="shared" ref="CB6:CJ6" si="9">IF(CB7="",NA(),CB7)</f>
        <v>220.31</v>
      </c>
      <c r="CC6" s="36">
        <f t="shared" si="9"/>
        <v>211.53</v>
      </c>
      <c r="CD6" s="36">
        <f t="shared" si="9"/>
        <v>205.26</v>
      </c>
      <c r="CE6" s="36">
        <f t="shared" si="9"/>
        <v>211.72</v>
      </c>
      <c r="CF6" s="36">
        <f t="shared" si="9"/>
        <v>179.29</v>
      </c>
      <c r="CG6" s="36">
        <f t="shared" si="9"/>
        <v>178.39</v>
      </c>
      <c r="CH6" s="36">
        <f t="shared" si="9"/>
        <v>173.03</v>
      </c>
      <c r="CI6" s="36">
        <f t="shared" si="9"/>
        <v>171.15</v>
      </c>
      <c r="CJ6" s="36">
        <f t="shared" si="9"/>
        <v>170.19</v>
      </c>
      <c r="CK6" s="35" t="str">
        <f>IF(CK7="","",IF(CK7="-","【-】","【"&amp;SUBSTITUTE(TEXT(CK7,"#,##0.00"),"-","△")&amp;"】"))</f>
        <v>【163.27】</v>
      </c>
      <c r="CL6" s="36">
        <f>IF(CL7="",NA(),CL7)</f>
        <v>56.03</v>
      </c>
      <c r="CM6" s="36">
        <f t="shared" ref="CM6:CU6" si="10">IF(CM7="",NA(),CM7)</f>
        <v>56.28</v>
      </c>
      <c r="CN6" s="36">
        <f t="shared" si="10"/>
        <v>55.37</v>
      </c>
      <c r="CO6" s="36">
        <f t="shared" si="10"/>
        <v>56.75</v>
      </c>
      <c r="CP6" s="36">
        <f t="shared" si="10"/>
        <v>55.68</v>
      </c>
      <c r="CQ6" s="36">
        <f t="shared" si="10"/>
        <v>59.09</v>
      </c>
      <c r="CR6" s="36">
        <f t="shared" si="10"/>
        <v>59.23</v>
      </c>
      <c r="CS6" s="36">
        <f t="shared" si="10"/>
        <v>58.58</v>
      </c>
      <c r="CT6" s="36">
        <f t="shared" si="10"/>
        <v>58.53</v>
      </c>
      <c r="CU6" s="36">
        <f t="shared" si="10"/>
        <v>59.01</v>
      </c>
      <c r="CV6" s="35" t="str">
        <f>IF(CV7="","",IF(CV7="-","【-】","【"&amp;SUBSTITUTE(TEXT(CV7,"#,##0.00"),"-","△")&amp;"】"))</f>
        <v>【59.94】</v>
      </c>
      <c r="CW6" s="36">
        <f>IF(CW7="",NA(),CW7)</f>
        <v>89.66</v>
      </c>
      <c r="CX6" s="36">
        <f t="shared" ref="CX6:DF6" si="11">IF(CX7="",NA(),CX7)</f>
        <v>89.16</v>
      </c>
      <c r="CY6" s="36">
        <f t="shared" si="11"/>
        <v>89.61</v>
      </c>
      <c r="CZ6" s="36">
        <f t="shared" si="11"/>
        <v>87.89</v>
      </c>
      <c r="DA6" s="36">
        <f t="shared" si="11"/>
        <v>89.73</v>
      </c>
      <c r="DB6" s="36">
        <f t="shared" si="11"/>
        <v>85.4</v>
      </c>
      <c r="DC6" s="36">
        <f t="shared" si="11"/>
        <v>85.53</v>
      </c>
      <c r="DD6" s="36">
        <f t="shared" si="11"/>
        <v>85.23</v>
      </c>
      <c r="DE6" s="36">
        <f t="shared" si="11"/>
        <v>85.26</v>
      </c>
      <c r="DF6" s="36">
        <f t="shared" si="11"/>
        <v>85.37</v>
      </c>
      <c r="DG6" s="35" t="str">
        <f>IF(DG7="","",IF(DG7="-","【-】","【"&amp;SUBSTITUTE(TEXT(DG7,"#,##0.00"),"-","△")&amp;"】"))</f>
        <v>【90.22】</v>
      </c>
      <c r="DH6" s="36">
        <f>IF(DH7="",NA(),DH7)</f>
        <v>44.73</v>
      </c>
      <c r="DI6" s="36">
        <f t="shared" ref="DI6:DQ6" si="12">IF(DI7="",NA(),DI7)</f>
        <v>46.17</v>
      </c>
      <c r="DJ6" s="36">
        <f t="shared" si="12"/>
        <v>52.02</v>
      </c>
      <c r="DK6" s="36">
        <f t="shared" si="12"/>
        <v>53.82</v>
      </c>
      <c r="DL6" s="36">
        <f t="shared" si="12"/>
        <v>55.59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0.54</v>
      </c>
      <c r="DT6" s="36">
        <f t="shared" ref="DT6:EB6" si="13">IF(DT7="",NA(),DT7)</f>
        <v>0.69</v>
      </c>
      <c r="DU6" s="36">
        <f t="shared" si="13"/>
        <v>1.72</v>
      </c>
      <c r="DV6" s="36">
        <f t="shared" si="13"/>
        <v>2.5099999999999998</v>
      </c>
      <c r="DW6" s="36">
        <f t="shared" si="13"/>
        <v>2.68</v>
      </c>
      <c r="DX6" s="36">
        <f t="shared" si="13"/>
        <v>7.8</v>
      </c>
      <c r="DY6" s="36">
        <f t="shared" si="13"/>
        <v>8.39</v>
      </c>
      <c r="DZ6" s="36">
        <f t="shared" si="13"/>
        <v>10.09</v>
      </c>
      <c r="EA6" s="36">
        <f t="shared" si="13"/>
        <v>10.54</v>
      </c>
      <c r="EB6" s="36">
        <f t="shared" si="13"/>
        <v>12.03</v>
      </c>
      <c r="EC6" s="35" t="str">
        <f>IF(EC7="","",IF(EC7="-","【-】","【"&amp;SUBSTITUTE(TEXT(EC7,"#,##0.00"),"-","△")&amp;"】"))</f>
        <v>【15.00】</v>
      </c>
      <c r="ED6" s="36">
        <f>IF(ED7="",NA(),ED7)</f>
        <v>0.75</v>
      </c>
      <c r="EE6" s="36">
        <f t="shared" ref="EE6:EM6" si="14">IF(EE7="",NA(),EE7)</f>
        <v>0.96</v>
      </c>
      <c r="EF6" s="36">
        <f t="shared" si="14"/>
        <v>1.07</v>
      </c>
      <c r="EG6" s="36">
        <f t="shared" si="14"/>
        <v>0.89</v>
      </c>
      <c r="EH6" s="36">
        <f t="shared" si="14"/>
        <v>0.76</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418072</v>
      </c>
      <c r="D7" s="38">
        <v>46</v>
      </c>
      <c r="E7" s="38">
        <v>1</v>
      </c>
      <c r="F7" s="38">
        <v>0</v>
      </c>
      <c r="G7" s="38">
        <v>1</v>
      </c>
      <c r="H7" s="38" t="s">
        <v>105</v>
      </c>
      <c r="I7" s="38" t="s">
        <v>106</v>
      </c>
      <c r="J7" s="38" t="s">
        <v>107</v>
      </c>
      <c r="K7" s="38" t="s">
        <v>108</v>
      </c>
      <c r="L7" s="38" t="s">
        <v>109</v>
      </c>
      <c r="M7" s="38"/>
      <c r="N7" s="39" t="s">
        <v>110</v>
      </c>
      <c r="O7" s="39">
        <v>77.489999999999995</v>
      </c>
      <c r="P7" s="39">
        <v>12.86</v>
      </c>
      <c r="Q7" s="39">
        <v>4345</v>
      </c>
      <c r="R7" s="39" t="s">
        <v>110</v>
      </c>
      <c r="S7" s="39" t="s">
        <v>110</v>
      </c>
      <c r="T7" s="39" t="s">
        <v>110</v>
      </c>
      <c r="U7" s="39">
        <v>39042</v>
      </c>
      <c r="V7" s="39">
        <v>81.23</v>
      </c>
      <c r="W7" s="39">
        <v>480.64</v>
      </c>
      <c r="X7" s="39">
        <v>114.83</v>
      </c>
      <c r="Y7" s="39">
        <v>113.33</v>
      </c>
      <c r="Z7" s="39">
        <v>117.32</v>
      </c>
      <c r="AA7" s="39">
        <v>114.16</v>
      </c>
      <c r="AB7" s="39">
        <v>112.97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2093.16</v>
      </c>
      <c r="AU7" s="39">
        <v>2331.4899999999998</v>
      </c>
      <c r="AV7" s="39">
        <v>934.62</v>
      </c>
      <c r="AW7" s="39">
        <v>985.82</v>
      </c>
      <c r="AX7" s="39">
        <v>1148.8</v>
      </c>
      <c r="AY7" s="39">
        <v>852.01</v>
      </c>
      <c r="AZ7" s="39">
        <v>909.68</v>
      </c>
      <c r="BA7" s="39">
        <v>382.09</v>
      </c>
      <c r="BB7" s="39">
        <v>371.31</v>
      </c>
      <c r="BC7" s="39">
        <v>377.63</v>
      </c>
      <c r="BD7" s="39">
        <v>262.87</v>
      </c>
      <c r="BE7" s="39">
        <v>164.95</v>
      </c>
      <c r="BF7" s="39">
        <v>157.54</v>
      </c>
      <c r="BG7" s="39">
        <v>151.58000000000001</v>
      </c>
      <c r="BH7" s="39">
        <v>152.13999999999999</v>
      </c>
      <c r="BI7" s="39">
        <v>142.84</v>
      </c>
      <c r="BJ7" s="39">
        <v>391.4</v>
      </c>
      <c r="BK7" s="39">
        <v>382.65</v>
      </c>
      <c r="BL7" s="39">
        <v>385.06</v>
      </c>
      <c r="BM7" s="39">
        <v>373.09</v>
      </c>
      <c r="BN7" s="39">
        <v>364.71</v>
      </c>
      <c r="BO7" s="39">
        <v>270.87</v>
      </c>
      <c r="BP7" s="39">
        <v>112.18</v>
      </c>
      <c r="BQ7" s="39">
        <v>110.44</v>
      </c>
      <c r="BR7" s="39">
        <v>114.51</v>
      </c>
      <c r="BS7" s="39">
        <v>109.95</v>
      </c>
      <c r="BT7" s="39">
        <v>106.58</v>
      </c>
      <c r="BU7" s="39">
        <v>95.91</v>
      </c>
      <c r="BV7" s="39">
        <v>96.1</v>
      </c>
      <c r="BW7" s="39">
        <v>99.07</v>
      </c>
      <c r="BX7" s="39">
        <v>99.99</v>
      </c>
      <c r="BY7" s="39">
        <v>100.65</v>
      </c>
      <c r="BZ7" s="39">
        <v>105.59</v>
      </c>
      <c r="CA7" s="39">
        <v>217.33</v>
      </c>
      <c r="CB7" s="39">
        <v>220.31</v>
      </c>
      <c r="CC7" s="39">
        <v>211.53</v>
      </c>
      <c r="CD7" s="39">
        <v>205.26</v>
      </c>
      <c r="CE7" s="39">
        <v>211.72</v>
      </c>
      <c r="CF7" s="39">
        <v>179.29</v>
      </c>
      <c r="CG7" s="39">
        <v>178.39</v>
      </c>
      <c r="CH7" s="39">
        <v>173.03</v>
      </c>
      <c r="CI7" s="39">
        <v>171.15</v>
      </c>
      <c r="CJ7" s="39">
        <v>170.19</v>
      </c>
      <c r="CK7" s="39">
        <v>163.27000000000001</v>
      </c>
      <c r="CL7" s="39">
        <v>56.03</v>
      </c>
      <c r="CM7" s="39">
        <v>56.28</v>
      </c>
      <c r="CN7" s="39">
        <v>55.37</v>
      </c>
      <c r="CO7" s="39">
        <v>56.75</v>
      </c>
      <c r="CP7" s="39">
        <v>55.68</v>
      </c>
      <c r="CQ7" s="39">
        <v>59.09</v>
      </c>
      <c r="CR7" s="39">
        <v>59.23</v>
      </c>
      <c r="CS7" s="39">
        <v>58.58</v>
      </c>
      <c r="CT7" s="39">
        <v>58.53</v>
      </c>
      <c r="CU7" s="39">
        <v>59.01</v>
      </c>
      <c r="CV7" s="39">
        <v>59.94</v>
      </c>
      <c r="CW7" s="39">
        <v>89.66</v>
      </c>
      <c r="CX7" s="39">
        <v>89.16</v>
      </c>
      <c r="CY7" s="39">
        <v>89.61</v>
      </c>
      <c r="CZ7" s="39">
        <v>87.89</v>
      </c>
      <c r="DA7" s="39">
        <v>89.73</v>
      </c>
      <c r="DB7" s="39">
        <v>85.4</v>
      </c>
      <c r="DC7" s="39">
        <v>85.53</v>
      </c>
      <c r="DD7" s="39">
        <v>85.23</v>
      </c>
      <c r="DE7" s="39">
        <v>85.26</v>
      </c>
      <c r="DF7" s="39">
        <v>85.37</v>
      </c>
      <c r="DG7" s="39">
        <v>90.22</v>
      </c>
      <c r="DH7" s="39">
        <v>44.73</v>
      </c>
      <c r="DI7" s="39">
        <v>46.17</v>
      </c>
      <c r="DJ7" s="39">
        <v>52.02</v>
      </c>
      <c r="DK7" s="39">
        <v>53.82</v>
      </c>
      <c r="DL7" s="39">
        <v>55.59</v>
      </c>
      <c r="DM7" s="39">
        <v>36.36</v>
      </c>
      <c r="DN7" s="39">
        <v>37.340000000000003</v>
      </c>
      <c r="DO7" s="39">
        <v>44.31</v>
      </c>
      <c r="DP7" s="39">
        <v>45.75</v>
      </c>
      <c r="DQ7" s="39">
        <v>46.9</v>
      </c>
      <c r="DR7" s="39">
        <v>47.91</v>
      </c>
      <c r="DS7" s="39">
        <v>0.54</v>
      </c>
      <c r="DT7" s="39">
        <v>0.69</v>
      </c>
      <c r="DU7" s="39">
        <v>1.72</v>
      </c>
      <c r="DV7" s="39">
        <v>2.5099999999999998</v>
      </c>
      <c r="DW7" s="39">
        <v>2.68</v>
      </c>
      <c r="DX7" s="39">
        <v>7.8</v>
      </c>
      <c r="DY7" s="39">
        <v>8.39</v>
      </c>
      <c r="DZ7" s="39">
        <v>10.09</v>
      </c>
      <c r="EA7" s="39">
        <v>10.54</v>
      </c>
      <c r="EB7" s="39">
        <v>12.03</v>
      </c>
      <c r="EC7" s="39">
        <v>15</v>
      </c>
      <c r="ED7" s="39">
        <v>0.75</v>
      </c>
      <c r="EE7" s="39">
        <v>0.96</v>
      </c>
      <c r="EF7" s="39">
        <v>1.07</v>
      </c>
      <c r="EG7" s="39">
        <v>0.89</v>
      </c>
      <c r="EH7" s="39">
        <v>0.76</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MATU</cp:lastModifiedBy>
  <cp:lastPrinted>2018-02-05T02:37:02Z</cp:lastPrinted>
  <dcterms:created xsi:type="dcterms:W3CDTF">2017-12-25T01:37:07Z</dcterms:created>
  <dcterms:modified xsi:type="dcterms:W3CDTF">2018-02-20T08:25:48Z</dcterms:modified>
  <cp:category/>
</cp:coreProperties>
</file>