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00\31_企画課\２９年度（２０１７年）　企画財政課\３１０３　公営企業\01 地方公営企業／通知\公営企業に係る「経営比較分析表」の策定及び公表について\"/>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<sst xmlns="http://schemas.openxmlformats.org/spreadsheetml/2006/main" count="232" uniqueCount="120">
  <si>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</si>
  <si>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</si>
  <si>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</si>
  <si>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</si>
  <si>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</si>
  <si>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</si>
  <si>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</si>
  <si>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</si>
  <si>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</si>
  <si>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</si>
  <si>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</si>
  <si>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</si>
  <si>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</si>
  <si>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</si>
  <si>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</si>
  <si>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</si>
  <si>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</si>
  <si>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</si>
  <si>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</si>
  <si>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</si>
  <si>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</si>
  <si>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</si>
  <si>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</si>
  <si>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</si>
  <si>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</si>
  <si>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</si>
  <si>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</si>
  <si>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</si>
  <si>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</si>
  <si>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</si>
  <si>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</si>
  <si>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</si>
  <si>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</si>
  <si>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</si>
  <si>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</si>
  <si>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</si>
  <si>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</si>
  <si>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</si>
  <si>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</si>
  <si>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</si>
  <si>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</si>
  <si>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</si>
  <si>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</si>
  <si>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</si>
  <si>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</si>
  <si>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</si>
  <si>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</si>
  <si>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</si>
  <si>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</si>
  <si>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</si>
  <si>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</si>
  <si>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</si>
  <si>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</si>
  <si>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</si>
  <si>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</si>
  <si>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</si>
  <si>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</si>
  <si>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</si>
  <si>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</si>
  <si>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</si>
  <si>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</si>
  <si>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</si>
  <si>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</si>
  <si>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</si>
  <si>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</si>
  <si>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</si>
  <si>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</si>
  <si>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</si>
  <si>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</si>
  <si>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</si>
  <si>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</si>
  <si>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</si>
  <si>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</si>
  <si>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</si>
  <si>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</si>
  <si>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</si>
  <si>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</si>
  <si>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</si>
  <si>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</si>
  <si>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</si>
  <si>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</si>
  <si>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</si>
  <si>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</si>
  <si>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</si>
  <si>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</si>
  <si>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</si>
  <si>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</si>
  <si>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</si>
  <si>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</si>
  <si>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</si>
  <si>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</si>
  <si>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</si>
  <si>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</si>
  <si>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</si>
  <si>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</si>
  <si>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</si>
  <si>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</si>
  <si>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</si>
  <si>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</si>
  <si>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</si>
  <si>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</si>
  <si>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</si>
  <si>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</si>
  <si>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</si>
  <si>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</si>
  <si>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鹿島市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</si>
  <si>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</si>
  <si>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</si>
  <si>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</si>
  <si>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</si>
  <si>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</si>
  <si>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</si>
  <si>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</si>
  <si>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</si>
  <si>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</si>
  <si>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</si>
  <si>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</si>
  <si>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当市の有形固定資産は平均値より減価償却が進んでいますが、耐用年数が経過した管の割合は平均より少ないため、今後は耐用年数を超える管が増加するものと見込まれます。
　そのため、企業債償還の負担が軽くなる平成31年度以降は今まで以上に耐用年数経過管更新のスピードアップを図る必要があります。</t>
    <rPh sb="1" eb="3">
      <t>トウシ</t>
    </rPh>
    <rPh sb="4" eb="6">
      <t>ユウケイ</t>
    </rPh>
    <rPh sb="6" eb="8">
      <t>コテイ</t>
    </rPh>
    <rPh sb="8" eb="10">
      <t>シサン</t>
    </rPh>
    <rPh sb="11" eb="14">
      <t>ヘイキンチ</t>
    </rPh>
    <rPh sb="16" eb="18">
      <t>ゲンカ</t>
    </rPh>
    <rPh sb="18" eb="20">
      <t>ショウキャク</t>
    </rPh>
    <rPh sb="21" eb="22">
      <t>スス</t>
    </rPh>
    <rPh sb="29" eb="31">
      <t>タイヨウ</t>
    </rPh>
    <rPh sb="31" eb="33">
      <t>ネンスウ</t>
    </rPh>
    <rPh sb="34" eb="36">
      <t>ケイカ</t>
    </rPh>
    <rPh sb="38" eb="39">
      <t>カン</t>
    </rPh>
    <rPh sb="40" eb="42">
      <t>ワリアイ</t>
    </rPh>
    <rPh sb="43" eb="45">
      <t>ヘイキン</t>
    </rPh>
    <rPh sb="47" eb="48">
      <t>スク</t>
    </rPh>
    <rPh sb="53" eb="55">
      <t>コンゴ</t>
    </rPh>
    <rPh sb="56" eb="58">
      <t>タイヨウ</t>
    </rPh>
    <rPh sb="58" eb="60">
      <t>ネンスウ</t>
    </rPh>
    <rPh sb="61" eb="62">
      <t>コ</t>
    </rPh>
    <rPh sb="64" eb="65">
      <t>カン</t>
    </rPh>
    <rPh sb="66" eb="68">
      <t>ゾウカ</t>
    </rPh>
    <rPh sb="73" eb="75">
      <t>ミコ</t>
    </rPh>
    <rPh sb="87" eb="89">
      <t>キギョウ</t>
    </rPh>
    <rPh sb="89" eb="90">
      <t>サイ</t>
    </rPh>
    <rPh sb="90" eb="92">
      <t>ショウカン</t>
    </rPh>
    <rPh sb="93" eb="95">
      <t>フタン</t>
    </rPh>
    <rPh sb="96" eb="97">
      <t>カル</t>
    </rPh>
    <rPh sb="100" eb="102">
      <t>ヘイセイ</t>
    </rPh>
    <rPh sb="104" eb="105">
      <t>ネン</t>
    </rPh>
    <rPh sb="105" eb="106">
      <t>ド</t>
    </rPh>
    <rPh sb="106" eb="108">
      <t>イコウ</t>
    </rPh>
    <rPh sb="109" eb="110">
      <t>イマ</t>
    </rPh>
    <rPh sb="112" eb="114">
      <t>イジョウ</t>
    </rPh>
    <rPh sb="115" eb="117">
      <t>タイヨウ</t>
    </rPh>
    <rPh sb="117" eb="119">
      <t>ネンスウ</t>
    </rPh>
    <rPh sb="119" eb="121">
      <t>ケイカ</t>
    </rPh>
    <rPh sb="121" eb="122">
      <t>カン</t>
    </rPh>
    <rPh sb="122" eb="124">
      <t>コウシン</t>
    </rPh>
    <rPh sb="133" eb="134">
      <t>ハカ</t>
    </rPh>
    <rPh sb="135" eb="137">
      <t>ヒツヨウ</t>
    </rPh>
    <phoneticPr fontId="4"/>
  </si>
  <si>
    <t>　経常収支が黒字で推移しているものの、管路更新の課題があるため、今後も経営の健全性・効率性を向上させる取組が必要となります。
　そのため、現在アセットマネジメントによる中長期財政計画の策定に取り組んでおり、計画策定後は、この計画に基づいた老朽資産の更新を着実に進めていきます。</t>
    <rPh sb="1" eb="3">
      <t>ケイジョウ</t>
    </rPh>
    <rPh sb="3" eb="5">
      <t>シュウシ</t>
    </rPh>
    <rPh sb="6" eb="8">
      <t>クロジ</t>
    </rPh>
    <rPh sb="9" eb="11">
      <t>スイイ</t>
    </rPh>
    <rPh sb="19" eb="21">
      <t>カンロ</t>
    </rPh>
    <rPh sb="21" eb="23">
      <t>コウシン</t>
    </rPh>
    <rPh sb="24" eb="26">
      <t>カダイ</t>
    </rPh>
    <rPh sb="32" eb="34">
      <t>コンゴ</t>
    </rPh>
    <rPh sb="35" eb="37">
      <t>ケイエイ</t>
    </rPh>
    <rPh sb="38" eb="41">
      <t>ケンゼンセイ</t>
    </rPh>
    <rPh sb="42" eb="45">
      <t>コウリツセイ</t>
    </rPh>
    <rPh sb="46" eb="48">
      <t>コウジョウ</t>
    </rPh>
    <rPh sb="51" eb="53">
      <t>トリクミ</t>
    </rPh>
    <rPh sb="54" eb="56">
      <t>ヒツヨウ</t>
    </rPh>
    <rPh sb="69" eb="71">
      <t>ゲンザイ</t>
    </rPh>
    <rPh sb="84" eb="87">
      <t>チュウチョウキ</t>
    </rPh>
    <rPh sb="87" eb="89">
      <t>ザイセイ</t>
    </rPh>
    <rPh sb="89" eb="91">
      <t>ケイカク</t>
    </rPh>
    <rPh sb="92" eb="94">
      <t>サクテイ</t>
    </rPh>
    <rPh sb="103" eb="105">
      <t>ケイカク</t>
    </rPh>
    <rPh sb="105" eb="107">
      <t>サクテイ</t>
    </rPh>
    <rPh sb="107" eb="108">
      <t>ゴ</t>
    </rPh>
    <rPh sb="112" eb="114">
      <t>ケイカク</t>
    </rPh>
    <rPh sb="115" eb="116">
      <t>モト</t>
    </rPh>
    <rPh sb="119" eb="121">
      <t>ロウキュウ</t>
    </rPh>
    <rPh sb="121" eb="123">
      <t>シサン</t>
    </rPh>
    <rPh sb="124" eb="126">
      <t>コウシン</t>
    </rPh>
    <rPh sb="127" eb="129">
      <t>チャクジツ</t>
    </rPh>
    <rPh sb="130" eb="131">
      <t>スス</t>
    </rPh>
    <phoneticPr fontId="4"/>
  </si>
  <si>
    <t xml:space="preserve">　厳しい経営環境の中、経常収支比率は支払利息の減少等の要因により昨年度を上回り、累積欠損金もありません。
　流動比率は、現金預金が減少しましたが、企業債償還が現金預金以上に減少したため、流動比率は若干改善されました。
　給水収益に対する企業債残高は平均値より高く推移しているものの、着実に企業債残高を減少させており、平均値との差は年々減少しています。
　給水原価は、支払利息の減少等を要因とし昨年に引き続き減少し、平均値との差もほとんどなくなりました。
　有収率は平均値に対して若干低く推移していますが、平成24年度から計画的に給水エリアの漏水調査を行っており、有収率は改善傾向にあります。
</t>
    <rPh sb="1" eb="2">
      <t>キビ</t>
    </rPh>
    <rPh sb="4" eb="6">
      <t>ケイエイ</t>
    </rPh>
    <rPh sb="6" eb="8">
      <t>カンキョウ</t>
    </rPh>
    <rPh sb="9" eb="10">
      <t>ナカ</t>
    </rPh>
    <rPh sb="11" eb="13">
      <t>ケイジョウ</t>
    </rPh>
    <rPh sb="13" eb="15">
      <t>シュウシ</t>
    </rPh>
    <rPh sb="15" eb="17">
      <t>ヒリツ</t>
    </rPh>
    <rPh sb="18" eb="20">
      <t>シハライ</t>
    </rPh>
    <rPh sb="20" eb="22">
      <t>リソク</t>
    </rPh>
    <rPh sb="23" eb="26">
      <t>ゲンショウトウ</t>
    </rPh>
    <rPh sb="27" eb="29">
      <t>ヨウイン</t>
    </rPh>
    <rPh sb="32" eb="35">
      <t>サクネンド</t>
    </rPh>
    <rPh sb="36" eb="38">
      <t>ウワマワ</t>
    </rPh>
    <rPh sb="40" eb="42">
      <t>ルイセキ</t>
    </rPh>
    <rPh sb="42" eb="45">
      <t>ケッソンキン</t>
    </rPh>
    <rPh sb="54" eb="56">
      <t>リュウドウ</t>
    </rPh>
    <rPh sb="56" eb="58">
      <t>ヒリツ</t>
    </rPh>
    <rPh sb="60" eb="62">
      <t>ゲンキン</t>
    </rPh>
    <rPh sb="62" eb="64">
      <t>ヨキン</t>
    </rPh>
    <rPh sb="65" eb="67">
      <t>ゲンショウ</t>
    </rPh>
    <rPh sb="73" eb="75">
      <t>キギョウ</t>
    </rPh>
    <rPh sb="75" eb="76">
      <t>サイ</t>
    </rPh>
    <rPh sb="76" eb="78">
      <t>ショウカン</t>
    </rPh>
    <rPh sb="79" eb="81">
      <t>ゲンキン</t>
    </rPh>
    <rPh sb="81" eb="83">
      <t>ヨキン</t>
    </rPh>
    <rPh sb="83" eb="85">
      <t>イジョウ</t>
    </rPh>
    <rPh sb="86" eb="88">
      <t>ゲンショウ</t>
    </rPh>
    <rPh sb="93" eb="95">
      <t>リュウドウ</t>
    </rPh>
    <rPh sb="95" eb="97">
      <t>ヒリツ</t>
    </rPh>
    <rPh sb="98" eb="100">
      <t>ジャッカン</t>
    </rPh>
    <rPh sb="100" eb="102">
      <t>カイゼン</t>
    </rPh>
    <rPh sb="110" eb="112">
      <t>キュウスイ</t>
    </rPh>
    <rPh sb="112" eb="114">
      <t>シュウエキ</t>
    </rPh>
    <rPh sb="115" eb="116">
      <t>タイ</t>
    </rPh>
    <rPh sb="118" eb="120">
      <t>キギョウ</t>
    </rPh>
    <rPh sb="120" eb="121">
      <t>サイ</t>
    </rPh>
    <rPh sb="121" eb="123">
      <t>ザンダカ</t>
    </rPh>
    <rPh sb="124" eb="127">
      <t>ヘイキンチ</t>
    </rPh>
    <rPh sb="129" eb="130">
      <t>タカ</t>
    </rPh>
    <rPh sb="131" eb="133">
      <t>スイイ</t>
    </rPh>
    <rPh sb="141" eb="143">
      <t>チャクジツ</t>
    </rPh>
    <rPh sb="144" eb="146">
      <t>キギョウ</t>
    </rPh>
    <rPh sb="146" eb="147">
      <t>サイ</t>
    </rPh>
    <rPh sb="147" eb="149">
      <t>ザンダカ</t>
    </rPh>
    <rPh sb="150" eb="152">
      <t>ゲンショウ</t>
    </rPh>
    <rPh sb="158" eb="161">
      <t>ヘイキンチ</t>
    </rPh>
    <rPh sb="163" eb="164">
      <t>サ</t>
    </rPh>
    <rPh sb="165" eb="167">
      <t>ネンネン</t>
    </rPh>
    <rPh sb="167" eb="169">
      <t>ゲンショウ</t>
    </rPh>
    <rPh sb="177" eb="179">
      <t>キュウスイ</t>
    </rPh>
    <rPh sb="179" eb="181">
      <t>ゲンカ</t>
    </rPh>
    <rPh sb="183" eb="185">
      <t>シハライ</t>
    </rPh>
    <rPh sb="185" eb="187">
      <t>リソク</t>
    </rPh>
    <rPh sb="188" eb="190">
      <t>ゲンショウ</t>
    </rPh>
    <rPh sb="190" eb="191">
      <t>トウ</t>
    </rPh>
    <rPh sb="192" eb="194">
      <t>ヨウイン</t>
    </rPh>
    <rPh sb="196" eb="198">
      <t>サクネン</t>
    </rPh>
    <rPh sb="199" eb="200">
      <t>ヒ</t>
    </rPh>
    <rPh sb="201" eb="202">
      <t>ツヅ</t>
    </rPh>
    <rPh sb="203" eb="205">
      <t>ゲンショウ</t>
    </rPh>
    <rPh sb="207" eb="210">
      <t>ヘイキンチ</t>
    </rPh>
    <rPh sb="212" eb="213">
      <t>サ</t>
    </rPh>
    <rPh sb="228" eb="229">
      <t>ユウ</t>
    </rPh>
    <rPh sb="229" eb="230">
      <t>シュウ</t>
    </rPh>
    <rPh sb="230" eb="231">
      <t>リツ</t>
    </rPh>
    <rPh sb="232" eb="235">
      <t>ヘイキンチ</t>
    </rPh>
    <rPh sb="236" eb="237">
      <t>タイ</t>
    </rPh>
    <rPh sb="239" eb="241">
      <t>ジャッカン</t>
    </rPh>
    <rPh sb="241" eb="242">
      <t>ヒク</t>
    </rPh>
    <rPh sb="243" eb="245">
      <t>スイイ</t>
    </rPh>
    <rPh sb="252" eb="254">
      <t>ヘイセイ</t>
    </rPh>
    <rPh sb="256" eb="258">
      <t>ネンド</t>
    </rPh>
    <rPh sb="260" eb="263">
      <t>ケイカクテキ</t>
    </rPh>
    <rPh sb="264" eb="266">
      <t>キュウスイ</t>
    </rPh>
    <rPh sb="270" eb="272">
      <t>ロウスイ</t>
    </rPh>
    <rPh sb="272" eb="274">
      <t>チョウサ</t>
    </rPh>
    <rPh sb="275" eb="276">
      <t>オコナ</t>
    </rPh>
    <rPh sb="281" eb="282">
      <t>ユウ</t>
    </rPh>
    <rPh sb="282" eb="283">
      <t>シュウ</t>
    </rPh>
    <rPh sb="283" eb="284">
      <t>リツ</t>
    </rPh>
    <rPh sb="285" eb="287">
      <t>カイゼン</t>
    </rPh>
    <rPh sb="287" eb="28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</si>
</sst>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0.27</c:v>
                </c:pt>
                <c:pt idx="2">
                  <c:v>0.28000000000000003</c:v>
                </c:pt>
                <c:pt idx="3">
                  <c:v>0.11</c:v>
                </c:pt>
                <c:pt idx="4">
                  <c:v>0.52</c:v>
                </c:pt>
              </c:numCache>
            </c:numRef>
          </c:val>
          <c:extLst xmlns:c16r2="http://schemas.microsoft.com/office/drawing/2015/06/chart">
            <c:ext xmlns:c16="http://schemas.microsoft.com/office/drawing/2014/chart" uri="{C3380CC4-5D6E-409C-BE32-E72D297353CC}">
              <c16:uniqueId val="{00000000-9B2A-4A96-92CC-DEDDAB452869}"/>
            </c:ext>
          </c:extLst>
        </c:ser>
        <c:dLbls>
          <c:showLegendKey val="0"/>
          <c:showVal val="0"/>
          <c:showCatName val="0"/>
          <c:showSerName val="0"/>
          <c:showPercent val="0"/>
          <c:showBubbleSize val="0"/>
        </c:dLbls>
        <c:gapWidth val="150"/>
        <c:axId val="196939896"/>
        <c:axId val="19670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9B2A-4A96-92CC-DEDDAB452869}"/>
            </c:ext>
          </c:extLst>
        </c:ser>
        <c:dLbls>
          <c:showLegendKey val="0"/>
          <c:showVal val="0"/>
          <c:showCatName val="0"/>
          <c:showSerName val="0"/>
          <c:showPercent val="0"/>
          <c:showBubbleSize val="0"/>
        </c:dLbls>
        <c:marker val="1"/>
        <c:smooth val="0"/>
        <c:axId val="196939896"/>
        <c:axId val="196702352"/>
      </c:lineChart>
      <c:dateAx>
        <c:axId val="196939896"/>
        <c:scaling>
          <c:orientation val="minMax"/>
        </c:scaling>
        <c:delete val="1"/>
        <c:axPos val="b"/>
        <c:numFmt formatCode="ge" sourceLinked="1"/>
        <c:majorTickMark val="none"/>
        <c:minorTickMark val="none"/>
        <c:tickLblPos val="none"/>
        <c:crossAx val="196702352"/>
        <c:crosses val="autoZero"/>
        <c:auto val="1"/>
        <c:lblOffset val="100"/>
        <c:baseTimeUnit val="years"/>
      </c:dateAx>
      <c:valAx>
        <c:axId val="19670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3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62.04</c:v>
                </c:pt>
                <c:pt idx="1">
                  <c:v>61.56</c:v>
                </c:pt>
                <c:pt idx="2">
                  <c:v>59.86</c:v>
                </c:pt>
                <c:pt idx="3">
                  <c:v>59.2</c:v>
                </c:pt>
                <c:pt idx="4">
                  <c:v>59.75</c:v>
                </c:pt>
              </c:numCache>
            </c:numRef>
          </c:val>
          <c:extLst xmlns:c16r2="http://schemas.microsoft.com/office/drawing/2015/06/chart">
            <c:ext xmlns:c16="http://schemas.microsoft.com/office/drawing/2014/chart" uri="{C3380CC4-5D6E-409C-BE32-E72D297353CC}">
              <c16:uniqueId val="{00000000-124A-44B1-BDBA-DC263A64BDC9}"/>
            </c:ext>
          </c:extLst>
        </c:ser>
        <c:dLbls>
          <c:showLegendKey val="0"/>
          <c:showVal val="0"/>
          <c:showCatName val="0"/>
          <c:showSerName val="0"/>
          <c:showPercent val="0"/>
          <c:showBubbleSize val="0"/>
        </c:dLbls>
        <c:gapWidth val="150"/>
        <c:axId val="235282808"/>
        <c:axId val="2352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124A-44B1-BDBA-DC263A64BDC9}"/>
            </c:ext>
          </c:extLst>
        </c:ser>
        <c:dLbls>
          <c:showLegendKey val="0"/>
          <c:showVal val="0"/>
          <c:showCatName val="0"/>
          <c:showSerName val="0"/>
          <c:showPercent val="0"/>
          <c:showBubbleSize val="0"/>
        </c:dLbls>
        <c:marker val="1"/>
        <c:smooth val="0"/>
        <c:axId val="235282808"/>
        <c:axId val="235283200"/>
      </c:lineChart>
      <c:dateAx>
        <c:axId val="235282808"/>
        <c:scaling>
          <c:orientation val="minMax"/>
        </c:scaling>
        <c:delete val="1"/>
        <c:axPos val="b"/>
        <c:numFmt formatCode="ge" sourceLinked="1"/>
        <c:majorTickMark val="none"/>
        <c:minorTickMark val="none"/>
        <c:tickLblPos val="none"/>
        <c:crossAx val="235283200"/>
        <c:crosses val="autoZero"/>
        <c:auto val="1"/>
        <c:lblOffset val="100"/>
        <c:baseTimeUnit val="years"/>
      </c:dateAx>
      <c:valAx>
        <c:axId val="2352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8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79.84</c:v>
                </c:pt>
                <c:pt idx="1">
                  <c:v>79.900000000000006</c:v>
                </c:pt>
                <c:pt idx="2">
                  <c:v>80.2</c:v>
                </c:pt>
                <c:pt idx="3">
                  <c:v>80.349999999999994</c:v>
                </c:pt>
                <c:pt idx="4">
                  <c:v>80.489999999999995</c:v>
                </c:pt>
              </c:numCache>
            </c:numRef>
          </c:val>
          <c:extLst xmlns:c16r2="http://schemas.microsoft.com/office/drawing/2015/06/chart">
            <c:ext xmlns:c16="http://schemas.microsoft.com/office/drawing/2014/chart" uri="{C3380CC4-5D6E-409C-BE32-E72D297353CC}">
              <c16:uniqueId val="{00000000-A7C9-4F3C-855B-CD162C0A6BF2}"/>
            </c:ext>
          </c:extLst>
        </c:ser>
        <c:dLbls>
          <c:showLegendKey val="0"/>
          <c:showVal val="0"/>
          <c:showCatName val="0"/>
          <c:showSerName val="0"/>
          <c:showPercent val="0"/>
          <c:showBubbleSize val="0"/>
        </c:dLbls>
        <c:gapWidth val="150"/>
        <c:axId val="235284376"/>
        <c:axId val="2352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A7C9-4F3C-855B-CD162C0A6BF2}"/>
            </c:ext>
          </c:extLst>
        </c:ser>
        <c:dLbls>
          <c:showLegendKey val="0"/>
          <c:showVal val="0"/>
          <c:showCatName val="0"/>
          <c:showSerName val="0"/>
          <c:showPercent val="0"/>
          <c:showBubbleSize val="0"/>
        </c:dLbls>
        <c:marker val="1"/>
        <c:smooth val="0"/>
        <c:axId val="235284376"/>
        <c:axId val="235284768"/>
      </c:lineChart>
      <c:dateAx>
        <c:axId val="235284376"/>
        <c:scaling>
          <c:orientation val="minMax"/>
        </c:scaling>
        <c:delete val="1"/>
        <c:axPos val="b"/>
        <c:numFmt formatCode="ge" sourceLinked="1"/>
        <c:majorTickMark val="none"/>
        <c:minorTickMark val="none"/>
        <c:tickLblPos val="none"/>
        <c:crossAx val="235284768"/>
        <c:crosses val="autoZero"/>
        <c:auto val="1"/>
        <c:lblOffset val="100"/>
        <c:baseTimeUnit val="years"/>
      </c:dateAx>
      <c:valAx>
        <c:axId val="2352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8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114.87</c:v>
                </c:pt>
                <c:pt idx="1">
                  <c:v>111.9</c:v>
                </c:pt>
                <c:pt idx="2">
                  <c:v>117.11</c:v>
                </c:pt>
                <c:pt idx="3">
                  <c:v>118.42</c:v>
                </c:pt>
                <c:pt idx="4">
                  <c:v>122.7</c:v>
                </c:pt>
              </c:numCache>
            </c:numRef>
          </c:val>
          <c:extLst xmlns:c16r2="http://schemas.microsoft.com/office/drawing/2015/06/chart">
            <c:ext xmlns:c16="http://schemas.microsoft.com/office/drawing/2014/chart" uri="{C3380CC4-5D6E-409C-BE32-E72D297353CC}">
              <c16:uniqueId val="{00000000-036A-46C0-AC56-D4D58DFC42E3}"/>
            </c:ext>
          </c:extLst>
        </c:ser>
        <c:dLbls>
          <c:showLegendKey val="0"/>
          <c:showVal val="0"/>
          <c:showCatName val="0"/>
          <c:showSerName val="0"/>
          <c:showPercent val="0"/>
          <c:showBubbleSize val="0"/>
        </c:dLbls>
        <c:gapWidth val="150"/>
        <c:axId val="196907848"/>
        <c:axId val="19690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036A-46C0-AC56-D4D58DFC42E3}"/>
            </c:ext>
          </c:extLst>
        </c:ser>
        <c:dLbls>
          <c:showLegendKey val="0"/>
          <c:showVal val="0"/>
          <c:showCatName val="0"/>
          <c:showSerName val="0"/>
          <c:showPercent val="0"/>
          <c:showBubbleSize val="0"/>
        </c:dLbls>
        <c:marker val="1"/>
        <c:smooth val="0"/>
        <c:axId val="196907848"/>
        <c:axId val="196908232"/>
      </c:lineChart>
      <c:dateAx>
        <c:axId val="196907848"/>
        <c:scaling>
          <c:orientation val="minMax"/>
        </c:scaling>
        <c:delete val="1"/>
        <c:axPos val="b"/>
        <c:numFmt formatCode="ge" sourceLinked="1"/>
        <c:majorTickMark val="none"/>
        <c:minorTickMark val="none"/>
        <c:tickLblPos val="none"/>
        <c:crossAx val="196908232"/>
        <c:crosses val="autoZero"/>
        <c:auto val="1"/>
        <c:lblOffset val="100"/>
        <c:baseTimeUnit val="years"/>
      </c:dateAx>
      <c:valAx>
        <c:axId val="19690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90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49.96</c:v>
                </c:pt>
                <c:pt idx="1">
                  <c:v>51.87</c:v>
                </c:pt>
                <c:pt idx="2">
                  <c:v>55.31</c:v>
                </c:pt>
                <c:pt idx="3">
                  <c:v>57.45</c:v>
                </c:pt>
                <c:pt idx="4">
                  <c:v>59.09</c:v>
                </c:pt>
              </c:numCache>
            </c:numRef>
          </c:val>
          <c:extLst xmlns:c16r2="http://schemas.microsoft.com/office/drawing/2015/06/chart">
            <c:ext xmlns:c16="http://schemas.microsoft.com/office/drawing/2014/chart" uri="{C3380CC4-5D6E-409C-BE32-E72D297353CC}">
              <c16:uniqueId val="{00000000-184A-41B0-90F5-855508EBCC5C}"/>
            </c:ext>
          </c:extLst>
        </c:ser>
        <c:dLbls>
          <c:showLegendKey val="0"/>
          <c:showVal val="0"/>
          <c:showCatName val="0"/>
          <c:showSerName val="0"/>
          <c:showPercent val="0"/>
          <c:showBubbleSize val="0"/>
        </c:dLbls>
        <c:gapWidth val="150"/>
        <c:axId val="196693208"/>
        <c:axId val="19681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184A-41B0-90F5-855508EBCC5C}"/>
            </c:ext>
          </c:extLst>
        </c:ser>
        <c:dLbls>
          <c:showLegendKey val="0"/>
          <c:showVal val="0"/>
          <c:showCatName val="0"/>
          <c:showSerName val="0"/>
          <c:showPercent val="0"/>
          <c:showBubbleSize val="0"/>
        </c:dLbls>
        <c:marker val="1"/>
        <c:smooth val="0"/>
        <c:axId val="196693208"/>
        <c:axId val="196818760"/>
      </c:lineChart>
      <c:dateAx>
        <c:axId val="196693208"/>
        <c:scaling>
          <c:orientation val="minMax"/>
        </c:scaling>
        <c:delete val="1"/>
        <c:axPos val="b"/>
        <c:numFmt formatCode="ge" sourceLinked="1"/>
        <c:majorTickMark val="none"/>
        <c:minorTickMark val="none"/>
        <c:tickLblPos val="none"/>
        <c:crossAx val="196818760"/>
        <c:crosses val="autoZero"/>
        <c:auto val="1"/>
        <c:lblOffset val="100"/>
        <c:baseTimeUnit val="years"/>
      </c:dateAx>
      <c:valAx>
        <c:axId val="19681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4.5599999999999996</c:v>
                </c:pt>
                <c:pt idx="1">
                  <c:v>6.23</c:v>
                </c:pt>
                <c:pt idx="2">
                  <c:v>7.04</c:v>
                </c:pt>
                <c:pt idx="3">
                  <c:v>5.88</c:v>
                </c:pt>
                <c:pt idx="4">
                  <c:v>5.83</c:v>
                </c:pt>
              </c:numCache>
            </c:numRef>
          </c:val>
          <c:extLst xmlns:c16r2="http://schemas.microsoft.com/office/drawing/2015/06/chart">
            <c:ext xmlns:c16="http://schemas.microsoft.com/office/drawing/2014/chart" uri="{C3380CC4-5D6E-409C-BE32-E72D297353CC}">
              <c16:uniqueId val="{00000000-E8E0-49C0-8A8B-A9EC1BDEFD8F}"/>
            </c:ext>
          </c:extLst>
        </c:ser>
        <c:dLbls>
          <c:showLegendKey val="0"/>
          <c:showVal val="0"/>
          <c:showCatName val="0"/>
          <c:showSerName val="0"/>
          <c:showPercent val="0"/>
          <c:showBubbleSize val="0"/>
        </c:dLbls>
        <c:gapWidth val="150"/>
        <c:axId val="234978168"/>
        <c:axId val="2349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E8E0-49C0-8A8B-A9EC1BDEFD8F}"/>
            </c:ext>
          </c:extLst>
        </c:ser>
        <c:dLbls>
          <c:showLegendKey val="0"/>
          <c:showVal val="0"/>
          <c:showCatName val="0"/>
          <c:showSerName val="0"/>
          <c:showPercent val="0"/>
          <c:showBubbleSize val="0"/>
        </c:dLbls>
        <c:marker val="1"/>
        <c:smooth val="0"/>
        <c:axId val="234978168"/>
        <c:axId val="234978560"/>
      </c:lineChart>
      <c:dateAx>
        <c:axId val="234978168"/>
        <c:scaling>
          <c:orientation val="minMax"/>
        </c:scaling>
        <c:delete val="1"/>
        <c:axPos val="b"/>
        <c:numFmt formatCode="ge" sourceLinked="1"/>
        <c:majorTickMark val="none"/>
        <c:minorTickMark val="none"/>
        <c:tickLblPos val="none"/>
        <c:crossAx val="234978560"/>
        <c:crosses val="autoZero"/>
        <c:auto val="1"/>
        <c:lblOffset val="100"/>
        <c:baseTimeUnit val="years"/>
      </c:dateAx>
      <c:valAx>
        <c:axId val="2349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7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32-427E-84AA-EFB9AA94D30C}"/>
            </c:ext>
          </c:extLst>
        </c:ser>
        <c:dLbls>
          <c:showLegendKey val="0"/>
          <c:showVal val="0"/>
          <c:showCatName val="0"/>
          <c:showSerName val="0"/>
          <c:showPercent val="0"/>
          <c:showBubbleSize val="0"/>
        </c:dLbls>
        <c:gapWidth val="150"/>
        <c:axId val="234979736"/>
        <c:axId val="2349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5132-427E-84AA-EFB9AA94D30C}"/>
            </c:ext>
          </c:extLst>
        </c:ser>
        <c:dLbls>
          <c:showLegendKey val="0"/>
          <c:showVal val="0"/>
          <c:showCatName val="0"/>
          <c:showSerName val="0"/>
          <c:showPercent val="0"/>
          <c:showBubbleSize val="0"/>
        </c:dLbls>
        <c:marker val="1"/>
        <c:smooth val="0"/>
        <c:axId val="234979736"/>
        <c:axId val="234980128"/>
      </c:lineChart>
      <c:dateAx>
        <c:axId val="234979736"/>
        <c:scaling>
          <c:orientation val="minMax"/>
        </c:scaling>
        <c:delete val="1"/>
        <c:axPos val="b"/>
        <c:numFmt formatCode="ge" sourceLinked="1"/>
        <c:majorTickMark val="none"/>
        <c:minorTickMark val="none"/>
        <c:tickLblPos val="none"/>
        <c:crossAx val="234980128"/>
        <c:crosses val="autoZero"/>
        <c:auto val="1"/>
        <c:lblOffset val="100"/>
        <c:baseTimeUnit val="years"/>
      </c:dateAx>
      <c:valAx>
        <c:axId val="23498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97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2033.11</c:v>
                </c:pt>
                <c:pt idx="1">
                  <c:v>2326.09</c:v>
                </c:pt>
                <c:pt idx="2">
                  <c:v>211.32</c:v>
                </c:pt>
                <c:pt idx="3">
                  <c:v>205.38</c:v>
                </c:pt>
                <c:pt idx="4">
                  <c:v>228.47</c:v>
                </c:pt>
              </c:numCache>
            </c:numRef>
          </c:val>
          <c:extLst xmlns:c16r2="http://schemas.microsoft.com/office/drawing/2015/06/chart">
            <c:ext xmlns:c16="http://schemas.microsoft.com/office/drawing/2014/chart" uri="{C3380CC4-5D6E-409C-BE32-E72D297353CC}">
              <c16:uniqueId val="{00000000-3FE7-4453-A62B-733A5A47DF31}"/>
            </c:ext>
          </c:extLst>
        </c:ser>
        <c:dLbls>
          <c:showLegendKey val="0"/>
          <c:showVal val="0"/>
          <c:showCatName val="0"/>
          <c:showSerName val="0"/>
          <c:showPercent val="0"/>
          <c:showBubbleSize val="0"/>
        </c:dLbls>
        <c:gapWidth val="150"/>
        <c:axId val="234981304"/>
        <c:axId val="2349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3FE7-4453-A62B-733A5A47DF31}"/>
            </c:ext>
          </c:extLst>
        </c:ser>
        <c:dLbls>
          <c:showLegendKey val="0"/>
          <c:showVal val="0"/>
          <c:showCatName val="0"/>
          <c:showSerName val="0"/>
          <c:showPercent val="0"/>
          <c:showBubbleSize val="0"/>
        </c:dLbls>
        <c:marker val="1"/>
        <c:smooth val="0"/>
        <c:axId val="234981304"/>
        <c:axId val="234981696"/>
      </c:lineChart>
      <c:dateAx>
        <c:axId val="234981304"/>
        <c:scaling>
          <c:orientation val="minMax"/>
        </c:scaling>
        <c:delete val="1"/>
        <c:axPos val="b"/>
        <c:numFmt formatCode="ge" sourceLinked="1"/>
        <c:majorTickMark val="none"/>
        <c:minorTickMark val="none"/>
        <c:tickLblPos val="none"/>
        <c:crossAx val="234981696"/>
        <c:crosses val="autoZero"/>
        <c:auto val="1"/>
        <c:lblOffset val="100"/>
        <c:baseTimeUnit val="years"/>
      </c:dateAx>
      <c:valAx>
        <c:axId val="2349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98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647.12</c:v>
                </c:pt>
                <c:pt idx="1">
                  <c:v>606.95000000000005</c:v>
                </c:pt>
                <c:pt idx="2">
                  <c:v>577.64</c:v>
                </c:pt>
                <c:pt idx="3">
                  <c:v>533.08000000000004</c:v>
                </c:pt>
                <c:pt idx="4">
                  <c:v>477.88</c:v>
                </c:pt>
              </c:numCache>
            </c:numRef>
          </c:val>
          <c:extLst xmlns:c16r2="http://schemas.microsoft.com/office/drawing/2015/06/chart">
            <c:ext xmlns:c16="http://schemas.microsoft.com/office/drawing/2014/chart" uri="{C3380CC4-5D6E-409C-BE32-E72D297353CC}">
              <c16:uniqueId val="{00000000-9813-4A0C-9F79-9C6613876146}"/>
            </c:ext>
          </c:extLst>
        </c:ser>
        <c:dLbls>
          <c:showLegendKey val="0"/>
          <c:showVal val="0"/>
          <c:showCatName val="0"/>
          <c:showSerName val="0"/>
          <c:showPercent val="0"/>
          <c:showBubbleSize val="0"/>
        </c:dLbls>
        <c:gapWidth val="150"/>
        <c:axId val="235139976"/>
        <c:axId val="23514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9813-4A0C-9F79-9C6613876146}"/>
            </c:ext>
          </c:extLst>
        </c:ser>
        <c:dLbls>
          <c:showLegendKey val="0"/>
          <c:showVal val="0"/>
          <c:showCatName val="0"/>
          <c:showSerName val="0"/>
          <c:showPercent val="0"/>
          <c:showBubbleSize val="0"/>
        </c:dLbls>
        <c:marker val="1"/>
        <c:smooth val="0"/>
        <c:axId val="235139976"/>
        <c:axId val="235140368"/>
      </c:lineChart>
      <c:dateAx>
        <c:axId val="235139976"/>
        <c:scaling>
          <c:orientation val="minMax"/>
        </c:scaling>
        <c:delete val="1"/>
        <c:axPos val="b"/>
        <c:numFmt formatCode="ge" sourceLinked="1"/>
        <c:majorTickMark val="none"/>
        <c:minorTickMark val="none"/>
        <c:tickLblPos val="none"/>
        <c:crossAx val="235140368"/>
        <c:crosses val="autoZero"/>
        <c:auto val="1"/>
        <c:lblOffset val="100"/>
        <c:baseTimeUnit val="years"/>
      </c:dateAx>
      <c:valAx>
        <c:axId val="23514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13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110.66</c:v>
                </c:pt>
                <c:pt idx="1">
                  <c:v>107.67</c:v>
                </c:pt>
                <c:pt idx="2">
                  <c:v>113</c:v>
                </c:pt>
                <c:pt idx="3">
                  <c:v>115.33</c:v>
                </c:pt>
                <c:pt idx="4">
                  <c:v>119.64</c:v>
                </c:pt>
              </c:numCache>
            </c:numRef>
          </c:val>
          <c:extLst xmlns:c16r2="http://schemas.microsoft.com/office/drawing/2015/06/chart">
            <c:ext xmlns:c16="http://schemas.microsoft.com/office/drawing/2014/chart" uri="{C3380CC4-5D6E-409C-BE32-E72D297353CC}">
              <c16:uniqueId val="{00000000-CCEE-49D0-A7C8-4938222DF8B3}"/>
            </c:ext>
          </c:extLst>
        </c:ser>
        <c:dLbls>
          <c:showLegendKey val="0"/>
          <c:showVal val="0"/>
          <c:showCatName val="0"/>
          <c:showSerName val="0"/>
          <c:showPercent val="0"/>
          <c:showBubbleSize val="0"/>
        </c:dLbls>
        <c:gapWidth val="150"/>
        <c:axId val="235141544"/>
        <c:axId val="23514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CCEE-49D0-A7C8-4938222DF8B3}"/>
            </c:ext>
          </c:extLst>
        </c:ser>
        <c:dLbls>
          <c:showLegendKey val="0"/>
          <c:showVal val="0"/>
          <c:showCatName val="0"/>
          <c:showSerName val="0"/>
          <c:showPercent val="0"/>
          <c:showBubbleSize val="0"/>
        </c:dLbls>
        <c:marker val="1"/>
        <c:smooth val="0"/>
        <c:axId val="235141544"/>
        <c:axId val="235141936"/>
      </c:lineChart>
      <c:dateAx>
        <c:axId val="235141544"/>
        <c:scaling>
          <c:orientation val="minMax"/>
        </c:scaling>
        <c:delete val="1"/>
        <c:axPos val="b"/>
        <c:numFmt formatCode="ge" sourceLinked="1"/>
        <c:majorTickMark val="none"/>
        <c:minorTickMark val="none"/>
        <c:tickLblPos val="none"/>
        <c:crossAx val="235141936"/>
        <c:crosses val="autoZero"/>
        <c:auto val="1"/>
        <c:lblOffset val="100"/>
        <c:baseTimeUnit val="years"/>
      </c:dateAx>
      <c:valAx>
        <c:axId val="23514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4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183.7</c:v>
                </c:pt>
                <c:pt idx="1">
                  <c:v>189.18</c:v>
                </c:pt>
                <c:pt idx="2">
                  <c:v>180.35</c:v>
                </c:pt>
                <c:pt idx="3">
                  <c:v>176.46</c:v>
                </c:pt>
                <c:pt idx="4">
                  <c:v>170.49</c:v>
                </c:pt>
              </c:numCache>
            </c:numRef>
          </c:val>
          <c:extLst xmlns:c16r2="http://schemas.microsoft.com/office/drawing/2015/06/chart">
            <c:ext xmlns:c16="http://schemas.microsoft.com/office/drawing/2014/chart" uri="{C3380CC4-5D6E-409C-BE32-E72D297353CC}">
              <c16:uniqueId val="{00000000-3C2E-4E4F-9301-C35E5A9C2BDA}"/>
            </c:ext>
          </c:extLst>
        </c:ser>
        <c:dLbls>
          <c:showLegendKey val="0"/>
          <c:showVal val="0"/>
          <c:showCatName val="0"/>
          <c:showSerName val="0"/>
          <c:showPercent val="0"/>
          <c:showBubbleSize val="0"/>
        </c:dLbls>
        <c:gapWidth val="150"/>
        <c:axId val="235281240"/>
        <c:axId val="2352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3C2E-4E4F-9301-C35E5A9C2BDA}"/>
            </c:ext>
          </c:extLst>
        </c:ser>
        <c:dLbls>
          <c:showLegendKey val="0"/>
          <c:showVal val="0"/>
          <c:showCatName val="0"/>
          <c:showSerName val="0"/>
          <c:showPercent val="0"/>
          <c:showBubbleSize val="0"/>
        </c:dLbls>
        <c:marker val="1"/>
        <c:smooth val="0"/>
        <c:axId val="235281240"/>
        <c:axId val="235281632"/>
      </c:lineChart>
      <c:dateAx>
        <c:axId val="235281240"/>
        <c:scaling>
          <c:orientation val="minMax"/>
        </c:scaling>
        <c:delete val="1"/>
        <c:axPos val="b"/>
        <c:numFmt formatCode="ge" sourceLinked="1"/>
        <c:majorTickMark val="none"/>
        <c:minorTickMark val="none"/>
        <c:tickLblPos val="none"/>
        <c:crossAx val="235281632"/>
        <c:crosses val="autoZero"/>
        <c:auto val="1"/>
        <c:lblOffset val="100"/>
        <c:baseTimeUnit val="years"/>
      </c:dateAx>
      <c:valAx>
        <c:axId val="2352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8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14" sqref="B14:BJ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佐賀県　鹿島市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30205</v>
      </c>
      <c r="AM8" s="71"/>
      <c r="AN8" s="71"/>
      <c r="AO8" s="71"/>
      <c r="AP8" s="71"/>
      <c r="AQ8" s="71"/>
      <c r="AR8" s="71"/>
      <c r="AS8" s="71"/>
      <c r="AT8" s="67">
        <f>データ!$S$6</f>
        <v>112.12</v>
      </c>
      <c r="AU8" s="68"/>
      <c r="AV8" s="68"/>
      <c r="AW8" s="68"/>
      <c r="AX8" s="68"/>
      <c r="AY8" s="68"/>
      <c r="AZ8" s="68"/>
      <c r="BA8" s="68"/>
      <c r="BB8" s="70">
        <f>データ!$T$6</f>
        <v>269.39999999999998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66.64</v>
      </c>
      <c r="J10" s="68"/>
      <c r="K10" s="68"/>
      <c r="L10" s="68"/>
      <c r="M10" s="68"/>
      <c r="N10" s="68"/>
      <c r="O10" s="69"/>
      <c r="P10" s="70">
        <f>データ!$P$6</f>
        <v>86.94</v>
      </c>
      <c r="Q10" s="70"/>
      <c r="R10" s="70"/>
      <c r="S10" s="70"/>
      <c r="T10" s="70"/>
      <c r="U10" s="70"/>
      <c r="V10" s="70"/>
      <c r="W10" s="71">
        <f>データ!$Q$6</f>
        <v>3888</v>
      </c>
      <c r="X10" s="71"/>
      <c r="Y10" s="71"/>
      <c r="Z10" s="71"/>
      <c r="AA10" s="71"/>
      <c r="AB10" s="71"/>
      <c r="AC10" s="71"/>
      <c r="AD10" s="2"/>
      <c r="AE10" s="2"/>
      <c r="AF10" s="2"/>
      <c r="AG10" s="2"/>
      <c r="AH10" s="5"/>
      <c r="AI10" s="5"/>
      <c r="AJ10" s="5"/>
      <c r="AK10" s="5"/>
      <c r="AL10" s="71">
        <f>データ!$U$6</f>
        <v>26044</v>
      </c>
      <c r="AM10" s="71"/>
      <c r="AN10" s="71"/>
      <c r="AO10" s="71"/>
      <c r="AP10" s="71"/>
      <c r="AQ10" s="71"/>
      <c r="AR10" s="71"/>
      <c r="AS10" s="71"/>
      <c r="AT10" s="67">
        <f>データ!$V$6</f>
        <v>28.23</v>
      </c>
      <c r="AU10" s="68"/>
      <c r="AV10" s="68"/>
      <c r="AW10" s="68"/>
      <c r="AX10" s="68"/>
      <c r="AY10" s="68"/>
      <c r="AZ10" s="68"/>
      <c r="BA10" s="68"/>
      <c r="BB10" s="70">
        <f>データ!$W$6</f>
        <v>922.56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412074</v>
      </c>
      <c r="D6" s="34">
        <f t="shared" si="3"/>
        <v>46</v>
      </c>
      <c r="E6" s="34">
        <f t="shared" si="3"/>
        <v>1</v>
      </c>
      <c r="F6" s="34">
        <f t="shared" si="3"/>
        <v>0</v>
      </c>
      <c r="G6" s="34">
        <f t="shared" si="3"/>
        <v>1</v>
      </c>
      <c r="H6" s="34" t="str">
        <f t="shared" si="3"/>
        <v>佐賀県　鹿島市</v>
      </c>
      <c r="I6" s="34" t="str">
        <f t="shared" si="3"/>
        <v>法適用</v>
      </c>
      <c r="J6" s="34" t="str">
        <f t="shared" si="3"/>
        <v>水道事業</v>
      </c>
      <c r="K6" s="34" t="str">
        <f t="shared" si="3"/>
        <v>末端給水事業</v>
      </c>
      <c r="L6" s="34" t="str">
        <f t="shared" si="3"/>
        <v>A6</v>
      </c>
      <c r="M6" s="34">
        <f t="shared" si="3"/>
        <v>0</v>
      </c>
      <c r="N6" s="35" t="str">
        <f t="shared" si="3"/>
        <v>-</v>
      </c>
      <c r="O6" s="35">
        <f t="shared" si="3"/>
        <v>66.64</v>
      </c>
      <c r="P6" s="35">
        <f t="shared" si="3"/>
        <v>86.94</v>
      </c>
      <c r="Q6" s="35">
        <f t="shared" si="3"/>
        <v>3888</v>
      </c>
      <c r="R6" s="35">
        <f t="shared" si="3"/>
        <v>30205</v>
      </c>
      <c r="S6" s="35">
        <f t="shared" si="3"/>
        <v>112.12</v>
      </c>
      <c r="T6" s="35">
        <f t="shared" si="3"/>
        <v>269.39999999999998</v>
      </c>
      <c r="U6" s="35">
        <f t="shared" si="3"/>
        <v>26044</v>
      </c>
      <c r="V6" s="35">
        <f t="shared" si="3"/>
        <v>28.23</v>
      </c>
      <c r="W6" s="35">
        <f t="shared" si="3"/>
        <v>922.56</v>
      </c>
      <c r="X6" s="36">
        <f>IF(X7="",NA(),X7)</f>
        <v>114.87</v>
      </c>
      <c r="Y6" s="36">
        <f t="shared" ref="Y6:AG6" si="4">IF(Y7="",NA(),Y7)</f>
        <v>111.9</v>
      </c>
      <c r="Z6" s="36">
        <f t="shared" si="4"/>
        <v>117.11</v>
      </c>
      <c r="AA6" s="36">
        <f t="shared" si="4"/>
        <v>118.42</v>
      </c>
      <c r="AB6" s="36">
        <f t="shared" si="4"/>
        <v>122.7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2033.11</v>
      </c>
      <c r="AU6" s="36">
        <f t="shared" ref="AU6:BC6" si="6">IF(AU7="",NA(),AU7)</f>
        <v>2326.09</v>
      </c>
      <c r="AV6" s="36">
        <f t="shared" si="6"/>
        <v>211.32</v>
      </c>
      <c r="AW6" s="36">
        <f t="shared" si="6"/>
        <v>205.38</v>
      </c>
      <c r="AX6" s="36">
        <f t="shared" si="6"/>
        <v>228.47</v>
      </c>
      <c r="AY6" s="36">
        <f t="shared" si="6"/>
        <v>915.5</v>
      </c>
      <c r="AZ6" s="36">
        <f t="shared" si="6"/>
        <v>963.24</v>
      </c>
      <c r="BA6" s="36">
        <f t="shared" si="6"/>
        <v>381.53</v>
      </c>
      <c r="BB6" s="36">
        <f t="shared" si="6"/>
        <v>391.54</v>
      </c>
      <c r="BC6" s="36">
        <f t="shared" si="6"/>
        <v>384.34</v>
      </c>
      <c r="BD6" s="35" t="str">
        <f>IF(BD7="","",IF(BD7="-","【-】","【"&amp;SUBSTITUTE(TEXT(BD7,"#,##0.00"),"-","△")&amp;"】"))</f>
        <v>【262.87】</v>
      </c>
      <c r="BE6" s="36">
        <f>IF(BE7="",NA(),BE7)</f>
        <v>647.12</v>
      </c>
      <c r="BF6" s="36">
        <f t="shared" ref="BF6:BN6" si="7">IF(BF7="",NA(),BF7)</f>
        <v>606.95000000000005</v>
      </c>
      <c r="BG6" s="36">
        <f t="shared" si="7"/>
        <v>577.64</v>
      </c>
      <c r="BH6" s="36">
        <f t="shared" si="7"/>
        <v>533.08000000000004</v>
      </c>
      <c r="BI6" s="36">
        <f t="shared" si="7"/>
        <v>477.88</v>
      </c>
      <c r="BJ6" s="36">
        <f t="shared" si="7"/>
        <v>404.78</v>
      </c>
      <c r="BK6" s="36">
        <f t="shared" si="7"/>
        <v>400.38</v>
      </c>
      <c r="BL6" s="36">
        <f t="shared" si="7"/>
        <v>393.27</v>
      </c>
      <c r="BM6" s="36">
        <f t="shared" si="7"/>
        <v>386.97</v>
      </c>
      <c r="BN6" s="36">
        <f t="shared" si="7"/>
        <v>380.58</v>
      </c>
      <c r="BO6" s="35" t="str">
        <f>IF(BO7="","",IF(BO7="-","【-】","【"&amp;SUBSTITUTE(TEXT(BO7,"#,##0.00"),"-","△")&amp;"】"))</f>
        <v>【270.87】</v>
      </c>
      <c r="BP6" s="36">
        <f>IF(BP7="",NA(),BP7)</f>
        <v>110.66</v>
      </c>
      <c r="BQ6" s="36">
        <f t="shared" ref="BQ6:BY6" si="8">IF(BQ7="",NA(),BQ7)</f>
        <v>107.67</v>
      </c>
      <c r="BR6" s="36">
        <f t="shared" si="8"/>
        <v>113</v>
      </c>
      <c r="BS6" s="36">
        <f t="shared" si="8"/>
        <v>115.33</v>
      </c>
      <c r="BT6" s="36">
        <f t="shared" si="8"/>
        <v>119.64</v>
      </c>
      <c r="BU6" s="36">
        <f t="shared" si="8"/>
        <v>98.07</v>
      </c>
      <c r="BV6" s="36">
        <f t="shared" si="8"/>
        <v>96.56</v>
      </c>
      <c r="BW6" s="36">
        <f t="shared" si="8"/>
        <v>100.47</v>
      </c>
      <c r="BX6" s="36">
        <f t="shared" si="8"/>
        <v>101.72</v>
      </c>
      <c r="BY6" s="36">
        <f t="shared" si="8"/>
        <v>102.38</v>
      </c>
      <c r="BZ6" s="35" t="str">
        <f>IF(BZ7="","",IF(BZ7="-","【-】","【"&amp;SUBSTITUTE(TEXT(BZ7,"#,##0.00"),"-","△")&amp;"】"))</f>
        <v>【105.59】</v>
      </c>
      <c r="CA6" s="36">
        <f>IF(CA7="",NA(),CA7)</f>
        <v>183.7</v>
      </c>
      <c r="CB6" s="36">
        <f t="shared" ref="CB6:CJ6" si="9">IF(CB7="",NA(),CB7)</f>
        <v>189.18</v>
      </c>
      <c r="CC6" s="36">
        <f t="shared" si="9"/>
        <v>180.35</v>
      </c>
      <c r="CD6" s="36">
        <f t="shared" si="9"/>
        <v>176.46</v>
      </c>
      <c r="CE6" s="36">
        <f t="shared" si="9"/>
        <v>170.49</v>
      </c>
      <c r="CF6" s="36">
        <f t="shared" si="9"/>
        <v>172.26</v>
      </c>
      <c r="CG6" s="36">
        <f t="shared" si="9"/>
        <v>177.14</v>
      </c>
      <c r="CH6" s="36">
        <f t="shared" si="9"/>
        <v>169.82</v>
      </c>
      <c r="CI6" s="36">
        <f t="shared" si="9"/>
        <v>168.2</v>
      </c>
      <c r="CJ6" s="36">
        <f t="shared" si="9"/>
        <v>168.67</v>
      </c>
      <c r="CK6" s="35" t="str">
        <f>IF(CK7="","",IF(CK7="-","【-】","【"&amp;SUBSTITUTE(TEXT(CK7,"#,##0.00"),"-","△")&amp;"】"))</f>
        <v>【163.27】</v>
      </c>
      <c r="CL6" s="36">
        <f>IF(CL7="",NA(),CL7)</f>
        <v>62.04</v>
      </c>
      <c r="CM6" s="36">
        <f t="shared" ref="CM6:CU6" si="10">IF(CM7="",NA(),CM7)</f>
        <v>61.56</v>
      </c>
      <c r="CN6" s="36">
        <f t="shared" si="10"/>
        <v>59.86</v>
      </c>
      <c r="CO6" s="36">
        <f t="shared" si="10"/>
        <v>59.2</v>
      </c>
      <c r="CP6" s="36">
        <f t="shared" si="10"/>
        <v>59.75</v>
      </c>
      <c r="CQ6" s="36">
        <f t="shared" si="10"/>
        <v>55.68</v>
      </c>
      <c r="CR6" s="36">
        <f t="shared" si="10"/>
        <v>55.64</v>
      </c>
      <c r="CS6" s="36">
        <f t="shared" si="10"/>
        <v>55.13</v>
      </c>
      <c r="CT6" s="36">
        <f t="shared" si="10"/>
        <v>54.77</v>
      </c>
      <c r="CU6" s="36">
        <f t="shared" si="10"/>
        <v>54.92</v>
      </c>
      <c r="CV6" s="35" t="str">
        <f>IF(CV7="","",IF(CV7="-","【-】","【"&amp;SUBSTITUTE(TEXT(CV7,"#,##0.00"),"-","△")&amp;"】"))</f>
        <v>【59.94】</v>
      </c>
      <c r="CW6" s="36">
        <f>IF(CW7="",NA(),CW7)</f>
        <v>79.84</v>
      </c>
      <c r="CX6" s="36">
        <f t="shared" ref="CX6:DF6" si="11">IF(CX7="",NA(),CX7)</f>
        <v>79.900000000000006</v>
      </c>
      <c r="CY6" s="36">
        <f t="shared" si="11"/>
        <v>80.2</v>
      </c>
      <c r="CZ6" s="36">
        <f t="shared" si="11"/>
        <v>80.349999999999994</v>
      </c>
      <c r="DA6" s="36">
        <f t="shared" si="11"/>
        <v>80.489999999999995</v>
      </c>
      <c r="DB6" s="36">
        <f t="shared" si="11"/>
        <v>83.18</v>
      </c>
      <c r="DC6" s="36">
        <f t="shared" si="11"/>
        <v>83.09</v>
      </c>
      <c r="DD6" s="36">
        <f t="shared" si="11"/>
        <v>83</v>
      </c>
      <c r="DE6" s="36">
        <f t="shared" si="11"/>
        <v>82.89</v>
      </c>
      <c r="DF6" s="36">
        <f t="shared" si="11"/>
        <v>82.66</v>
      </c>
      <c r="DG6" s="35" t="str">
        <f>IF(DG7="","",IF(DG7="-","【-】","【"&amp;SUBSTITUTE(TEXT(DG7,"#,##0.00"),"-","△")&amp;"】"))</f>
        <v>【90.22】</v>
      </c>
      <c r="DH6" s="36">
        <f>IF(DH7="",NA(),DH7)</f>
        <v>49.96</v>
      </c>
      <c r="DI6" s="36">
        <f t="shared" ref="DI6:DQ6" si="12">IF(DI7="",NA(),DI7)</f>
        <v>51.87</v>
      </c>
      <c r="DJ6" s="36">
        <f t="shared" si="12"/>
        <v>55.31</v>
      </c>
      <c r="DK6" s="36">
        <f t="shared" si="12"/>
        <v>57.45</v>
      </c>
      <c r="DL6" s="36">
        <f t="shared" si="12"/>
        <v>59.09</v>
      </c>
      <c r="DM6" s="36">
        <f t="shared" si="12"/>
        <v>38.07</v>
      </c>
      <c r="DN6" s="36">
        <f t="shared" si="12"/>
        <v>39.06</v>
      </c>
      <c r="DO6" s="36">
        <f t="shared" si="12"/>
        <v>46.66</v>
      </c>
      <c r="DP6" s="36">
        <f t="shared" si="12"/>
        <v>47.46</v>
      </c>
      <c r="DQ6" s="36">
        <f t="shared" si="12"/>
        <v>48.49</v>
      </c>
      <c r="DR6" s="35" t="str">
        <f>IF(DR7="","",IF(DR7="-","【-】","【"&amp;SUBSTITUTE(TEXT(DR7,"#,##0.00"),"-","△")&amp;"】"))</f>
        <v>【47.91】</v>
      </c>
      <c r="DS6" s="36">
        <f>IF(DS7="",NA(),DS7)</f>
        <v>4.5599999999999996</v>
      </c>
      <c r="DT6" s="36">
        <f t="shared" ref="DT6:EB6" si="13">IF(DT7="",NA(),DT7)</f>
        <v>6.23</v>
      </c>
      <c r="DU6" s="36">
        <f t="shared" si="13"/>
        <v>7.04</v>
      </c>
      <c r="DV6" s="36">
        <f t="shared" si="13"/>
        <v>5.88</v>
      </c>
      <c r="DW6" s="36">
        <f t="shared" si="13"/>
        <v>5.83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0.22</v>
      </c>
      <c r="EE6" s="36">
        <f t="shared" ref="EE6:EM6" si="14">IF(EE7="",NA(),EE7)</f>
        <v>0.27</v>
      </c>
      <c r="EF6" s="36">
        <f t="shared" si="14"/>
        <v>0.28000000000000003</v>
      </c>
      <c r="EG6" s="36">
        <f t="shared" si="14"/>
        <v>0.11</v>
      </c>
      <c r="EH6" s="36">
        <f t="shared" si="14"/>
        <v>0.52</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412074</v>
      </c>
      <c r="D7" s="38">
        <v>46</v>
      </c>
      <c r="E7" s="38">
        <v>1</v>
      </c>
      <c r="F7" s="38">
        <v>0</v>
      </c>
      <c r="G7" s="38">
        <v>1</v>
      </c>
      <c r="H7" s="38" t="s">
        <v>105</v>
      </c>
      <c r="I7" s="38" t="s">
        <v>106</v>
      </c>
      <c r="J7" s="38" t="s">
        <v>107</v>
      </c>
      <c r="K7" s="38" t="s">
        <v>108</v>
      </c>
      <c r="L7" s="38" t="s">
        <v>109</v>
      </c>
      <c r="M7" s="38"/>
      <c r="N7" s="39" t="s">
        <v>110</v>
      </c>
      <c r="O7" s="39">
        <v>66.64</v>
      </c>
      <c r="P7" s="39">
        <v>86.94</v>
      </c>
      <c r="Q7" s="39">
        <v>3888</v>
      </c>
      <c r="R7" s="39">
        <v>30205</v>
      </c>
      <c r="S7" s="39">
        <v>112.12</v>
      </c>
      <c r="T7" s="39">
        <v>269.39999999999998</v>
      </c>
      <c r="U7" s="39">
        <v>26044</v>
      </c>
      <c r="V7" s="39">
        <v>28.23</v>
      </c>
      <c r="W7" s="39">
        <v>922.56</v>
      </c>
      <c r="X7" s="39">
        <v>114.87</v>
      </c>
      <c r="Y7" s="39">
        <v>111.9</v>
      </c>
      <c r="Z7" s="39">
        <v>117.11</v>
      </c>
      <c r="AA7" s="39">
        <v>118.42</v>
      </c>
      <c r="AB7" s="39">
        <v>122.7</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2033.11</v>
      </c>
      <c r="AU7" s="39">
        <v>2326.09</v>
      </c>
      <c r="AV7" s="39">
        <v>211.32</v>
      </c>
      <c r="AW7" s="39">
        <v>205.38</v>
      </c>
      <c r="AX7" s="39">
        <v>228.47</v>
      </c>
      <c r="AY7" s="39">
        <v>915.5</v>
      </c>
      <c r="AZ7" s="39">
        <v>963.24</v>
      </c>
      <c r="BA7" s="39">
        <v>381.53</v>
      </c>
      <c r="BB7" s="39">
        <v>391.54</v>
      </c>
      <c r="BC7" s="39">
        <v>384.34</v>
      </c>
      <c r="BD7" s="39">
        <v>262.87</v>
      </c>
      <c r="BE7" s="39">
        <v>647.12</v>
      </c>
      <c r="BF7" s="39">
        <v>606.95000000000005</v>
      </c>
      <c r="BG7" s="39">
        <v>577.64</v>
      </c>
      <c r="BH7" s="39">
        <v>533.08000000000004</v>
      </c>
      <c r="BI7" s="39">
        <v>477.88</v>
      </c>
      <c r="BJ7" s="39">
        <v>404.78</v>
      </c>
      <c r="BK7" s="39">
        <v>400.38</v>
      </c>
      <c r="BL7" s="39">
        <v>393.27</v>
      </c>
      <c r="BM7" s="39">
        <v>386.97</v>
      </c>
      <c r="BN7" s="39">
        <v>380.58</v>
      </c>
      <c r="BO7" s="39">
        <v>270.87</v>
      </c>
      <c r="BP7" s="39">
        <v>110.66</v>
      </c>
      <c r="BQ7" s="39">
        <v>107.67</v>
      </c>
      <c r="BR7" s="39">
        <v>113</v>
      </c>
      <c r="BS7" s="39">
        <v>115.33</v>
      </c>
      <c r="BT7" s="39">
        <v>119.64</v>
      </c>
      <c r="BU7" s="39">
        <v>98.07</v>
      </c>
      <c r="BV7" s="39">
        <v>96.56</v>
      </c>
      <c r="BW7" s="39">
        <v>100.47</v>
      </c>
      <c r="BX7" s="39">
        <v>101.72</v>
      </c>
      <c r="BY7" s="39">
        <v>102.38</v>
      </c>
      <c r="BZ7" s="39">
        <v>105.59</v>
      </c>
      <c r="CA7" s="39">
        <v>183.7</v>
      </c>
      <c r="CB7" s="39">
        <v>189.18</v>
      </c>
      <c r="CC7" s="39">
        <v>180.35</v>
      </c>
      <c r="CD7" s="39">
        <v>176.46</v>
      </c>
      <c r="CE7" s="39">
        <v>170.49</v>
      </c>
      <c r="CF7" s="39">
        <v>172.26</v>
      </c>
      <c r="CG7" s="39">
        <v>177.14</v>
      </c>
      <c r="CH7" s="39">
        <v>169.82</v>
      </c>
      <c r="CI7" s="39">
        <v>168.2</v>
      </c>
      <c r="CJ7" s="39">
        <v>168.67</v>
      </c>
      <c r="CK7" s="39">
        <v>163.27000000000001</v>
      </c>
      <c r="CL7" s="39">
        <v>62.04</v>
      </c>
      <c r="CM7" s="39">
        <v>61.56</v>
      </c>
      <c r="CN7" s="39">
        <v>59.86</v>
      </c>
      <c r="CO7" s="39">
        <v>59.2</v>
      </c>
      <c r="CP7" s="39">
        <v>59.75</v>
      </c>
      <c r="CQ7" s="39">
        <v>55.68</v>
      </c>
      <c r="CR7" s="39">
        <v>55.64</v>
      </c>
      <c r="CS7" s="39">
        <v>55.13</v>
      </c>
      <c r="CT7" s="39">
        <v>54.77</v>
      </c>
      <c r="CU7" s="39">
        <v>54.92</v>
      </c>
      <c r="CV7" s="39">
        <v>59.94</v>
      </c>
      <c r="CW7" s="39">
        <v>79.84</v>
      </c>
      <c r="CX7" s="39">
        <v>79.900000000000006</v>
      </c>
      <c r="CY7" s="39">
        <v>80.2</v>
      </c>
      <c r="CZ7" s="39">
        <v>80.349999999999994</v>
      </c>
      <c r="DA7" s="39">
        <v>80.489999999999995</v>
      </c>
      <c r="DB7" s="39">
        <v>83.18</v>
      </c>
      <c r="DC7" s="39">
        <v>83.09</v>
      </c>
      <c r="DD7" s="39">
        <v>83</v>
      </c>
      <c r="DE7" s="39">
        <v>82.89</v>
      </c>
      <c r="DF7" s="39">
        <v>82.66</v>
      </c>
      <c r="DG7" s="39">
        <v>90.22</v>
      </c>
      <c r="DH7" s="39">
        <v>49.96</v>
      </c>
      <c r="DI7" s="39">
        <v>51.87</v>
      </c>
      <c r="DJ7" s="39">
        <v>55.31</v>
      </c>
      <c r="DK7" s="39">
        <v>57.45</v>
      </c>
      <c r="DL7" s="39">
        <v>59.09</v>
      </c>
      <c r="DM7" s="39">
        <v>38.07</v>
      </c>
      <c r="DN7" s="39">
        <v>39.06</v>
      </c>
      <c r="DO7" s="39">
        <v>46.66</v>
      </c>
      <c r="DP7" s="39">
        <v>47.46</v>
      </c>
      <c r="DQ7" s="39">
        <v>48.49</v>
      </c>
      <c r="DR7" s="39">
        <v>47.91</v>
      </c>
      <c r="DS7" s="39">
        <v>4.5599999999999996</v>
      </c>
      <c r="DT7" s="39">
        <v>6.23</v>
      </c>
      <c r="DU7" s="39">
        <v>7.04</v>
      </c>
      <c r="DV7" s="39">
        <v>5.88</v>
      </c>
      <c r="DW7" s="39">
        <v>5.83</v>
      </c>
      <c r="DX7" s="39">
        <v>7.73</v>
      </c>
      <c r="DY7" s="39">
        <v>8.8699999999999992</v>
      </c>
      <c r="DZ7" s="39">
        <v>9.85</v>
      </c>
      <c r="EA7" s="39">
        <v>9.7100000000000009</v>
      </c>
      <c r="EB7" s="39">
        <v>12.79</v>
      </c>
      <c r="EC7" s="39">
        <v>15</v>
      </c>
      <c r="ED7" s="39">
        <v>0.22</v>
      </c>
      <c r="EE7" s="39">
        <v>0.27</v>
      </c>
      <c r="EF7" s="39">
        <v>0.28000000000000003</v>
      </c>
      <c r="EG7" s="39">
        <v>0.11</v>
      </c>
      <c r="EH7" s="39">
        <v>0.52</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2018-02-06T23:44:08Z</cp:lastPrinted>
  <dcterms:created xsi:type="dcterms:W3CDTF">2017-12-25T01:36:59Z</dcterms:created>
  <dcterms:modified xsi:type="dcterms:W3CDTF">2018-02-06T23:46:08Z</dcterms:modified>
  <cp:category/>
</cp:coreProperties>
</file>