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財政課共通\財務Ｄ\調査もの\公営企業関係調査\経営比較分析\H29\H28決算「経営比較分析表」の分析等について\提出用\"/>
    </mc:Choice>
  </mc:AlternateContent>
  <workbookProtection workbookPassword="B31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B10" i="4" s="1"/>
  <c r="M6" i="5"/>
  <c r="L6" i="5"/>
  <c r="W8" i="4" s="1"/>
  <c r="K6" i="5"/>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B8" i="4"/>
  <c r="AT8" i="4"/>
  <c r="AL8" i="4"/>
  <c r="P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<sst xmlns="http://schemas.openxmlformats.org/spreadsheetml/2006/main" count="232" uniqueCount="120">
  <si>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</si>
  <si>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</si>
  <si>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</si>
  <si>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</si>
  <si>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</si>
  <si>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</si>
  <si>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</si>
  <si>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</si>
  <si>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</si>
  <si>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</si>
  <si>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</si>
  <si>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</si>
  <si>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</si>
  <si>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</si>
  <si>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</si>
  <si>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</si>
  <si>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</si>
  <si>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</si>
  <si>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</si>
  <si>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</si>
  <si>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</si>
  <si>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</si>
  <si>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</si>
  <si>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</si>
  <si>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</si>
  <si>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</si>
  <si>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</si>
  <si>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</si>
  <si>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</si>
  <si>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</si>
  <si>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</si>
  <si>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</si>
  <si>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</si>
  <si>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</si>
  <si>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</si>
  <si>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</si>
  <si>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</si>
  <si>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</si>
  <si>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</si>
  <si>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</si>
  <si>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</si>
  <si>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</si>
  <si>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</si>
  <si>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</si>
  <si>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</si>
  <si>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</si>
  <si>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</si>
  <si>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</si>
  <si>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</si>
  <si>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</si>
  <si>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</si>
  <si>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</si>
  <si>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</si>
  <si>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</si>
  <si>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</si>
  <si>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</si>
  <si>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</si>
  <si>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</si>
  <si>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</si>
  <si>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</si>
  <si>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</si>
  <si>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</si>
  <si>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</si>
  <si>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</si>
  <si>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</si>
  <si>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</si>
  <si>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</si>
  <si>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</si>
  <si>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</si>
  <si>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</si>
  <si>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</si>
  <si>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</si>
  <si>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</si>
  <si>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</si>
  <si>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</si>
  <si>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</si>
  <si>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</si>
  <si>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</si>
  <si>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</si>
  <si>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</si>
  <si>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</si>
  <si>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</si>
  <si>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</si>
  <si>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</si>
  <si>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</si>
  <si>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</si>
  <si>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</si>
  <si>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</si>
  <si>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</si>
  <si>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</si>
  <si>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</si>
  <si>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</si>
  <si>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</si>
  <si>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</si>
  <si>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</si>
  <si>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</si>
  <si>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</si>
  <si>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</si>
  <si>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</si>
  <si>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</si>
  <si>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</si>
  <si>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</si>
  <si>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</si>
  <si>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</si>
  <si>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</si>
  <si>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佐賀県　鳥栖市</t>
  </si>
  <si>
    <t>法適用</t>
  </si>
  <si>
    <t>水道事業</t>
  </si>
  <si>
    <t>末端給水事業</t>
  </si>
  <si>
    <t>A4</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</si>
  <si>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</si>
  <si>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</si>
  <si>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</si>
  <si>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</si>
  <si>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</si>
  <si>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</si>
  <si>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</si>
  <si>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経常収支比率及び料金回収率は類似団体平均値よりも高く、その他の指標においても概ね全国平均と比較し良好な数値となっており、公営企業として妥当な経営状況となっています。
　なお、流動比率が平成２６年度に大きく減少していますが、公営企業会計基準の見直しに伴うもので、実質的には大きな変化は生じていません。</t>
    <phoneticPr fontId="4"/>
  </si>
  <si>
    <t>　現在の水道施設は昭和４０～５０年台に築造されたものがほとんどで老朽化が進んでいます。さらに、耐震化されていないため、安定した給水を行っていくために施設の更新が必要です。
　老朽化した水道施設の更新と耐震化及び非常時の対応強化等を図るため、平成２５年度から１５年を要する水道施設整備事業に取り組んでいます。</t>
    <phoneticPr fontId="4"/>
  </si>
  <si>
    <t>　経営の健全性・効率性に表れているように現時点は良好な経営状況となっていますが、現在進めている水道施設整備事業は、財政の確保など水道事業の経営に大きな影響を与えるものと認識しており、特に財源については企業債が中心となるため、今後の企業債利息及び減価償却費等の固定費の大幅な増加は避けられません。
　このような状況の中で、利用者の負担増とならないよう、水道料金を値上げすることなく現行の料金体系を維持することを前提として、水道施設整備事業を進めているところです。
　また、現在は人口が増加していますが、いずれ人口が減少していくことが予想されるため、将来を見据えた事業運営が必要と考えています。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</si>
</sst>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1.56</c:v>
                </c:pt>
                <c:pt idx="1">
                  <c:v>1.3</c:v>
                </c:pt>
                <c:pt idx="2">
                  <c:v>1.33</c:v>
                </c:pt>
                <c:pt idx="3">
                  <c:v>1.1200000000000001</c:v>
                </c:pt>
                <c:pt idx="4">
                  <c:v>1.28</c:v>
                </c:pt>
              </c:numCache>
            </c:numRef>
          </c:val>
          <c:extLst xmlns:c16r2="http://schemas.microsoft.com/office/drawing/2015/06/chart">
            <c:ext xmlns:c16="http://schemas.microsoft.com/office/drawing/2014/chart" uri="{C3380CC4-5D6E-409C-BE32-E72D297353CC}">
              <c16:uniqueId val="{00000000-09A3-451C-A6EB-BEA47BDF6BC4}"/>
            </c:ext>
          </c:extLst>
        </c:ser>
        <c:dLbls>
          <c:showLegendKey val="0"/>
          <c:showVal val="0"/>
          <c:showCatName val="0"/>
          <c:showSerName val="0"/>
          <c:showPercent val="0"/>
          <c:showBubbleSize val="0"/>
        </c:dLbls>
        <c:gapWidth val="150"/>
        <c:axId val="332931400"/>
        <c:axId val="332931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0.78</c:v>
                </c:pt>
                <c:pt idx="1">
                  <c:v>0.83</c:v>
                </c:pt>
                <c:pt idx="2">
                  <c:v>0.72</c:v>
                </c:pt>
                <c:pt idx="3">
                  <c:v>0.71</c:v>
                </c:pt>
                <c:pt idx="4">
                  <c:v>0.71</c:v>
                </c:pt>
              </c:numCache>
            </c:numRef>
          </c:val>
          <c:smooth val="0"/>
          <c:extLst xmlns:c16r2="http://schemas.microsoft.com/office/drawing/2015/06/chart">
            <c:ext xmlns:c16="http://schemas.microsoft.com/office/drawing/2014/chart" uri="{C3380CC4-5D6E-409C-BE32-E72D297353CC}">
              <c16:uniqueId val="{00000001-09A3-451C-A6EB-BEA47BDF6BC4}"/>
            </c:ext>
          </c:extLst>
        </c:ser>
        <c:dLbls>
          <c:showLegendKey val="0"/>
          <c:showVal val="0"/>
          <c:showCatName val="0"/>
          <c:showSerName val="0"/>
          <c:showPercent val="0"/>
          <c:showBubbleSize val="0"/>
        </c:dLbls>
        <c:marker val="1"/>
        <c:smooth val="0"/>
        <c:axId val="332931400"/>
        <c:axId val="332931792"/>
      </c:lineChart>
      <c:dateAx>
        <c:axId val="332931400"/>
        <c:scaling>
          <c:orientation val="minMax"/>
        </c:scaling>
        <c:delete val="1"/>
        <c:axPos val="b"/>
        <c:numFmt formatCode="ge" sourceLinked="1"/>
        <c:majorTickMark val="none"/>
        <c:minorTickMark val="none"/>
        <c:tickLblPos val="none"/>
        <c:crossAx val="332931792"/>
        <c:crosses val="autoZero"/>
        <c:auto val="1"/>
        <c:lblOffset val="100"/>
        <c:baseTimeUnit val="years"/>
      </c:dateAx>
      <c:valAx>
        <c:axId val="332931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31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53.68</c:v>
                </c:pt>
                <c:pt idx="1">
                  <c:v>54.85</c:v>
                </c:pt>
                <c:pt idx="2">
                  <c:v>54.38</c:v>
                </c:pt>
                <c:pt idx="3">
                  <c:v>54.39</c:v>
                </c:pt>
                <c:pt idx="4">
                  <c:v>54.06</c:v>
                </c:pt>
              </c:numCache>
            </c:numRef>
          </c:val>
          <c:extLst xmlns:c16r2="http://schemas.microsoft.com/office/drawing/2015/06/chart">
            <c:ext xmlns:c16="http://schemas.microsoft.com/office/drawing/2014/chart" uri="{C3380CC4-5D6E-409C-BE32-E72D297353CC}">
              <c16:uniqueId val="{00000000-DD26-43F4-AEE9-3242068512F1}"/>
            </c:ext>
          </c:extLst>
        </c:ser>
        <c:dLbls>
          <c:showLegendKey val="0"/>
          <c:showVal val="0"/>
          <c:showCatName val="0"/>
          <c:showSerName val="0"/>
          <c:showPercent val="0"/>
          <c:showBubbleSize val="0"/>
        </c:dLbls>
        <c:gapWidth val="150"/>
        <c:axId val="333111864"/>
        <c:axId val="33311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59.88</c:v>
                </c:pt>
                <c:pt idx="1">
                  <c:v>59.68</c:v>
                </c:pt>
                <c:pt idx="2">
                  <c:v>59.17</c:v>
                </c:pt>
                <c:pt idx="3">
                  <c:v>59.34</c:v>
                </c:pt>
                <c:pt idx="4">
                  <c:v>59.11</c:v>
                </c:pt>
              </c:numCache>
            </c:numRef>
          </c:val>
          <c:smooth val="0"/>
          <c:extLst xmlns:c16r2="http://schemas.microsoft.com/office/drawing/2015/06/chart">
            <c:ext xmlns:c16="http://schemas.microsoft.com/office/drawing/2014/chart" uri="{C3380CC4-5D6E-409C-BE32-E72D297353CC}">
              <c16:uniqueId val="{00000001-DD26-43F4-AEE9-3242068512F1}"/>
            </c:ext>
          </c:extLst>
        </c:ser>
        <c:dLbls>
          <c:showLegendKey val="0"/>
          <c:showVal val="0"/>
          <c:showCatName val="0"/>
          <c:showSerName val="0"/>
          <c:showPercent val="0"/>
          <c:showBubbleSize val="0"/>
        </c:dLbls>
        <c:marker val="1"/>
        <c:smooth val="0"/>
        <c:axId val="333111864"/>
        <c:axId val="333112256"/>
      </c:lineChart>
      <c:dateAx>
        <c:axId val="333111864"/>
        <c:scaling>
          <c:orientation val="minMax"/>
        </c:scaling>
        <c:delete val="1"/>
        <c:axPos val="b"/>
        <c:numFmt formatCode="ge" sourceLinked="1"/>
        <c:majorTickMark val="none"/>
        <c:minorTickMark val="none"/>
        <c:tickLblPos val="none"/>
        <c:crossAx val="333112256"/>
        <c:crosses val="autoZero"/>
        <c:auto val="1"/>
        <c:lblOffset val="100"/>
        <c:baseTimeUnit val="years"/>
      </c:dateAx>
      <c:valAx>
        <c:axId val="33311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11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91.83</c:v>
                </c:pt>
                <c:pt idx="1">
                  <c:v>90.68</c:v>
                </c:pt>
                <c:pt idx="2">
                  <c:v>91.21</c:v>
                </c:pt>
                <c:pt idx="3">
                  <c:v>91.9</c:v>
                </c:pt>
                <c:pt idx="4">
                  <c:v>93.6</c:v>
                </c:pt>
              </c:numCache>
            </c:numRef>
          </c:val>
          <c:extLst xmlns:c16r2="http://schemas.microsoft.com/office/drawing/2015/06/chart">
            <c:ext xmlns:c16="http://schemas.microsoft.com/office/drawing/2014/chart" uri="{C3380CC4-5D6E-409C-BE32-E72D297353CC}">
              <c16:uniqueId val="{00000000-2056-4DDA-B3D6-38F4B634E95D}"/>
            </c:ext>
          </c:extLst>
        </c:ser>
        <c:dLbls>
          <c:showLegendKey val="0"/>
          <c:showVal val="0"/>
          <c:showCatName val="0"/>
          <c:showSerName val="0"/>
          <c:showPercent val="0"/>
          <c:showBubbleSize val="0"/>
        </c:dLbls>
        <c:gapWidth val="150"/>
        <c:axId val="333195088"/>
        <c:axId val="33319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87.65</c:v>
                </c:pt>
                <c:pt idx="1">
                  <c:v>87.63</c:v>
                </c:pt>
                <c:pt idx="2">
                  <c:v>87.6</c:v>
                </c:pt>
                <c:pt idx="3">
                  <c:v>87.74</c:v>
                </c:pt>
                <c:pt idx="4">
                  <c:v>87.91</c:v>
                </c:pt>
              </c:numCache>
            </c:numRef>
          </c:val>
          <c:smooth val="0"/>
          <c:extLst xmlns:c16r2="http://schemas.microsoft.com/office/drawing/2015/06/chart">
            <c:ext xmlns:c16="http://schemas.microsoft.com/office/drawing/2014/chart" uri="{C3380CC4-5D6E-409C-BE32-E72D297353CC}">
              <c16:uniqueId val="{00000001-2056-4DDA-B3D6-38F4B634E95D}"/>
            </c:ext>
          </c:extLst>
        </c:ser>
        <c:dLbls>
          <c:showLegendKey val="0"/>
          <c:showVal val="0"/>
          <c:showCatName val="0"/>
          <c:showSerName val="0"/>
          <c:showPercent val="0"/>
          <c:showBubbleSize val="0"/>
        </c:dLbls>
        <c:marker val="1"/>
        <c:smooth val="0"/>
        <c:axId val="333195088"/>
        <c:axId val="333195480"/>
      </c:lineChart>
      <c:dateAx>
        <c:axId val="333195088"/>
        <c:scaling>
          <c:orientation val="minMax"/>
        </c:scaling>
        <c:delete val="1"/>
        <c:axPos val="b"/>
        <c:numFmt formatCode="ge" sourceLinked="1"/>
        <c:majorTickMark val="none"/>
        <c:minorTickMark val="none"/>
        <c:tickLblPos val="none"/>
        <c:crossAx val="333195480"/>
        <c:crosses val="autoZero"/>
        <c:auto val="1"/>
        <c:lblOffset val="100"/>
        <c:baseTimeUnit val="years"/>
      </c:dateAx>
      <c:valAx>
        <c:axId val="33319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9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128.16</c:v>
                </c:pt>
                <c:pt idx="1">
                  <c:v>127.72</c:v>
                </c:pt>
                <c:pt idx="2">
                  <c:v>124.77</c:v>
                </c:pt>
                <c:pt idx="3">
                  <c:v>125.76</c:v>
                </c:pt>
                <c:pt idx="4">
                  <c:v>117.59</c:v>
                </c:pt>
              </c:numCache>
            </c:numRef>
          </c:val>
          <c:extLst xmlns:c16r2="http://schemas.microsoft.com/office/drawing/2015/06/chart">
            <c:ext xmlns:c16="http://schemas.microsoft.com/office/drawing/2014/chart" uri="{C3380CC4-5D6E-409C-BE32-E72D297353CC}">
              <c16:uniqueId val="{00000000-76FA-4944-A0CD-06FAA9EDB2D4}"/>
            </c:ext>
          </c:extLst>
        </c:ser>
        <c:dLbls>
          <c:showLegendKey val="0"/>
          <c:showVal val="0"/>
          <c:showCatName val="0"/>
          <c:showSerName val="0"/>
          <c:showPercent val="0"/>
          <c:showBubbleSize val="0"/>
        </c:dLbls>
        <c:gapWidth val="150"/>
        <c:axId val="332932968"/>
        <c:axId val="332933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108.24</c:v>
                </c:pt>
                <c:pt idx="1">
                  <c:v>107.8</c:v>
                </c:pt>
                <c:pt idx="2">
                  <c:v>111.96</c:v>
                </c:pt>
                <c:pt idx="3">
                  <c:v>112.69</c:v>
                </c:pt>
                <c:pt idx="4">
                  <c:v>113.16</c:v>
                </c:pt>
              </c:numCache>
            </c:numRef>
          </c:val>
          <c:smooth val="0"/>
          <c:extLst xmlns:c16r2="http://schemas.microsoft.com/office/drawing/2015/06/chart">
            <c:ext xmlns:c16="http://schemas.microsoft.com/office/drawing/2014/chart" uri="{C3380CC4-5D6E-409C-BE32-E72D297353CC}">
              <c16:uniqueId val="{00000001-76FA-4944-A0CD-06FAA9EDB2D4}"/>
            </c:ext>
          </c:extLst>
        </c:ser>
        <c:dLbls>
          <c:showLegendKey val="0"/>
          <c:showVal val="0"/>
          <c:showCatName val="0"/>
          <c:showSerName val="0"/>
          <c:showPercent val="0"/>
          <c:showBubbleSize val="0"/>
        </c:dLbls>
        <c:marker val="1"/>
        <c:smooth val="0"/>
        <c:axId val="332932968"/>
        <c:axId val="332933360"/>
      </c:lineChart>
      <c:dateAx>
        <c:axId val="332932968"/>
        <c:scaling>
          <c:orientation val="minMax"/>
        </c:scaling>
        <c:delete val="1"/>
        <c:axPos val="b"/>
        <c:numFmt formatCode="ge" sourceLinked="1"/>
        <c:majorTickMark val="none"/>
        <c:minorTickMark val="none"/>
        <c:tickLblPos val="none"/>
        <c:crossAx val="332933360"/>
        <c:crosses val="autoZero"/>
        <c:auto val="1"/>
        <c:lblOffset val="100"/>
        <c:baseTimeUnit val="years"/>
      </c:dateAx>
      <c:valAx>
        <c:axId val="33293336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2932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44.54</c:v>
                </c:pt>
                <c:pt idx="1">
                  <c:v>45.93</c:v>
                </c:pt>
                <c:pt idx="2">
                  <c:v>47.25</c:v>
                </c:pt>
                <c:pt idx="3">
                  <c:v>44.83</c:v>
                </c:pt>
                <c:pt idx="4">
                  <c:v>46.11</c:v>
                </c:pt>
              </c:numCache>
            </c:numRef>
          </c:val>
          <c:extLst xmlns:c16r2="http://schemas.microsoft.com/office/drawing/2015/06/chart">
            <c:ext xmlns:c16="http://schemas.microsoft.com/office/drawing/2014/chart" uri="{C3380CC4-5D6E-409C-BE32-E72D297353CC}">
              <c16:uniqueId val="{00000000-D864-43BE-995D-38DA3DD4786B}"/>
            </c:ext>
          </c:extLst>
        </c:ser>
        <c:dLbls>
          <c:showLegendKey val="0"/>
          <c:showVal val="0"/>
          <c:showCatName val="0"/>
          <c:showSerName val="0"/>
          <c:showPercent val="0"/>
          <c:showBubbleSize val="0"/>
        </c:dLbls>
        <c:gapWidth val="150"/>
        <c:axId val="332934536"/>
        <c:axId val="333269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38.69</c:v>
                </c:pt>
                <c:pt idx="1">
                  <c:v>39.65</c:v>
                </c:pt>
                <c:pt idx="2">
                  <c:v>45.25</c:v>
                </c:pt>
                <c:pt idx="3">
                  <c:v>46.27</c:v>
                </c:pt>
                <c:pt idx="4">
                  <c:v>46.88</c:v>
                </c:pt>
              </c:numCache>
            </c:numRef>
          </c:val>
          <c:smooth val="0"/>
          <c:extLst xmlns:c16r2="http://schemas.microsoft.com/office/drawing/2015/06/chart">
            <c:ext xmlns:c16="http://schemas.microsoft.com/office/drawing/2014/chart" uri="{C3380CC4-5D6E-409C-BE32-E72D297353CC}">
              <c16:uniqueId val="{00000001-D864-43BE-995D-38DA3DD4786B}"/>
            </c:ext>
          </c:extLst>
        </c:ser>
        <c:dLbls>
          <c:showLegendKey val="0"/>
          <c:showVal val="0"/>
          <c:showCatName val="0"/>
          <c:showSerName val="0"/>
          <c:showPercent val="0"/>
          <c:showBubbleSize val="0"/>
        </c:dLbls>
        <c:marker val="1"/>
        <c:smooth val="0"/>
        <c:axId val="332934536"/>
        <c:axId val="333269928"/>
      </c:lineChart>
      <c:dateAx>
        <c:axId val="332934536"/>
        <c:scaling>
          <c:orientation val="minMax"/>
        </c:scaling>
        <c:delete val="1"/>
        <c:axPos val="b"/>
        <c:numFmt formatCode="ge" sourceLinked="1"/>
        <c:majorTickMark val="none"/>
        <c:minorTickMark val="none"/>
        <c:tickLblPos val="none"/>
        <c:crossAx val="333269928"/>
        <c:crosses val="autoZero"/>
        <c:auto val="1"/>
        <c:lblOffset val="100"/>
        <c:baseTimeUnit val="years"/>
      </c:dateAx>
      <c:valAx>
        <c:axId val="333269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2934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2.0299999999999998</c:v>
                </c:pt>
                <c:pt idx="1">
                  <c:v>2.76</c:v>
                </c:pt>
                <c:pt idx="2">
                  <c:v>3.39</c:v>
                </c:pt>
                <c:pt idx="3">
                  <c:v>4.5199999999999996</c:v>
                </c:pt>
                <c:pt idx="4">
                  <c:v>5.22</c:v>
                </c:pt>
              </c:numCache>
            </c:numRef>
          </c:val>
          <c:extLst xmlns:c16r2="http://schemas.microsoft.com/office/drawing/2015/06/chart">
            <c:ext xmlns:c16="http://schemas.microsoft.com/office/drawing/2014/chart" uri="{C3380CC4-5D6E-409C-BE32-E72D297353CC}">
              <c16:uniqueId val="{00000000-3411-4D34-B38F-B052FF0F62DA}"/>
            </c:ext>
          </c:extLst>
        </c:ser>
        <c:dLbls>
          <c:showLegendKey val="0"/>
          <c:showVal val="0"/>
          <c:showCatName val="0"/>
          <c:showSerName val="0"/>
          <c:showPercent val="0"/>
          <c:showBubbleSize val="0"/>
        </c:dLbls>
        <c:gapWidth val="150"/>
        <c:axId val="333271104"/>
        <c:axId val="333271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8.4</c:v>
                </c:pt>
                <c:pt idx="1">
                  <c:v>9.7100000000000009</c:v>
                </c:pt>
                <c:pt idx="2">
                  <c:v>10.71</c:v>
                </c:pt>
                <c:pt idx="3">
                  <c:v>10.93</c:v>
                </c:pt>
                <c:pt idx="4">
                  <c:v>13.39</c:v>
                </c:pt>
              </c:numCache>
            </c:numRef>
          </c:val>
          <c:smooth val="0"/>
          <c:extLst xmlns:c16r2="http://schemas.microsoft.com/office/drawing/2015/06/chart">
            <c:ext xmlns:c16="http://schemas.microsoft.com/office/drawing/2014/chart" uri="{C3380CC4-5D6E-409C-BE32-E72D297353CC}">
              <c16:uniqueId val="{00000001-3411-4D34-B38F-B052FF0F62DA}"/>
            </c:ext>
          </c:extLst>
        </c:ser>
        <c:dLbls>
          <c:showLegendKey val="0"/>
          <c:showVal val="0"/>
          <c:showCatName val="0"/>
          <c:showSerName val="0"/>
          <c:showPercent val="0"/>
          <c:showBubbleSize val="0"/>
        </c:dLbls>
        <c:marker val="1"/>
        <c:smooth val="0"/>
        <c:axId val="333271104"/>
        <c:axId val="333271496"/>
      </c:lineChart>
      <c:dateAx>
        <c:axId val="333271104"/>
        <c:scaling>
          <c:orientation val="minMax"/>
        </c:scaling>
        <c:delete val="1"/>
        <c:axPos val="b"/>
        <c:numFmt formatCode="ge" sourceLinked="1"/>
        <c:majorTickMark val="none"/>
        <c:minorTickMark val="none"/>
        <c:tickLblPos val="none"/>
        <c:crossAx val="333271496"/>
        <c:crosses val="autoZero"/>
        <c:auto val="1"/>
        <c:lblOffset val="100"/>
        <c:baseTimeUnit val="years"/>
      </c:dateAx>
      <c:valAx>
        <c:axId val="333271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71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7932-4F45-9801-DA8982E48858}"/>
            </c:ext>
          </c:extLst>
        </c:ser>
        <c:dLbls>
          <c:showLegendKey val="0"/>
          <c:showVal val="0"/>
          <c:showCatName val="0"/>
          <c:showSerName val="0"/>
          <c:showPercent val="0"/>
          <c:showBubbleSize val="0"/>
        </c:dLbls>
        <c:gapWidth val="150"/>
        <c:axId val="333272672"/>
        <c:axId val="33327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4.46</c:v>
                </c:pt>
                <c:pt idx="1">
                  <c:v>4.3899999999999997</c:v>
                </c:pt>
                <c:pt idx="2">
                  <c:v>0.41</c:v>
                </c:pt>
                <c:pt idx="3">
                  <c:v>0.54</c:v>
                </c:pt>
                <c:pt idx="4">
                  <c:v>0.68</c:v>
                </c:pt>
              </c:numCache>
            </c:numRef>
          </c:val>
          <c:smooth val="0"/>
          <c:extLst xmlns:c16r2="http://schemas.microsoft.com/office/drawing/2015/06/chart">
            <c:ext xmlns:c16="http://schemas.microsoft.com/office/drawing/2014/chart" uri="{C3380CC4-5D6E-409C-BE32-E72D297353CC}">
              <c16:uniqueId val="{00000001-7932-4F45-9801-DA8982E48858}"/>
            </c:ext>
          </c:extLst>
        </c:ser>
        <c:dLbls>
          <c:showLegendKey val="0"/>
          <c:showVal val="0"/>
          <c:showCatName val="0"/>
          <c:showSerName val="0"/>
          <c:showPercent val="0"/>
          <c:showBubbleSize val="0"/>
        </c:dLbls>
        <c:marker val="1"/>
        <c:smooth val="0"/>
        <c:axId val="333272672"/>
        <c:axId val="333273064"/>
      </c:lineChart>
      <c:dateAx>
        <c:axId val="333272672"/>
        <c:scaling>
          <c:orientation val="minMax"/>
        </c:scaling>
        <c:delete val="1"/>
        <c:axPos val="b"/>
        <c:numFmt formatCode="ge" sourceLinked="1"/>
        <c:majorTickMark val="none"/>
        <c:minorTickMark val="none"/>
        <c:tickLblPos val="none"/>
        <c:crossAx val="333273064"/>
        <c:crosses val="autoZero"/>
        <c:auto val="1"/>
        <c:lblOffset val="100"/>
        <c:baseTimeUnit val="years"/>
      </c:dateAx>
      <c:valAx>
        <c:axId val="33327306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27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3844.79</c:v>
                </c:pt>
                <c:pt idx="1">
                  <c:v>4090.29</c:v>
                </c:pt>
                <c:pt idx="2">
                  <c:v>511.21</c:v>
                </c:pt>
                <c:pt idx="3">
                  <c:v>528</c:v>
                </c:pt>
                <c:pt idx="4">
                  <c:v>463.17</c:v>
                </c:pt>
              </c:numCache>
            </c:numRef>
          </c:val>
          <c:extLst xmlns:c16r2="http://schemas.microsoft.com/office/drawing/2015/06/chart">
            <c:ext xmlns:c16="http://schemas.microsoft.com/office/drawing/2014/chart" uri="{C3380CC4-5D6E-409C-BE32-E72D297353CC}">
              <c16:uniqueId val="{00000000-2415-40A0-9D1B-168A1D176747}"/>
            </c:ext>
          </c:extLst>
        </c:ser>
        <c:dLbls>
          <c:showLegendKey val="0"/>
          <c:showVal val="0"/>
          <c:showCatName val="0"/>
          <c:showSerName val="0"/>
          <c:showPercent val="0"/>
          <c:showBubbleSize val="0"/>
        </c:dLbls>
        <c:gapWidth val="150"/>
        <c:axId val="333274416"/>
        <c:axId val="333274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701</c:v>
                </c:pt>
                <c:pt idx="1">
                  <c:v>739.59</c:v>
                </c:pt>
                <c:pt idx="2">
                  <c:v>335.95</c:v>
                </c:pt>
                <c:pt idx="3">
                  <c:v>346.59</c:v>
                </c:pt>
                <c:pt idx="4">
                  <c:v>357.82</c:v>
                </c:pt>
              </c:numCache>
            </c:numRef>
          </c:val>
          <c:smooth val="0"/>
          <c:extLst xmlns:c16r2="http://schemas.microsoft.com/office/drawing/2015/06/chart">
            <c:ext xmlns:c16="http://schemas.microsoft.com/office/drawing/2014/chart" uri="{C3380CC4-5D6E-409C-BE32-E72D297353CC}">
              <c16:uniqueId val="{00000001-2415-40A0-9D1B-168A1D176747}"/>
            </c:ext>
          </c:extLst>
        </c:ser>
        <c:dLbls>
          <c:showLegendKey val="0"/>
          <c:showVal val="0"/>
          <c:showCatName val="0"/>
          <c:showSerName val="0"/>
          <c:showPercent val="0"/>
          <c:showBubbleSize val="0"/>
        </c:dLbls>
        <c:marker val="1"/>
        <c:smooth val="0"/>
        <c:axId val="333274416"/>
        <c:axId val="333274808"/>
      </c:lineChart>
      <c:dateAx>
        <c:axId val="333274416"/>
        <c:scaling>
          <c:orientation val="minMax"/>
        </c:scaling>
        <c:delete val="1"/>
        <c:axPos val="b"/>
        <c:numFmt formatCode="ge" sourceLinked="1"/>
        <c:majorTickMark val="none"/>
        <c:minorTickMark val="none"/>
        <c:tickLblPos val="none"/>
        <c:crossAx val="333274808"/>
        <c:crosses val="autoZero"/>
        <c:auto val="1"/>
        <c:lblOffset val="100"/>
        <c:baseTimeUnit val="years"/>
      </c:dateAx>
      <c:valAx>
        <c:axId val="3332748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27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231.85</c:v>
                </c:pt>
                <c:pt idx="1">
                  <c:v>213.4</c:v>
                </c:pt>
                <c:pt idx="2">
                  <c:v>216.78</c:v>
                </c:pt>
                <c:pt idx="3">
                  <c:v>272.26</c:v>
                </c:pt>
                <c:pt idx="4">
                  <c:v>256.37</c:v>
                </c:pt>
              </c:numCache>
            </c:numRef>
          </c:val>
          <c:extLst xmlns:c16r2="http://schemas.microsoft.com/office/drawing/2015/06/chart">
            <c:ext xmlns:c16="http://schemas.microsoft.com/office/drawing/2014/chart" uri="{C3380CC4-5D6E-409C-BE32-E72D297353CC}">
              <c16:uniqueId val="{00000000-30C3-4609-8DC8-CD1E7F793374}"/>
            </c:ext>
          </c:extLst>
        </c:ser>
        <c:dLbls>
          <c:showLegendKey val="0"/>
          <c:showVal val="0"/>
          <c:showCatName val="0"/>
          <c:showSerName val="0"/>
          <c:showPercent val="0"/>
          <c:showBubbleSize val="0"/>
        </c:dLbls>
        <c:gapWidth val="150"/>
        <c:axId val="333275984"/>
        <c:axId val="333276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330.99</c:v>
                </c:pt>
                <c:pt idx="1">
                  <c:v>324.08999999999997</c:v>
                </c:pt>
                <c:pt idx="2">
                  <c:v>319.82</c:v>
                </c:pt>
                <c:pt idx="3">
                  <c:v>312.02999999999997</c:v>
                </c:pt>
                <c:pt idx="4">
                  <c:v>307.45999999999998</c:v>
                </c:pt>
              </c:numCache>
            </c:numRef>
          </c:val>
          <c:smooth val="0"/>
          <c:extLst xmlns:c16r2="http://schemas.microsoft.com/office/drawing/2015/06/chart">
            <c:ext xmlns:c16="http://schemas.microsoft.com/office/drawing/2014/chart" uri="{C3380CC4-5D6E-409C-BE32-E72D297353CC}">
              <c16:uniqueId val="{00000001-30C3-4609-8DC8-CD1E7F793374}"/>
            </c:ext>
          </c:extLst>
        </c:ser>
        <c:dLbls>
          <c:showLegendKey val="0"/>
          <c:showVal val="0"/>
          <c:showCatName val="0"/>
          <c:showSerName val="0"/>
          <c:showPercent val="0"/>
          <c:showBubbleSize val="0"/>
        </c:dLbls>
        <c:marker val="1"/>
        <c:smooth val="0"/>
        <c:axId val="333275984"/>
        <c:axId val="333276376"/>
      </c:lineChart>
      <c:dateAx>
        <c:axId val="333275984"/>
        <c:scaling>
          <c:orientation val="minMax"/>
        </c:scaling>
        <c:delete val="1"/>
        <c:axPos val="b"/>
        <c:numFmt formatCode="ge" sourceLinked="1"/>
        <c:majorTickMark val="none"/>
        <c:minorTickMark val="none"/>
        <c:tickLblPos val="none"/>
        <c:crossAx val="333276376"/>
        <c:crosses val="autoZero"/>
        <c:auto val="1"/>
        <c:lblOffset val="100"/>
        <c:baseTimeUnit val="years"/>
      </c:dateAx>
      <c:valAx>
        <c:axId val="33327637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33275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122.34</c:v>
                </c:pt>
                <c:pt idx="1">
                  <c:v>121.53</c:v>
                </c:pt>
                <c:pt idx="2">
                  <c:v>121.13</c:v>
                </c:pt>
                <c:pt idx="3">
                  <c:v>121.93</c:v>
                </c:pt>
                <c:pt idx="4">
                  <c:v>111.89</c:v>
                </c:pt>
              </c:numCache>
            </c:numRef>
          </c:val>
          <c:extLst xmlns:c16r2="http://schemas.microsoft.com/office/drawing/2015/06/chart">
            <c:ext xmlns:c16="http://schemas.microsoft.com/office/drawing/2014/chart" uri="{C3380CC4-5D6E-409C-BE32-E72D297353CC}">
              <c16:uniqueId val="{00000000-C229-482C-ABAD-3E64CCD6823A}"/>
            </c:ext>
          </c:extLst>
        </c:ser>
        <c:dLbls>
          <c:showLegendKey val="0"/>
          <c:showVal val="0"/>
          <c:showCatName val="0"/>
          <c:showSerName val="0"/>
          <c:showPercent val="0"/>
          <c:showBubbleSize val="0"/>
        </c:dLbls>
        <c:gapWidth val="150"/>
        <c:axId val="333277552"/>
        <c:axId val="333109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100.27</c:v>
                </c:pt>
                <c:pt idx="1">
                  <c:v>99.46</c:v>
                </c:pt>
                <c:pt idx="2">
                  <c:v>105.21</c:v>
                </c:pt>
                <c:pt idx="3">
                  <c:v>105.71</c:v>
                </c:pt>
                <c:pt idx="4">
                  <c:v>106.01</c:v>
                </c:pt>
              </c:numCache>
            </c:numRef>
          </c:val>
          <c:smooth val="0"/>
          <c:extLst xmlns:c16r2="http://schemas.microsoft.com/office/drawing/2015/06/chart">
            <c:ext xmlns:c16="http://schemas.microsoft.com/office/drawing/2014/chart" uri="{C3380CC4-5D6E-409C-BE32-E72D297353CC}">
              <c16:uniqueId val="{00000001-C229-482C-ABAD-3E64CCD6823A}"/>
            </c:ext>
          </c:extLst>
        </c:ser>
        <c:dLbls>
          <c:showLegendKey val="0"/>
          <c:showVal val="0"/>
          <c:showCatName val="0"/>
          <c:showSerName val="0"/>
          <c:showPercent val="0"/>
          <c:showBubbleSize val="0"/>
        </c:dLbls>
        <c:marker val="1"/>
        <c:smooth val="0"/>
        <c:axId val="333277552"/>
        <c:axId val="333109120"/>
      </c:lineChart>
      <c:dateAx>
        <c:axId val="333277552"/>
        <c:scaling>
          <c:orientation val="minMax"/>
        </c:scaling>
        <c:delete val="1"/>
        <c:axPos val="b"/>
        <c:numFmt formatCode="ge" sourceLinked="1"/>
        <c:majorTickMark val="none"/>
        <c:minorTickMark val="none"/>
        <c:tickLblPos val="none"/>
        <c:crossAx val="333109120"/>
        <c:crosses val="autoZero"/>
        <c:auto val="1"/>
        <c:lblOffset val="100"/>
        <c:baseTimeUnit val="years"/>
      </c:dateAx>
      <c:valAx>
        <c:axId val="333109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27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142.1</c:v>
                </c:pt>
                <c:pt idx="1">
                  <c:v>143.16999999999999</c:v>
                </c:pt>
                <c:pt idx="2">
                  <c:v>143.94999999999999</c:v>
                </c:pt>
                <c:pt idx="3">
                  <c:v>142.82</c:v>
                </c:pt>
                <c:pt idx="4">
                  <c:v>153.11000000000001</c:v>
                </c:pt>
              </c:numCache>
            </c:numRef>
          </c:val>
          <c:extLst xmlns:c16r2="http://schemas.microsoft.com/office/drawing/2015/06/chart">
            <c:ext xmlns:c16="http://schemas.microsoft.com/office/drawing/2014/chart" uri="{C3380CC4-5D6E-409C-BE32-E72D297353CC}">
              <c16:uniqueId val="{00000000-3866-47BE-8AB7-0AC83CAE09C7}"/>
            </c:ext>
          </c:extLst>
        </c:ser>
        <c:dLbls>
          <c:showLegendKey val="0"/>
          <c:showVal val="0"/>
          <c:showCatName val="0"/>
          <c:showSerName val="0"/>
          <c:showPercent val="0"/>
          <c:showBubbleSize val="0"/>
        </c:dLbls>
        <c:gapWidth val="150"/>
        <c:axId val="333110296"/>
        <c:axId val="333110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169.62</c:v>
                </c:pt>
                <c:pt idx="1">
                  <c:v>171.78</c:v>
                </c:pt>
                <c:pt idx="2">
                  <c:v>162.59</c:v>
                </c:pt>
                <c:pt idx="3">
                  <c:v>162.15</c:v>
                </c:pt>
                <c:pt idx="4">
                  <c:v>162.24</c:v>
                </c:pt>
              </c:numCache>
            </c:numRef>
          </c:val>
          <c:smooth val="0"/>
          <c:extLst xmlns:c16r2="http://schemas.microsoft.com/office/drawing/2015/06/chart">
            <c:ext xmlns:c16="http://schemas.microsoft.com/office/drawing/2014/chart" uri="{C3380CC4-5D6E-409C-BE32-E72D297353CC}">
              <c16:uniqueId val="{00000001-3866-47BE-8AB7-0AC83CAE09C7}"/>
            </c:ext>
          </c:extLst>
        </c:ser>
        <c:dLbls>
          <c:showLegendKey val="0"/>
          <c:showVal val="0"/>
          <c:showCatName val="0"/>
          <c:showSerName val="0"/>
          <c:showPercent val="0"/>
          <c:showBubbleSize val="0"/>
        </c:dLbls>
        <c:marker val="1"/>
        <c:smooth val="0"/>
        <c:axId val="333110296"/>
        <c:axId val="333110688"/>
      </c:lineChart>
      <c:dateAx>
        <c:axId val="333110296"/>
        <c:scaling>
          <c:orientation val="minMax"/>
        </c:scaling>
        <c:delete val="1"/>
        <c:axPos val="b"/>
        <c:numFmt formatCode="ge" sourceLinked="1"/>
        <c:majorTickMark val="none"/>
        <c:minorTickMark val="none"/>
        <c:tickLblPos val="none"/>
        <c:crossAx val="333110688"/>
        <c:crosses val="autoZero"/>
        <c:auto val="1"/>
        <c:lblOffset val="100"/>
        <c:baseTimeUnit val="years"/>
      </c:dateAx>
      <c:valAx>
        <c:axId val="333110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33110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A1" zoomScale="85" zoomScaleNormal="85" workbookViewId="0">
      <selection activeCell="BK61" sqref="BK61"/>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6" t="str">
        <f>データ!H6</f>
        <v>佐賀県　鳥栖市</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A4</v>
      </c>
      <c r="X8" s="83"/>
      <c r="Y8" s="83"/>
      <c r="Z8" s="83"/>
      <c r="AA8" s="83"/>
      <c r="AB8" s="83"/>
      <c r="AC8" s="83"/>
      <c r="AD8" s="84" t="s">
        <v>116</v>
      </c>
      <c r="AE8" s="84"/>
      <c r="AF8" s="84"/>
      <c r="AG8" s="84"/>
      <c r="AH8" s="84"/>
      <c r="AI8" s="84"/>
      <c r="AJ8" s="84"/>
      <c r="AK8" s="5"/>
      <c r="AL8" s="71">
        <f>データ!$R$6</f>
        <v>72845</v>
      </c>
      <c r="AM8" s="71"/>
      <c r="AN8" s="71"/>
      <c r="AO8" s="71"/>
      <c r="AP8" s="71"/>
      <c r="AQ8" s="71"/>
      <c r="AR8" s="71"/>
      <c r="AS8" s="71"/>
      <c r="AT8" s="67">
        <f>データ!$S$6</f>
        <v>71.72</v>
      </c>
      <c r="AU8" s="68"/>
      <c r="AV8" s="68"/>
      <c r="AW8" s="68"/>
      <c r="AX8" s="68"/>
      <c r="AY8" s="68"/>
      <c r="AZ8" s="68"/>
      <c r="BA8" s="68"/>
      <c r="BB8" s="70">
        <f>データ!$T$6</f>
        <v>1015.69</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c r="A10" s="2"/>
      <c r="B10" s="67" t="str">
        <f>データ!$N$6</f>
        <v>-</v>
      </c>
      <c r="C10" s="68"/>
      <c r="D10" s="68"/>
      <c r="E10" s="68"/>
      <c r="F10" s="68"/>
      <c r="G10" s="68"/>
      <c r="H10" s="68"/>
      <c r="I10" s="67">
        <f>データ!$O$6</f>
        <v>72.5</v>
      </c>
      <c r="J10" s="68"/>
      <c r="K10" s="68"/>
      <c r="L10" s="68"/>
      <c r="M10" s="68"/>
      <c r="N10" s="68"/>
      <c r="O10" s="69"/>
      <c r="P10" s="70">
        <f>データ!$P$6</f>
        <v>97.6</v>
      </c>
      <c r="Q10" s="70"/>
      <c r="R10" s="70"/>
      <c r="S10" s="70"/>
      <c r="T10" s="70"/>
      <c r="U10" s="70"/>
      <c r="V10" s="70"/>
      <c r="W10" s="71">
        <f>データ!$Q$6</f>
        <v>3240</v>
      </c>
      <c r="X10" s="71"/>
      <c r="Y10" s="71"/>
      <c r="Z10" s="71"/>
      <c r="AA10" s="71"/>
      <c r="AB10" s="71"/>
      <c r="AC10" s="71"/>
      <c r="AD10" s="2"/>
      <c r="AE10" s="2"/>
      <c r="AF10" s="2"/>
      <c r="AG10" s="2"/>
      <c r="AH10" s="5"/>
      <c r="AI10" s="5"/>
      <c r="AJ10" s="5"/>
      <c r="AK10" s="5"/>
      <c r="AL10" s="71">
        <f>データ!$U$6</f>
        <v>70749</v>
      </c>
      <c r="AM10" s="71"/>
      <c r="AN10" s="71"/>
      <c r="AO10" s="71"/>
      <c r="AP10" s="71"/>
      <c r="AQ10" s="71"/>
      <c r="AR10" s="71"/>
      <c r="AS10" s="71"/>
      <c r="AT10" s="67">
        <f>データ!$V$6</f>
        <v>43.44</v>
      </c>
      <c r="AU10" s="68"/>
      <c r="AV10" s="68"/>
      <c r="AW10" s="68"/>
      <c r="AX10" s="68"/>
      <c r="AY10" s="68"/>
      <c r="AZ10" s="68"/>
      <c r="BA10" s="68"/>
      <c r="BB10" s="70">
        <f>データ!$W$6</f>
        <v>1628.66</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117</v>
      </c>
      <c r="BM16" s="51"/>
      <c r="BN16" s="51"/>
      <c r="BO16" s="51"/>
      <c r="BP16" s="51"/>
      <c r="BQ16" s="51"/>
      <c r="BR16" s="51"/>
      <c r="BS16" s="51"/>
      <c r="BT16" s="51"/>
      <c r="BU16" s="51"/>
      <c r="BV16" s="51"/>
      <c r="BW16" s="51"/>
      <c r="BX16" s="51"/>
      <c r="BY16" s="51"/>
      <c r="BZ16" s="52"/>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118</v>
      </c>
      <c r="BM47" s="51"/>
      <c r="BN47" s="51"/>
      <c r="BO47" s="51"/>
      <c r="BP47" s="51"/>
      <c r="BQ47" s="51"/>
      <c r="BR47" s="51"/>
      <c r="BS47" s="51"/>
      <c r="BT47" s="51"/>
      <c r="BU47" s="51"/>
      <c r="BV47" s="51"/>
      <c r="BW47" s="51"/>
      <c r="BX47" s="51"/>
      <c r="BY47" s="51"/>
      <c r="BZ47" s="52"/>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412031</v>
      </c>
      <c r="D6" s="34">
        <f t="shared" si="3"/>
        <v>46</v>
      </c>
      <c r="E6" s="34">
        <f t="shared" si="3"/>
        <v>1</v>
      </c>
      <c r="F6" s="34">
        <f t="shared" si="3"/>
        <v>0</v>
      </c>
      <c r="G6" s="34">
        <f t="shared" si="3"/>
        <v>1</v>
      </c>
      <c r="H6" s="34" t="str">
        <f t="shared" si="3"/>
        <v>佐賀県　鳥栖市</v>
      </c>
      <c r="I6" s="34" t="str">
        <f t="shared" si="3"/>
        <v>法適用</v>
      </c>
      <c r="J6" s="34" t="str">
        <f t="shared" si="3"/>
        <v>水道事業</v>
      </c>
      <c r="K6" s="34" t="str">
        <f t="shared" si="3"/>
        <v>末端給水事業</v>
      </c>
      <c r="L6" s="34" t="str">
        <f t="shared" si="3"/>
        <v>A4</v>
      </c>
      <c r="M6" s="34">
        <f t="shared" si="3"/>
        <v>0</v>
      </c>
      <c r="N6" s="35" t="str">
        <f t="shared" si="3"/>
        <v>-</v>
      </c>
      <c r="O6" s="35">
        <f t="shared" si="3"/>
        <v>72.5</v>
      </c>
      <c r="P6" s="35">
        <f t="shared" si="3"/>
        <v>97.6</v>
      </c>
      <c r="Q6" s="35">
        <f t="shared" si="3"/>
        <v>3240</v>
      </c>
      <c r="R6" s="35">
        <f t="shared" si="3"/>
        <v>72845</v>
      </c>
      <c r="S6" s="35">
        <f t="shared" si="3"/>
        <v>71.72</v>
      </c>
      <c r="T6" s="35">
        <f t="shared" si="3"/>
        <v>1015.69</v>
      </c>
      <c r="U6" s="35">
        <f t="shared" si="3"/>
        <v>70749</v>
      </c>
      <c r="V6" s="35">
        <f t="shared" si="3"/>
        <v>43.44</v>
      </c>
      <c r="W6" s="35">
        <f t="shared" si="3"/>
        <v>1628.66</v>
      </c>
      <c r="X6" s="36">
        <f>IF(X7="",NA(),X7)</f>
        <v>128.16</v>
      </c>
      <c r="Y6" s="36">
        <f t="shared" ref="Y6:AG6" si="4">IF(Y7="",NA(),Y7)</f>
        <v>127.72</v>
      </c>
      <c r="Z6" s="36">
        <f t="shared" si="4"/>
        <v>124.77</v>
      </c>
      <c r="AA6" s="36">
        <f t="shared" si="4"/>
        <v>125.76</v>
      </c>
      <c r="AB6" s="36">
        <f t="shared" si="4"/>
        <v>117.59</v>
      </c>
      <c r="AC6" s="36">
        <f t="shared" si="4"/>
        <v>108.24</v>
      </c>
      <c r="AD6" s="36">
        <f t="shared" si="4"/>
        <v>107.8</v>
      </c>
      <c r="AE6" s="36">
        <f t="shared" si="4"/>
        <v>111.96</v>
      </c>
      <c r="AF6" s="36">
        <f t="shared" si="4"/>
        <v>112.69</v>
      </c>
      <c r="AG6" s="36">
        <f t="shared" si="4"/>
        <v>113.16</v>
      </c>
      <c r="AH6" s="35" t="str">
        <f>IF(AH7="","",IF(AH7="-","【-】","【"&amp;SUBSTITUTE(TEXT(AH7,"#,##0.00"),"-","△")&amp;"】"))</f>
        <v>【114.35】</v>
      </c>
      <c r="AI6" s="35">
        <f>IF(AI7="",NA(),AI7)</f>
        <v>0</v>
      </c>
      <c r="AJ6" s="35">
        <f t="shared" ref="AJ6:AR6" si="5">IF(AJ7="",NA(),AJ7)</f>
        <v>0</v>
      </c>
      <c r="AK6" s="35">
        <f t="shared" si="5"/>
        <v>0</v>
      </c>
      <c r="AL6" s="35">
        <f t="shared" si="5"/>
        <v>0</v>
      </c>
      <c r="AM6" s="35">
        <f t="shared" si="5"/>
        <v>0</v>
      </c>
      <c r="AN6" s="36">
        <f t="shared" si="5"/>
        <v>4.46</v>
      </c>
      <c r="AO6" s="36">
        <f t="shared" si="5"/>
        <v>4.3899999999999997</v>
      </c>
      <c r="AP6" s="36">
        <f t="shared" si="5"/>
        <v>0.41</v>
      </c>
      <c r="AQ6" s="36">
        <f t="shared" si="5"/>
        <v>0.54</v>
      </c>
      <c r="AR6" s="36">
        <f t="shared" si="5"/>
        <v>0.68</v>
      </c>
      <c r="AS6" s="35" t="str">
        <f>IF(AS7="","",IF(AS7="-","【-】","【"&amp;SUBSTITUTE(TEXT(AS7,"#,##0.00"),"-","△")&amp;"】"))</f>
        <v>【0.79】</v>
      </c>
      <c r="AT6" s="36">
        <f>IF(AT7="",NA(),AT7)</f>
        <v>3844.79</v>
      </c>
      <c r="AU6" s="36">
        <f t="shared" ref="AU6:BC6" si="6">IF(AU7="",NA(),AU7)</f>
        <v>4090.29</v>
      </c>
      <c r="AV6" s="36">
        <f t="shared" si="6"/>
        <v>511.21</v>
      </c>
      <c r="AW6" s="36">
        <f t="shared" si="6"/>
        <v>528</v>
      </c>
      <c r="AX6" s="36">
        <f t="shared" si="6"/>
        <v>463.17</v>
      </c>
      <c r="AY6" s="36">
        <f t="shared" si="6"/>
        <v>701</v>
      </c>
      <c r="AZ6" s="36">
        <f t="shared" si="6"/>
        <v>739.59</v>
      </c>
      <c r="BA6" s="36">
        <f t="shared" si="6"/>
        <v>335.95</v>
      </c>
      <c r="BB6" s="36">
        <f t="shared" si="6"/>
        <v>346.59</v>
      </c>
      <c r="BC6" s="36">
        <f t="shared" si="6"/>
        <v>357.82</v>
      </c>
      <c r="BD6" s="35" t="str">
        <f>IF(BD7="","",IF(BD7="-","【-】","【"&amp;SUBSTITUTE(TEXT(BD7,"#,##0.00"),"-","△")&amp;"】"))</f>
        <v>【262.87】</v>
      </c>
      <c r="BE6" s="36">
        <f>IF(BE7="",NA(),BE7)</f>
        <v>231.85</v>
      </c>
      <c r="BF6" s="36">
        <f t="shared" ref="BF6:BN6" si="7">IF(BF7="",NA(),BF7)</f>
        <v>213.4</v>
      </c>
      <c r="BG6" s="36">
        <f t="shared" si="7"/>
        <v>216.78</v>
      </c>
      <c r="BH6" s="36">
        <f t="shared" si="7"/>
        <v>272.26</v>
      </c>
      <c r="BI6" s="36">
        <f t="shared" si="7"/>
        <v>256.37</v>
      </c>
      <c r="BJ6" s="36">
        <f t="shared" si="7"/>
        <v>330.99</v>
      </c>
      <c r="BK6" s="36">
        <f t="shared" si="7"/>
        <v>324.08999999999997</v>
      </c>
      <c r="BL6" s="36">
        <f t="shared" si="7"/>
        <v>319.82</v>
      </c>
      <c r="BM6" s="36">
        <f t="shared" si="7"/>
        <v>312.02999999999997</v>
      </c>
      <c r="BN6" s="36">
        <f t="shared" si="7"/>
        <v>307.45999999999998</v>
      </c>
      <c r="BO6" s="35" t="str">
        <f>IF(BO7="","",IF(BO7="-","【-】","【"&amp;SUBSTITUTE(TEXT(BO7,"#,##0.00"),"-","△")&amp;"】"))</f>
        <v>【270.87】</v>
      </c>
      <c r="BP6" s="36">
        <f>IF(BP7="",NA(),BP7)</f>
        <v>122.34</v>
      </c>
      <c r="BQ6" s="36">
        <f t="shared" ref="BQ6:BY6" si="8">IF(BQ7="",NA(),BQ7)</f>
        <v>121.53</v>
      </c>
      <c r="BR6" s="36">
        <f t="shared" si="8"/>
        <v>121.13</v>
      </c>
      <c r="BS6" s="36">
        <f t="shared" si="8"/>
        <v>121.93</v>
      </c>
      <c r="BT6" s="36">
        <f t="shared" si="8"/>
        <v>111.89</v>
      </c>
      <c r="BU6" s="36">
        <f t="shared" si="8"/>
        <v>100.27</v>
      </c>
      <c r="BV6" s="36">
        <f t="shared" si="8"/>
        <v>99.46</v>
      </c>
      <c r="BW6" s="36">
        <f t="shared" si="8"/>
        <v>105.21</v>
      </c>
      <c r="BX6" s="36">
        <f t="shared" si="8"/>
        <v>105.71</v>
      </c>
      <c r="BY6" s="36">
        <f t="shared" si="8"/>
        <v>106.01</v>
      </c>
      <c r="BZ6" s="35" t="str">
        <f>IF(BZ7="","",IF(BZ7="-","【-】","【"&amp;SUBSTITUTE(TEXT(BZ7,"#,##0.00"),"-","△")&amp;"】"))</f>
        <v>【105.59】</v>
      </c>
      <c r="CA6" s="36">
        <f>IF(CA7="",NA(),CA7)</f>
        <v>142.1</v>
      </c>
      <c r="CB6" s="36">
        <f t="shared" ref="CB6:CJ6" si="9">IF(CB7="",NA(),CB7)</f>
        <v>143.16999999999999</v>
      </c>
      <c r="CC6" s="36">
        <f t="shared" si="9"/>
        <v>143.94999999999999</v>
      </c>
      <c r="CD6" s="36">
        <f t="shared" si="9"/>
        <v>142.82</v>
      </c>
      <c r="CE6" s="36">
        <f t="shared" si="9"/>
        <v>153.11000000000001</v>
      </c>
      <c r="CF6" s="36">
        <f t="shared" si="9"/>
        <v>169.62</v>
      </c>
      <c r="CG6" s="36">
        <f t="shared" si="9"/>
        <v>171.78</v>
      </c>
      <c r="CH6" s="36">
        <f t="shared" si="9"/>
        <v>162.59</v>
      </c>
      <c r="CI6" s="36">
        <f t="shared" si="9"/>
        <v>162.15</v>
      </c>
      <c r="CJ6" s="36">
        <f t="shared" si="9"/>
        <v>162.24</v>
      </c>
      <c r="CK6" s="35" t="str">
        <f>IF(CK7="","",IF(CK7="-","【-】","【"&amp;SUBSTITUTE(TEXT(CK7,"#,##0.00"),"-","△")&amp;"】"))</f>
        <v>【163.27】</v>
      </c>
      <c r="CL6" s="36">
        <f>IF(CL7="",NA(),CL7)</f>
        <v>53.68</v>
      </c>
      <c r="CM6" s="36">
        <f t="shared" ref="CM6:CU6" si="10">IF(CM7="",NA(),CM7)</f>
        <v>54.85</v>
      </c>
      <c r="CN6" s="36">
        <f t="shared" si="10"/>
        <v>54.38</v>
      </c>
      <c r="CO6" s="36">
        <f t="shared" si="10"/>
        <v>54.39</v>
      </c>
      <c r="CP6" s="36">
        <f t="shared" si="10"/>
        <v>54.06</v>
      </c>
      <c r="CQ6" s="36">
        <f t="shared" si="10"/>
        <v>59.88</v>
      </c>
      <c r="CR6" s="36">
        <f t="shared" si="10"/>
        <v>59.68</v>
      </c>
      <c r="CS6" s="36">
        <f t="shared" si="10"/>
        <v>59.17</v>
      </c>
      <c r="CT6" s="36">
        <f t="shared" si="10"/>
        <v>59.34</v>
      </c>
      <c r="CU6" s="36">
        <f t="shared" si="10"/>
        <v>59.11</v>
      </c>
      <c r="CV6" s="35" t="str">
        <f>IF(CV7="","",IF(CV7="-","【-】","【"&amp;SUBSTITUTE(TEXT(CV7,"#,##0.00"),"-","△")&amp;"】"))</f>
        <v>【59.94】</v>
      </c>
      <c r="CW6" s="36">
        <f>IF(CW7="",NA(),CW7)</f>
        <v>91.83</v>
      </c>
      <c r="CX6" s="36">
        <f t="shared" ref="CX6:DF6" si="11">IF(CX7="",NA(),CX7)</f>
        <v>90.68</v>
      </c>
      <c r="CY6" s="36">
        <f t="shared" si="11"/>
        <v>91.21</v>
      </c>
      <c r="CZ6" s="36">
        <f t="shared" si="11"/>
        <v>91.9</v>
      </c>
      <c r="DA6" s="36">
        <f t="shared" si="11"/>
        <v>93.6</v>
      </c>
      <c r="DB6" s="36">
        <f t="shared" si="11"/>
        <v>87.65</v>
      </c>
      <c r="DC6" s="36">
        <f t="shared" si="11"/>
        <v>87.63</v>
      </c>
      <c r="DD6" s="36">
        <f t="shared" si="11"/>
        <v>87.6</v>
      </c>
      <c r="DE6" s="36">
        <f t="shared" si="11"/>
        <v>87.74</v>
      </c>
      <c r="DF6" s="36">
        <f t="shared" si="11"/>
        <v>87.91</v>
      </c>
      <c r="DG6" s="35" t="str">
        <f>IF(DG7="","",IF(DG7="-","【-】","【"&amp;SUBSTITUTE(TEXT(DG7,"#,##0.00"),"-","△")&amp;"】"))</f>
        <v>【90.22】</v>
      </c>
      <c r="DH6" s="36">
        <f>IF(DH7="",NA(),DH7)</f>
        <v>44.54</v>
      </c>
      <c r="DI6" s="36">
        <f t="shared" ref="DI6:DQ6" si="12">IF(DI7="",NA(),DI7)</f>
        <v>45.93</v>
      </c>
      <c r="DJ6" s="36">
        <f t="shared" si="12"/>
        <v>47.25</v>
      </c>
      <c r="DK6" s="36">
        <f t="shared" si="12"/>
        <v>44.83</v>
      </c>
      <c r="DL6" s="36">
        <f t="shared" si="12"/>
        <v>46.11</v>
      </c>
      <c r="DM6" s="36">
        <f t="shared" si="12"/>
        <v>38.69</v>
      </c>
      <c r="DN6" s="36">
        <f t="shared" si="12"/>
        <v>39.65</v>
      </c>
      <c r="DO6" s="36">
        <f t="shared" si="12"/>
        <v>45.25</v>
      </c>
      <c r="DP6" s="36">
        <f t="shared" si="12"/>
        <v>46.27</v>
      </c>
      <c r="DQ6" s="36">
        <f t="shared" si="12"/>
        <v>46.88</v>
      </c>
      <c r="DR6" s="35" t="str">
        <f>IF(DR7="","",IF(DR7="-","【-】","【"&amp;SUBSTITUTE(TEXT(DR7,"#,##0.00"),"-","△")&amp;"】"))</f>
        <v>【47.91】</v>
      </c>
      <c r="DS6" s="36">
        <f>IF(DS7="",NA(),DS7)</f>
        <v>2.0299999999999998</v>
      </c>
      <c r="DT6" s="36">
        <f t="shared" ref="DT6:EB6" si="13">IF(DT7="",NA(),DT7)</f>
        <v>2.76</v>
      </c>
      <c r="DU6" s="36">
        <f t="shared" si="13"/>
        <v>3.39</v>
      </c>
      <c r="DV6" s="36">
        <f t="shared" si="13"/>
        <v>4.5199999999999996</v>
      </c>
      <c r="DW6" s="36">
        <f t="shared" si="13"/>
        <v>5.22</v>
      </c>
      <c r="DX6" s="36">
        <f t="shared" si="13"/>
        <v>8.4</v>
      </c>
      <c r="DY6" s="36">
        <f t="shared" si="13"/>
        <v>9.7100000000000009</v>
      </c>
      <c r="DZ6" s="36">
        <f t="shared" si="13"/>
        <v>10.71</v>
      </c>
      <c r="EA6" s="36">
        <f t="shared" si="13"/>
        <v>10.93</v>
      </c>
      <c r="EB6" s="36">
        <f t="shared" si="13"/>
        <v>13.39</v>
      </c>
      <c r="EC6" s="35" t="str">
        <f>IF(EC7="","",IF(EC7="-","【-】","【"&amp;SUBSTITUTE(TEXT(EC7,"#,##0.00"),"-","△")&amp;"】"))</f>
        <v>【15.00】</v>
      </c>
      <c r="ED6" s="36">
        <f>IF(ED7="",NA(),ED7)</f>
        <v>1.56</v>
      </c>
      <c r="EE6" s="36">
        <f t="shared" ref="EE6:EM6" si="14">IF(EE7="",NA(),EE7)</f>
        <v>1.3</v>
      </c>
      <c r="EF6" s="36">
        <f t="shared" si="14"/>
        <v>1.33</v>
      </c>
      <c r="EG6" s="36">
        <f t="shared" si="14"/>
        <v>1.1200000000000001</v>
      </c>
      <c r="EH6" s="36">
        <f t="shared" si="14"/>
        <v>1.28</v>
      </c>
      <c r="EI6" s="36">
        <f t="shared" si="14"/>
        <v>0.78</v>
      </c>
      <c r="EJ6" s="36">
        <f t="shared" si="14"/>
        <v>0.83</v>
      </c>
      <c r="EK6" s="36">
        <f t="shared" si="14"/>
        <v>0.72</v>
      </c>
      <c r="EL6" s="36">
        <f t="shared" si="14"/>
        <v>0.71</v>
      </c>
      <c r="EM6" s="36">
        <f t="shared" si="14"/>
        <v>0.71</v>
      </c>
      <c r="EN6" s="35" t="str">
        <f>IF(EN7="","",IF(EN7="-","【-】","【"&amp;SUBSTITUTE(TEXT(EN7,"#,##0.00"),"-","△")&amp;"】"))</f>
        <v>【0.76】</v>
      </c>
    </row>
    <row r="7" spans="1:144" s="37" customFormat="1">
      <c r="A7" s="29"/>
      <c r="B7" s="38">
        <v>2016</v>
      </c>
      <c r="C7" s="38">
        <v>412031</v>
      </c>
      <c r="D7" s="38">
        <v>46</v>
      </c>
      <c r="E7" s="38">
        <v>1</v>
      </c>
      <c r="F7" s="38">
        <v>0</v>
      </c>
      <c r="G7" s="38">
        <v>1</v>
      </c>
      <c r="H7" s="38" t="s">
        <v>105</v>
      </c>
      <c r="I7" s="38" t="s">
        <v>106</v>
      </c>
      <c r="J7" s="38" t="s">
        <v>107</v>
      </c>
      <c r="K7" s="38" t="s">
        <v>108</v>
      </c>
      <c r="L7" s="38" t="s">
        <v>109</v>
      </c>
      <c r="M7" s="38"/>
      <c r="N7" s="39" t="s">
        <v>110</v>
      </c>
      <c r="O7" s="39">
        <v>72.5</v>
      </c>
      <c r="P7" s="39">
        <v>97.6</v>
      </c>
      <c r="Q7" s="39">
        <v>3240</v>
      </c>
      <c r="R7" s="39">
        <v>72845</v>
      </c>
      <c r="S7" s="39">
        <v>71.72</v>
      </c>
      <c r="T7" s="39">
        <v>1015.69</v>
      </c>
      <c r="U7" s="39">
        <v>70749</v>
      </c>
      <c r="V7" s="39">
        <v>43.44</v>
      </c>
      <c r="W7" s="39">
        <v>1628.66</v>
      </c>
      <c r="X7" s="39">
        <v>128.16</v>
      </c>
      <c r="Y7" s="39">
        <v>127.72</v>
      </c>
      <c r="Z7" s="39">
        <v>124.77</v>
      </c>
      <c r="AA7" s="39">
        <v>125.76</v>
      </c>
      <c r="AB7" s="39">
        <v>117.59</v>
      </c>
      <c r="AC7" s="39">
        <v>108.24</v>
      </c>
      <c r="AD7" s="39">
        <v>107.8</v>
      </c>
      <c r="AE7" s="39">
        <v>111.96</v>
      </c>
      <c r="AF7" s="39">
        <v>112.69</v>
      </c>
      <c r="AG7" s="39">
        <v>113.16</v>
      </c>
      <c r="AH7" s="39">
        <v>114.35</v>
      </c>
      <c r="AI7" s="39">
        <v>0</v>
      </c>
      <c r="AJ7" s="39">
        <v>0</v>
      </c>
      <c r="AK7" s="39">
        <v>0</v>
      </c>
      <c r="AL7" s="39">
        <v>0</v>
      </c>
      <c r="AM7" s="39">
        <v>0</v>
      </c>
      <c r="AN7" s="39">
        <v>4.46</v>
      </c>
      <c r="AO7" s="39">
        <v>4.3899999999999997</v>
      </c>
      <c r="AP7" s="39">
        <v>0.41</v>
      </c>
      <c r="AQ7" s="39">
        <v>0.54</v>
      </c>
      <c r="AR7" s="39">
        <v>0.68</v>
      </c>
      <c r="AS7" s="39">
        <v>0.79</v>
      </c>
      <c r="AT7" s="39">
        <v>3844.79</v>
      </c>
      <c r="AU7" s="39">
        <v>4090.29</v>
      </c>
      <c r="AV7" s="39">
        <v>511.21</v>
      </c>
      <c r="AW7" s="39">
        <v>528</v>
      </c>
      <c r="AX7" s="39">
        <v>463.17</v>
      </c>
      <c r="AY7" s="39">
        <v>701</v>
      </c>
      <c r="AZ7" s="39">
        <v>739.59</v>
      </c>
      <c r="BA7" s="39">
        <v>335.95</v>
      </c>
      <c r="BB7" s="39">
        <v>346.59</v>
      </c>
      <c r="BC7" s="39">
        <v>357.82</v>
      </c>
      <c r="BD7" s="39">
        <v>262.87</v>
      </c>
      <c r="BE7" s="39">
        <v>231.85</v>
      </c>
      <c r="BF7" s="39">
        <v>213.4</v>
      </c>
      <c r="BG7" s="39">
        <v>216.78</v>
      </c>
      <c r="BH7" s="39">
        <v>272.26</v>
      </c>
      <c r="BI7" s="39">
        <v>256.37</v>
      </c>
      <c r="BJ7" s="39">
        <v>330.99</v>
      </c>
      <c r="BK7" s="39">
        <v>324.08999999999997</v>
      </c>
      <c r="BL7" s="39">
        <v>319.82</v>
      </c>
      <c r="BM7" s="39">
        <v>312.02999999999997</v>
      </c>
      <c r="BN7" s="39">
        <v>307.45999999999998</v>
      </c>
      <c r="BO7" s="39">
        <v>270.87</v>
      </c>
      <c r="BP7" s="39">
        <v>122.34</v>
      </c>
      <c r="BQ7" s="39">
        <v>121.53</v>
      </c>
      <c r="BR7" s="39">
        <v>121.13</v>
      </c>
      <c r="BS7" s="39">
        <v>121.93</v>
      </c>
      <c r="BT7" s="39">
        <v>111.89</v>
      </c>
      <c r="BU7" s="39">
        <v>100.27</v>
      </c>
      <c r="BV7" s="39">
        <v>99.46</v>
      </c>
      <c r="BW7" s="39">
        <v>105.21</v>
      </c>
      <c r="BX7" s="39">
        <v>105.71</v>
      </c>
      <c r="BY7" s="39">
        <v>106.01</v>
      </c>
      <c r="BZ7" s="39">
        <v>105.59</v>
      </c>
      <c r="CA7" s="39">
        <v>142.1</v>
      </c>
      <c r="CB7" s="39">
        <v>143.16999999999999</v>
      </c>
      <c r="CC7" s="39">
        <v>143.94999999999999</v>
      </c>
      <c r="CD7" s="39">
        <v>142.82</v>
      </c>
      <c r="CE7" s="39">
        <v>153.11000000000001</v>
      </c>
      <c r="CF7" s="39">
        <v>169.62</v>
      </c>
      <c r="CG7" s="39">
        <v>171.78</v>
      </c>
      <c r="CH7" s="39">
        <v>162.59</v>
      </c>
      <c r="CI7" s="39">
        <v>162.15</v>
      </c>
      <c r="CJ7" s="39">
        <v>162.24</v>
      </c>
      <c r="CK7" s="39">
        <v>163.27000000000001</v>
      </c>
      <c r="CL7" s="39">
        <v>53.68</v>
      </c>
      <c r="CM7" s="39">
        <v>54.85</v>
      </c>
      <c r="CN7" s="39">
        <v>54.38</v>
      </c>
      <c r="CO7" s="39">
        <v>54.39</v>
      </c>
      <c r="CP7" s="39">
        <v>54.06</v>
      </c>
      <c r="CQ7" s="39">
        <v>59.88</v>
      </c>
      <c r="CR7" s="39">
        <v>59.68</v>
      </c>
      <c r="CS7" s="39">
        <v>59.17</v>
      </c>
      <c r="CT7" s="39">
        <v>59.34</v>
      </c>
      <c r="CU7" s="39">
        <v>59.11</v>
      </c>
      <c r="CV7" s="39">
        <v>59.94</v>
      </c>
      <c r="CW7" s="39">
        <v>91.83</v>
      </c>
      <c r="CX7" s="39">
        <v>90.68</v>
      </c>
      <c r="CY7" s="39">
        <v>91.21</v>
      </c>
      <c r="CZ7" s="39">
        <v>91.9</v>
      </c>
      <c r="DA7" s="39">
        <v>93.6</v>
      </c>
      <c r="DB7" s="39">
        <v>87.65</v>
      </c>
      <c r="DC7" s="39">
        <v>87.63</v>
      </c>
      <c r="DD7" s="39">
        <v>87.6</v>
      </c>
      <c r="DE7" s="39">
        <v>87.74</v>
      </c>
      <c r="DF7" s="39">
        <v>87.91</v>
      </c>
      <c r="DG7" s="39">
        <v>90.22</v>
      </c>
      <c r="DH7" s="39">
        <v>44.54</v>
      </c>
      <c r="DI7" s="39">
        <v>45.93</v>
      </c>
      <c r="DJ7" s="39">
        <v>47.25</v>
      </c>
      <c r="DK7" s="39">
        <v>44.83</v>
      </c>
      <c r="DL7" s="39">
        <v>46.11</v>
      </c>
      <c r="DM7" s="39">
        <v>38.69</v>
      </c>
      <c r="DN7" s="39">
        <v>39.65</v>
      </c>
      <c r="DO7" s="39">
        <v>45.25</v>
      </c>
      <c r="DP7" s="39">
        <v>46.27</v>
      </c>
      <c r="DQ7" s="39">
        <v>46.88</v>
      </c>
      <c r="DR7" s="39">
        <v>47.91</v>
      </c>
      <c r="DS7" s="39">
        <v>2.0299999999999998</v>
      </c>
      <c r="DT7" s="39">
        <v>2.76</v>
      </c>
      <c r="DU7" s="39">
        <v>3.39</v>
      </c>
      <c r="DV7" s="39">
        <v>4.5199999999999996</v>
      </c>
      <c r="DW7" s="39">
        <v>5.22</v>
      </c>
      <c r="DX7" s="39">
        <v>8.4</v>
      </c>
      <c r="DY7" s="39">
        <v>9.7100000000000009</v>
      </c>
      <c r="DZ7" s="39">
        <v>10.71</v>
      </c>
      <c r="EA7" s="39">
        <v>10.93</v>
      </c>
      <c r="EB7" s="39">
        <v>13.39</v>
      </c>
      <c r="EC7" s="39">
        <v>15</v>
      </c>
      <c r="ED7" s="39">
        <v>1.56</v>
      </c>
      <c r="EE7" s="39">
        <v>1.3</v>
      </c>
      <c r="EF7" s="39">
        <v>1.33</v>
      </c>
      <c r="EG7" s="39">
        <v>1.1200000000000001</v>
      </c>
      <c r="EH7" s="39">
        <v>1.28</v>
      </c>
      <c r="EI7" s="39">
        <v>0.78</v>
      </c>
      <c r="EJ7" s="39">
        <v>0.83</v>
      </c>
      <c r="EK7" s="39">
        <v>0.72</v>
      </c>
      <c r="EL7" s="39">
        <v>0.71</v>
      </c>
      <c r="EM7" s="39">
        <v>0.71</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2018-02-13T00:54:57Z</cp:lastPrinted>
  <dcterms:created xsi:type="dcterms:W3CDTF">2017-12-25T01:36:56Z</dcterms:created>
  <dcterms:modified xsi:type="dcterms:W3CDTF">2018-02-13T00:55:04Z</dcterms:modified>
  <cp:category/>
</cp:coreProperties>
</file>