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ratsufs\内部系本庁共有\水道局　水道管理課\★照会・回答\H29\H30.1.29 経営比較分析表\"/>
    </mc:Choice>
  </mc:AlternateContent>
  <workbookProtection workbookPassword="B319" lockStructure="1"/>
  <bookViews>
    <workbookView xWindow="0" yWindow="0" windowWidth="20490" windowHeight="83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<sst xmlns="http://schemas.openxmlformats.org/spreadsheetml/2006/main" count="232" uniqueCount="120">
  <si>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</si>
  <si>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</si>
  <si>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</si>
  <si>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</si>
  <si>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</si>
  <si>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</si>
  <si>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</si>
  <si>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</si>
  <si>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</si>
  <si>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</si>
  <si>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</si>
  <si>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</si>
  <si>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</si>
  <si>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</si>
  <si>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</si>
  <si>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</si>
  <si>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</si>
  <si>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</si>
  <si>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</si>
  <si>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</si>
  <si>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</si>
  <si>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</si>
  <si>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</si>
  <si>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</si>
  <si>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</si>
  <si>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</si>
  <si>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</si>
  <si>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</si>
  <si>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</si>
  <si>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</si>
  <si>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</si>
  <si>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</si>
  <si>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</si>
  <si>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</si>
  <si>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</si>
  <si>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</si>
  <si>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</si>
  <si>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</si>
  <si>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</si>
  <si>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</si>
  <si>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</si>
  <si>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</si>
  <si>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</si>
  <si>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</si>
  <si>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</si>
  <si>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</si>
  <si>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</si>
  <si>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</si>
  <si>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</si>
  <si>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</si>
  <si>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</si>
  <si>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</si>
  <si>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</si>
  <si>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</si>
  <si>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</si>
  <si>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</si>
  <si>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</si>
  <si>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</si>
  <si>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</si>
  <si>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</si>
  <si>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</si>
  <si>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</si>
  <si>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</si>
  <si>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</si>
  <si>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</si>
  <si>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</si>
  <si>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</si>
  <si>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</si>
  <si>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</si>
  <si>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</si>
  <si>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</si>
  <si>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</si>
  <si>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</si>
  <si>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</si>
  <si>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</si>
  <si>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</si>
  <si>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</si>
  <si>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</si>
  <si>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</si>
  <si>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</si>
  <si>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</si>
  <si>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</si>
  <si>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</si>
  <si>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</si>
  <si>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</si>
  <si>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</si>
  <si>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</si>
  <si>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</si>
  <si>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</si>
  <si>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</si>
  <si>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</si>
  <si>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</si>
  <si>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</si>
  <si>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</si>
  <si>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</si>
  <si>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</si>
  <si>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</si>
  <si>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</si>
  <si>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</si>
  <si>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</si>
  <si>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</si>
  <si>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</si>
  <si>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</si>
  <si>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</si>
  <si>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</si>
  <si>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</si>
  <si>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</si>
  <si>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</si>
  <si>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</si>
  <si>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</si>
  <si>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</si>
  <si>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</si>
  <si>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</si>
  <si>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</si>
  <si>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</si>
  <si>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</si>
  <si>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</si>
  <si>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①経常収支比率は100%を上回っており、②累積欠損金も発生しておらず、経常損益上は健全な経営状況である。
　③流動比率は平均値に比べ低いが、資金運用に支障をきたす状態ではない。
　④企業債残高対給水収益比率は簡易水道統合整備事業に要した多くの資金を企業債で賄ってきたため、平均値に比べ著しく高くなっている。
　⑤料金回収率が100%を下回っており、給水に係る費用を給水収益だけでは賄えておらず、⑥給水原価は給水区域が広く、複数の離島を有しているため、費用がかかることから平均値より高くなっている。
　⑦施設利用率は給水区域が広いため施設が多いことと⑧有収率は管路延長が長い分漏水が多いことなどからともに平均値を下回っている。
　以上のことから、経常損益上は健全な経営状況であるものの、給水に係る費用が給水収益だけでは賄えておらず、今後、老朽化した管路や水道施設の大量更新時期を迎えるため、適切な料金収入の確保が必要である。</t>
    <rPh sb="2" eb="4">
      <t>ケイジョウ</t>
    </rPh>
    <rPh sb="4" eb="6">
      <t>シュウシ</t>
    </rPh>
    <rPh sb="6" eb="8">
      <t>ヒリツ</t>
    </rPh>
    <rPh sb="14" eb="16">
      <t>ウワマワ</t>
    </rPh>
    <rPh sb="22" eb="24">
      <t>ルイセキ</t>
    </rPh>
    <rPh sb="24" eb="27">
      <t>ケッソンキン</t>
    </rPh>
    <rPh sb="28" eb="30">
      <t>ハッセイ</t>
    </rPh>
    <rPh sb="36" eb="38">
      <t>ケイジョウ</t>
    </rPh>
    <rPh sb="38" eb="40">
      <t>ソンエキ</t>
    </rPh>
    <rPh sb="40" eb="41">
      <t>ジョウ</t>
    </rPh>
    <rPh sb="42" eb="44">
      <t>ケンゼン</t>
    </rPh>
    <rPh sb="45" eb="47">
      <t>ケイエイ</t>
    </rPh>
    <rPh sb="47" eb="49">
      <t>ジョウキョウ</t>
    </rPh>
    <rPh sb="56" eb="58">
      <t>リュウドウ</t>
    </rPh>
    <rPh sb="58" eb="60">
      <t>ヒリツ</t>
    </rPh>
    <rPh sb="61" eb="64">
      <t>ヘイキンチ</t>
    </rPh>
    <rPh sb="65" eb="66">
      <t>クラ</t>
    </rPh>
    <rPh sb="67" eb="68">
      <t>ヒク</t>
    </rPh>
    <rPh sb="71" eb="73">
      <t>シキン</t>
    </rPh>
    <rPh sb="73" eb="75">
      <t>ウンヨウ</t>
    </rPh>
    <rPh sb="76" eb="78">
      <t>シショウ</t>
    </rPh>
    <rPh sb="82" eb="84">
      <t>ジョウタイ</t>
    </rPh>
    <rPh sb="92" eb="95">
      <t>キギョウサイ</t>
    </rPh>
    <rPh sb="95" eb="97">
      <t>ザンダカ</t>
    </rPh>
    <rPh sb="97" eb="98">
      <t>タイ</t>
    </rPh>
    <rPh sb="98" eb="100">
      <t>キュウスイ</t>
    </rPh>
    <rPh sb="100" eb="102">
      <t>シュウエキ</t>
    </rPh>
    <rPh sb="102" eb="104">
      <t>ヒリツ</t>
    </rPh>
    <rPh sb="105" eb="107">
      <t>カンイ</t>
    </rPh>
    <rPh sb="107" eb="109">
      <t>スイドウ</t>
    </rPh>
    <rPh sb="109" eb="111">
      <t>トウゴウ</t>
    </rPh>
    <rPh sb="111" eb="113">
      <t>セイビ</t>
    </rPh>
    <rPh sb="113" eb="115">
      <t>ジギョウ</t>
    </rPh>
    <rPh sb="116" eb="117">
      <t>ヨウ</t>
    </rPh>
    <rPh sb="119" eb="120">
      <t>オオ</t>
    </rPh>
    <rPh sb="122" eb="124">
      <t>シキン</t>
    </rPh>
    <rPh sb="125" eb="128">
      <t>キギョウサイ</t>
    </rPh>
    <rPh sb="129" eb="130">
      <t>マカナ</t>
    </rPh>
    <rPh sb="137" eb="140">
      <t>ヘイキンチ</t>
    </rPh>
    <rPh sb="141" eb="142">
      <t>クラ</t>
    </rPh>
    <rPh sb="143" eb="144">
      <t>イチジル</t>
    </rPh>
    <rPh sb="146" eb="147">
      <t>タカ</t>
    </rPh>
    <rPh sb="199" eb="203">
      <t>キュウスイゲンカ</t>
    </rPh>
    <rPh sb="204" eb="206">
      <t>キュウスイ</t>
    </rPh>
    <rPh sb="206" eb="208">
      <t>クイキ</t>
    </rPh>
    <rPh sb="209" eb="210">
      <t>ヒロ</t>
    </rPh>
    <rPh sb="212" eb="214">
      <t>フクスウ</t>
    </rPh>
    <rPh sb="215" eb="217">
      <t>リトウ</t>
    </rPh>
    <rPh sb="218" eb="219">
      <t>ユウ</t>
    </rPh>
    <rPh sb="226" eb="228">
      <t>ヒヨウ</t>
    </rPh>
    <rPh sb="236" eb="239">
      <t>ヘイキンチ</t>
    </rPh>
    <rPh sb="241" eb="242">
      <t>タカ</t>
    </rPh>
    <rPh sb="252" eb="254">
      <t>シセツ</t>
    </rPh>
    <rPh sb="254" eb="257">
      <t>リヨウリツ</t>
    </rPh>
    <rPh sb="258" eb="260">
      <t>キュウスイ</t>
    </rPh>
    <rPh sb="260" eb="262">
      <t>クイキ</t>
    </rPh>
    <rPh sb="263" eb="264">
      <t>ヒロ</t>
    </rPh>
    <rPh sb="267" eb="269">
      <t>シセツ</t>
    </rPh>
    <rPh sb="270" eb="271">
      <t>オオ</t>
    </rPh>
    <rPh sb="276" eb="278">
      <t>ユウシュウ</t>
    </rPh>
    <rPh sb="278" eb="279">
      <t>リツ</t>
    </rPh>
    <rPh sb="280" eb="282">
      <t>カンロ</t>
    </rPh>
    <rPh sb="282" eb="284">
      <t>エンチョウ</t>
    </rPh>
    <rPh sb="285" eb="286">
      <t>ナガ</t>
    </rPh>
    <rPh sb="287" eb="288">
      <t>ブン</t>
    </rPh>
    <rPh sb="288" eb="290">
      <t>ロウスイ</t>
    </rPh>
    <rPh sb="291" eb="292">
      <t>オオ</t>
    </rPh>
    <rPh sb="302" eb="305">
      <t>ヘイキンチ</t>
    </rPh>
    <rPh sb="306" eb="308">
      <t>シタマワ</t>
    </rPh>
    <rPh sb="315" eb="317">
      <t>イジョウ</t>
    </rPh>
    <rPh sb="323" eb="325">
      <t>ケイジョウ</t>
    </rPh>
    <rPh sb="325" eb="327">
      <t>ソンエキ</t>
    </rPh>
    <rPh sb="327" eb="328">
      <t>ジョウ</t>
    </rPh>
    <rPh sb="329" eb="331">
      <t>ケンゼン</t>
    </rPh>
    <rPh sb="332" eb="334">
      <t>ケイエイ</t>
    </rPh>
    <rPh sb="334" eb="336">
      <t>ジョウキョウ</t>
    </rPh>
    <rPh sb="343" eb="345">
      <t>キュウスイ</t>
    </rPh>
    <rPh sb="346" eb="347">
      <t>カカ</t>
    </rPh>
    <rPh sb="348" eb="350">
      <t>ヒヨウ</t>
    </rPh>
    <rPh sb="351" eb="353">
      <t>キュウスイ</t>
    </rPh>
    <rPh sb="353" eb="355">
      <t>シュウエキ</t>
    </rPh>
    <rPh sb="359" eb="360">
      <t>マカナ</t>
    </rPh>
    <rPh sb="366" eb="368">
      <t>コンゴ</t>
    </rPh>
    <rPh sb="369" eb="372">
      <t>ロウキュウカ</t>
    </rPh>
    <rPh sb="374" eb="376">
      <t>カンロ</t>
    </rPh>
    <rPh sb="377" eb="379">
      <t>スイドウ</t>
    </rPh>
    <rPh sb="379" eb="381">
      <t>シセツ</t>
    </rPh>
    <rPh sb="382" eb="384">
      <t>タイリョウ</t>
    </rPh>
    <rPh sb="384" eb="386">
      <t>コウシン</t>
    </rPh>
    <rPh sb="386" eb="388">
      <t>ジキ</t>
    </rPh>
    <rPh sb="389" eb="390">
      <t>ムカ</t>
    </rPh>
    <rPh sb="395" eb="397">
      <t>テキセツ</t>
    </rPh>
    <rPh sb="398" eb="400">
      <t>リョウキン</t>
    </rPh>
    <rPh sb="400" eb="402">
      <t>シュウニュウ</t>
    </rPh>
    <rPh sb="403" eb="405">
      <t>カクホ</t>
    </rPh>
    <rPh sb="406" eb="408">
      <t>ヒツヨウ</t>
    </rPh>
    <phoneticPr fontId="4"/>
  </si>
  <si>
    <t>　当市では人口減少などにより収入の減少傾向が続いている一方で、施設の老朽化が進んでいる。施設の更新や耐震化には多大な費用が必要となるため、今後の経営状況はますます厳しいものとなることが見込まれる。良質な飲料水の安定供給と安定した経営の持続のため、平成29年度に水道ビジョン及び経営戦略を策定した。また、平成30年度には料金改定を行うが、今後も多大な更新費用が必要なため、投資と財政のバランスを考慮した料金見直しの検討を定期的に行う必要がある。</t>
    <rPh sb="1" eb="3">
      <t>トウシ</t>
    </rPh>
    <rPh sb="5" eb="7">
      <t>ジンコウ</t>
    </rPh>
    <rPh sb="7" eb="9">
      <t>ゲンショウ</t>
    </rPh>
    <rPh sb="14" eb="16">
      <t>シュウニュウ</t>
    </rPh>
    <rPh sb="17" eb="19">
      <t>ゲンショウ</t>
    </rPh>
    <rPh sb="19" eb="21">
      <t>ケイコウ</t>
    </rPh>
    <rPh sb="22" eb="23">
      <t>ツヅ</t>
    </rPh>
    <rPh sb="27" eb="29">
      <t>イッポウ</t>
    </rPh>
    <rPh sb="31" eb="33">
      <t>シセツ</t>
    </rPh>
    <rPh sb="34" eb="37">
      <t>ロウキュウカ</t>
    </rPh>
    <rPh sb="38" eb="39">
      <t>スス</t>
    </rPh>
    <rPh sb="44" eb="46">
      <t>シセツ</t>
    </rPh>
    <rPh sb="47" eb="49">
      <t>コウシン</t>
    </rPh>
    <rPh sb="50" eb="53">
      <t>タイシンカ</t>
    </rPh>
    <rPh sb="55" eb="57">
      <t>タダイ</t>
    </rPh>
    <rPh sb="58" eb="60">
      <t>ヒヨウ</t>
    </rPh>
    <rPh sb="61" eb="63">
      <t>ヒツヨウ</t>
    </rPh>
    <rPh sb="69" eb="71">
      <t>コンゴ</t>
    </rPh>
    <rPh sb="72" eb="74">
      <t>ケイエイ</t>
    </rPh>
    <rPh sb="74" eb="76">
      <t>ジョウキョウ</t>
    </rPh>
    <rPh sb="81" eb="82">
      <t>キビ</t>
    </rPh>
    <rPh sb="92" eb="94">
      <t>ミコ</t>
    </rPh>
    <rPh sb="98" eb="100">
      <t>リョウシツ</t>
    </rPh>
    <rPh sb="101" eb="104">
      <t>インリョウスイ</t>
    </rPh>
    <rPh sb="105" eb="107">
      <t>アンテイ</t>
    </rPh>
    <rPh sb="107" eb="109">
      <t>キョウキュウ</t>
    </rPh>
    <rPh sb="110" eb="112">
      <t>アンテイ</t>
    </rPh>
    <rPh sb="114" eb="116">
      <t>ケイエイ</t>
    </rPh>
    <rPh sb="117" eb="119">
      <t>ジゾク</t>
    </rPh>
    <rPh sb="123" eb="125">
      <t>ヘイセイ</t>
    </rPh>
    <rPh sb="127" eb="128">
      <t>ネン</t>
    </rPh>
    <rPh sb="128" eb="129">
      <t>ド</t>
    </rPh>
    <rPh sb="130" eb="132">
      <t>スイドウ</t>
    </rPh>
    <rPh sb="136" eb="137">
      <t>オヨ</t>
    </rPh>
    <rPh sb="138" eb="140">
      <t>ケイエイ</t>
    </rPh>
    <rPh sb="140" eb="142">
      <t>センリャク</t>
    </rPh>
    <rPh sb="143" eb="145">
      <t>サクテイ</t>
    </rPh>
    <rPh sb="151" eb="153">
      <t>ヘイセイ</t>
    </rPh>
    <rPh sb="155" eb="157">
      <t>ネンド</t>
    </rPh>
    <rPh sb="159" eb="161">
      <t>リョウキン</t>
    </rPh>
    <rPh sb="161" eb="163">
      <t>カイテイ</t>
    </rPh>
    <rPh sb="164" eb="165">
      <t>オコナ</t>
    </rPh>
    <rPh sb="168" eb="170">
      <t>コンゴ</t>
    </rPh>
    <rPh sb="171" eb="173">
      <t>タダイ</t>
    </rPh>
    <rPh sb="174" eb="176">
      <t>コウシン</t>
    </rPh>
    <rPh sb="176" eb="178">
      <t>ヒヨウ</t>
    </rPh>
    <rPh sb="179" eb="181">
      <t>ヒツヨウ</t>
    </rPh>
    <rPh sb="185" eb="187">
      <t>トウシ</t>
    </rPh>
    <rPh sb="188" eb="190">
      <t>ザイセイ</t>
    </rPh>
    <rPh sb="196" eb="198">
      <t>コウリョ</t>
    </rPh>
    <rPh sb="200" eb="202">
      <t>リョウキン</t>
    </rPh>
    <rPh sb="202" eb="204">
      <t>ミナオ</t>
    </rPh>
    <rPh sb="206" eb="208">
      <t>ケントウ</t>
    </rPh>
    <rPh sb="209" eb="212">
      <t>テイキテキ</t>
    </rPh>
    <rPh sb="213" eb="214">
      <t>オコナ</t>
    </rPh>
    <rPh sb="215" eb="217">
      <t>ヒツヨウ</t>
    </rPh>
    <phoneticPr fontId="4"/>
  </si>
  <si>
    <t>　①有形固定資産減価償却率は平均的な数値で推移しているが、②管路経年化率は平均値より若干高く、③管路更新率は平均値より低くなっていることから、管路については経年化が進んでいる。
　平成28年度に策定した老朽管更新基本計画に基づき、平成30年度から老朽管の更新を実施する予定である。</t>
    <rPh sb="2" eb="4">
      <t>ユウケイ</t>
    </rPh>
    <rPh sb="4" eb="8">
      <t>コテイシサン</t>
    </rPh>
    <rPh sb="8" eb="10">
      <t>ゲンカ</t>
    </rPh>
    <rPh sb="10" eb="13">
      <t>ショウキャクリツ</t>
    </rPh>
    <rPh sb="14" eb="17">
      <t>ヘイキンテキ</t>
    </rPh>
    <rPh sb="18" eb="20">
      <t>スウチ</t>
    </rPh>
    <rPh sb="21" eb="23">
      <t>スイイ</t>
    </rPh>
    <rPh sb="30" eb="32">
      <t>カンロ</t>
    </rPh>
    <rPh sb="32" eb="34">
      <t>ケイネン</t>
    </rPh>
    <rPh sb="34" eb="35">
      <t>カ</t>
    </rPh>
    <rPh sb="35" eb="36">
      <t>リツ</t>
    </rPh>
    <rPh sb="37" eb="40">
      <t>ヘイキンチ</t>
    </rPh>
    <rPh sb="42" eb="44">
      <t>ジャッカン</t>
    </rPh>
    <rPh sb="44" eb="45">
      <t>タカ</t>
    </rPh>
    <rPh sb="48" eb="50">
      <t>カンロ</t>
    </rPh>
    <rPh sb="50" eb="52">
      <t>コウシン</t>
    </rPh>
    <rPh sb="52" eb="53">
      <t>リツ</t>
    </rPh>
    <rPh sb="54" eb="57">
      <t>ヘイキンチ</t>
    </rPh>
    <rPh sb="59" eb="60">
      <t>ヒク</t>
    </rPh>
    <rPh sb="71" eb="73">
      <t>カンロ</t>
    </rPh>
    <rPh sb="78" eb="80">
      <t>ケイネン</t>
    </rPh>
    <rPh sb="80" eb="81">
      <t>カ</t>
    </rPh>
    <rPh sb="82" eb="83">
      <t>スス</t>
    </rPh>
    <rPh sb="90" eb="92">
      <t>ヘイセイ</t>
    </rPh>
    <rPh sb="94" eb="96">
      <t>ネンド</t>
    </rPh>
    <rPh sb="97" eb="99">
      <t>サクテイ</t>
    </rPh>
    <rPh sb="101" eb="104">
      <t>ロウキュウカン</t>
    </rPh>
    <rPh sb="104" eb="106">
      <t>コウシン</t>
    </rPh>
    <rPh sb="106" eb="108">
      <t>キホン</t>
    </rPh>
    <rPh sb="108" eb="110">
      <t>ケイカク</t>
    </rPh>
    <rPh sb="111" eb="112">
      <t>モト</t>
    </rPh>
    <rPh sb="115" eb="117">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</si>
</sst>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0.37</c:v>
                </c:pt>
                <c:pt idx="2">
                  <c:v>0.27</c:v>
                </c:pt>
                <c:pt idx="3">
                  <c:v>5.96</c:v>
                </c:pt>
                <c:pt idx="4">
                  <c:v>0.45</c:v>
                </c:pt>
              </c:numCache>
            </c:numRef>
          </c:val>
        </c:ser>
        <c:dLbls>
          <c:showLegendKey val="0"/>
          <c:showVal val="0"/>
          <c:showCatName val="0"/>
          <c:showSerName val="0"/>
          <c:showPercent val="0"/>
          <c:showBubbleSize val="0"/>
        </c:dLbls>
        <c:gapWidth val="150"/>
        <c:axId val="203571544"/>
        <c:axId val="20534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0.72</c:v>
                </c:pt>
                <c:pt idx="3">
                  <c:v>0.95</c:v>
                </c:pt>
                <c:pt idx="4">
                  <c:v>0.74</c:v>
                </c:pt>
              </c:numCache>
            </c:numRef>
          </c:val>
          <c:smooth val="0"/>
        </c:ser>
        <c:dLbls>
          <c:showLegendKey val="0"/>
          <c:showVal val="0"/>
          <c:showCatName val="0"/>
          <c:showSerName val="0"/>
          <c:showPercent val="0"/>
          <c:showBubbleSize val="0"/>
        </c:dLbls>
        <c:marker val="1"/>
        <c:smooth val="0"/>
        <c:axId val="203571544"/>
        <c:axId val="205348552"/>
      </c:lineChart>
      <c:dateAx>
        <c:axId val="203571544"/>
        <c:scaling>
          <c:orientation val="minMax"/>
        </c:scaling>
        <c:delete val="1"/>
        <c:axPos val="b"/>
        <c:numFmt formatCode="ge" sourceLinked="1"/>
        <c:majorTickMark val="none"/>
        <c:minorTickMark val="none"/>
        <c:tickLblPos val="none"/>
        <c:crossAx val="205348552"/>
        <c:crosses val="autoZero"/>
        <c:auto val="1"/>
        <c:lblOffset val="100"/>
        <c:baseTimeUnit val="years"/>
      </c:dateAx>
      <c:valAx>
        <c:axId val="20534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56.47</c:v>
                </c:pt>
                <c:pt idx="1">
                  <c:v>57.54</c:v>
                </c:pt>
                <c:pt idx="2">
                  <c:v>48.16</c:v>
                </c:pt>
                <c:pt idx="3">
                  <c:v>51.22</c:v>
                </c:pt>
                <c:pt idx="4">
                  <c:v>50.89</c:v>
                </c:pt>
              </c:numCache>
            </c:numRef>
          </c:val>
        </c:ser>
        <c:dLbls>
          <c:showLegendKey val="0"/>
          <c:showVal val="0"/>
          <c:showCatName val="0"/>
          <c:showSerName val="0"/>
          <c:showPercent val="0"/>
          <c:showBubbleSize val="0"/>
        </c:dLbls>
        <c:gapWidth val="150"/>
        <c:axId val="206063728"/>
        <c:axId val="20606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59.17</c:v>
                </c:pt>
                <c:pt idx="3">
                  <c:v>62.26</c:v>
                </c:pt>
                <c:pt idx="4">
                  <c:v>62.1</c:v>
                </c:pt>
              </c:numCache>
            </c:numRef>
          </c:val>
          <c:smooth val="0"/>
        </c:ser>
        <c:dLbls>
          <c:showLegendKey val="0"/>
          <c:showVal val="0"/>
          <c:showCatName val="0"/>
          <c:showSerName val="0"/>
          <c:showPercent val="0"/>
          <c:showBubbleSize val="0"/>
        </c:dLbls>
        <c:marker val="1"/>
        <c:smooth val="0"/>
        <c:axId val="206063728"/>
        <c:axId val="206064120"/>
      </c:lineChart>
      <c:dateAx>
        <c:axId val="206063728"/>
        <c:scaling>
          <c:orientation val="minMax"/>
        </c:scaling>
        <c:delete val="1"/>
        <c:axPos val="b"/>
        <c:numFmt formatCode="ge" sourceLinked="1"/>
        <c:majorTickMark val="none"/>
        <c:minorTickMark val="none"/>
        <c:tickLblPos val="none"/>
        <c:crossAx val="206064120"/>
        <c:crosses val="autoZero"/>
        <c:auto val="1"/>
        <c:lblOffset val="100"/>
        <c:baseTimeUnit val="years"/>
      </c:dateAx>
      <c:valAx>
        <c:axId val="20606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6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89.19</c:v>
                </c:pt>
                <c:pt idx="1">
                  <c:v>87.57</c:v>
                </c:pt>
                <c:pt idx="2">
                  <c:v>84.06</c:v>
                </c:pt>
                <c:pt idx="3">
                  <c:v>86.18</c:v>
                </c:pt>
                <c:pt idx="4">
                  <c:v>84.8</c:v>
                </c:pt>
              </c:numCache>
            </c:numRef>
          </c:val>
        </c:ser>
        <c:dLbls>
          <c:showLegendKey val="0"/>
          <c:showVal val="0"/>
          <c:showCatName val="0"/>
          <c:showSerName val="0"/>
          <c:showPercent val="0"/>
          <c:showBubbleSize val="0"/>
        </c:dLbls>
        <c:gapWidth val="150"/>
        <c:axId val="244555888"/>
        <c:axId val="24455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87.6</c:v>
                </c:pt>
                <c:pt idx="3">
                  <c:v>89.5</c:v>
                </c:pt>
                <c:pt idx="4">
                  <c:v>89.52</c:v>
                </c:pt>
              </c:numCache>
            </c:numRef>
          </c:val>
          <c:smooth val="0"/>
        </c:ser>
        <c:dLbls>
          <c:showLegendKey val="0"/>
          <c:showVal val="0"/>
          <c:showCatName val="0"/>
          <c:showSerName val="0"/>
          <c:showPercent val="0"/>
          <c:showBubbleSize val="0"/>
        </c:dLbls>
        <c:marker val="1"/>
        <c:smooth val="0"/>
        <c:axId val="244555888"/>
        <c:axId val="244556280"/>
      </c:lineChart>
      <c:dateAx>
        <c:axId val="244555888"/>
        <c:scaling>
          <c:orientation val="minMax"/>
        </c:scaling>
        <c:delete val="1"/>
        <c:axPos val="b"/>
        <c:numFmt formatCode="ge" sourceLinked="1"/>
        <c:majorTickMark val="none"/>
        <c:minorTickMark val="none"/>
        <c:tickLblPos val="none"/>
        <c:crossAx val="244556280"/>
        <c:crosses val="autoZero"/>
        <c:auto val="1"/>
        <c:lblOffset val="100"/>
        <c:baseTimeUnit val="years"/>
      </c:dateAx>
      <c:valAx>
        <c:axId val="2445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5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107.87</c:v>
                </c:pt>
                <c:pt idx="1">
                  <c:v>105.69</c:v>
                </c:pt>
                <c:pt idx="2">
                  <c:v>106.86</c:v>
                </c:pt>
                <c:pt idx="3">
                  <c:v>103.68</c:v>
                </c:pt>
                <c:pt idx="4">
                  <c:v>104.28</c:v>
                </c:pt>
              </c:numCache>
            </c:numRef>
          </c:val>
        </c:ser>
        <c:dLbls>
          <c:showLegendKey val="0"/>
          <c:showVal val="0"/>
          <c:showCatName val="0"/>
          <c:showSerName val="0"/>
          <c:showPercent val="0"/>
          <c:showBubbleSize val="0"/>
        </c:dLbls>
        <c:gapWidth val="150"/>
        <c:axId val="205434760"/>
        <c:axId val="2051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111.96</c:v>
                </c:pt>
                <c:pt idx="3">
                  <c:v>114</c:v>
                </c:pt>
                <c:pt idx="4">
                  <c:v>114</c:v>
                </c:pt>
              </c:numCache>
            </c:numRef>
          </c:val>
          <c:smooth val="0"/>
        </c:ser>
        <c:dLbls>
          <c:showLegendKey val="0"/>
          <c:showVal val="0"/>
          <c:showCatName val="0"/>
          <c:showSerName val="0"/>
          <c:showPercent val="0"/>
          <c:showBubbleSize val="0"/>
        </c:dLbls>
        <c:marker val="1"/>
        <c:smooth val="0"/>
        <c:axId val="205434760"/>
        <c:axId val="205165696"/>
      </c:lineChart>
      <c:dateAx>
        <c:axId val="205434760"/>
        <c:scaling>
          <c:orientation val="minMax"/>
        </c:scaling>
        <c:delete val="1"/>
        <c:axPos val="b"/>
        <c:numFmt formatCode="ge" sourceLinked="1"/>
        <c:majorTickMark val="none"/>
        <c:minorTickMark val="none"/>
        <c:tickLblPos val="none"/>
        <c:crossAx val="205165696"/>
        <c:crosses val="autoZero"/>
        <c:auto val="1"/>
        <c:lblOffset val="100"/>
        <c:baseTimeUnit val="years"/>
      </c:dateAx>
      <c:valAx>
        <c:axId val="20516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4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38.53</c:v>
                </c:pt>
                <c:pt idx="1">
                  <c:v>38.14</c:v>
                </c:pt>
                <c:pt idx="2">
                  <c:v>42.15</c:v>
                </c:pt>
                <c:pt idx="3">
                  <c:v>44.3</c:v>
                </c:pt>
                <c:pt idx="4">
                  <c:v>45.27</c:v>
                </c:pt>
              </c:numCache>
            </c:numRef>
          </c:val>
        </c:ser>
        <c:dLbls>
          <c:showLegendKey val="0"/>
          <c:showVal val="0"/>
          <c:showCatName val="0"/>
          <c:showSerName val="0"/>
          <c:showPercent val="0"/>
          <c:showBubbleSize val="0"/>
        </c:dLbls>
        <c:gapWidth val="150"/>
        <c:axId val="122117624"/>
        <c:axId val="1221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45.25</c:v>
                </c:pt>
                <c:pt idx="3">
                  <c:v>45.89</c:v>
                </c:pt>
                <c:pt idx="4">
                  <c:v>46.58</c:v>
                </c:pt>
              </c:numCache>
            </c:numRef>
          </c:val>
          <c:smooth val="0"/>
        </c:ser>
        <c:dLbls>
          <c:showLegendKey val="0"/>
          <c:showVal val="0"/>
          <c:showCatName val="0"/>
          <c:showSerName val="0"/>
          <c:showPercent val="0"/>
          <c:showBubbleSize val="0"/>
        </c:dLbls>
        <c:marker val="1"/>
        <c:smooth val="0"/>
        <c:axId val="122117624"/>
        <c:axId val="122118016"/>
      </c:lineChart>
      <c:dateAx>
        <c:axId val="122117624"/>
        <c:scaling>
          <c:orientation val="minMax"/>
        </c:scaling>
        <c:delete val="1"/>
        <c:axPos val="b"/>
        <c:numFmt formatCode="ge" sourceLinked="1"/>
        <c:majorTickMark val="none"/>
        <c:minorTickMark val="none"/>
        <c:tickLblPos val="none"/>
        <c:crossAx val="122118016"/>
        <c:crosses val="autoZero"/>
        <c:auto val="1"/>
        <c:lblOffset val="100"/>
        <c:baseTimeUnit val="years"/>
      </c:dateAx>
      <c:valAx>
        <c:axId val="122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9.8800000000000008</c:v>
                </c:pt>
                <c:pt idx="1">
                  <c:v>10.79</c:v>
                </c:pt>
                <c:pt idx="2">
                  <c:v>10.76</c:v>
                </c:pt>
                <c:pt idx="3">
                  <c:v>13.14</c:v>
                </c:pt>
                <c:pt idx="4">
                  <c:v>15.46</c:v>
                </c:pt>
              </c:numCache>
            </c:numRef>
          </c:val>
        </c:ser>
        <c:dLbls>
          <c:showLegendKey val="0"/>
          <c:showVal val="0"/>
          <c:showCatName val="0"/>
          <c:showSerName val="0"/>
          <c:showPercent val="0"/>
          <c:showBubbleSize val="0"/>
        </c:dLbls>
        <c:gapWidth val="150"/>
        <c:axId val="122119192"/>
        <c:axId val="1221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10.71</c:v>
                </c:pt>
                <c:pt idx="3">
                  <c:v>13.14</c:v>
                </c:pt>
                <c:pt idx="4">
                  <c:v>14.45</c:v>
                </c:pt>
              </c:numCache>
            </c:numRef>
          </c:val>
          <c:smooth val="0"/>
        </c:ser>
        <c:dLbls>
          <c:showLegendKey val="0"/>
          <c:showVal val="0"/>
          <c:showCatName val="0"/>
          <c:showSerName val="0"/>
          <c:showPercent val="0"/>
          <c:showBubbleSize val="0"/>
        </c:dLbls>
        <c:marker val="1"/>
        <c:smooth val="0"/>
        <c:axId val="122119192"/>
        <c:axId val="122119584"/>
      </c:lineChart>
      <c:dateAx>
        <c:axId val="122119192"/>
        <c:scaling>
          <c:orientation val="minMax"/>
        </c:scaling>
        <c:delete val="1"/>
        <c:axPos val="b"/>
        <c:numFmt formatCode="ge" sourceLinked="1"/>
        <c:majorTickMark val="none"/>
        <c:minorTickMark val="none"/>
        <c:tickLblPos val="none"/>
        <c:crossAx val="122119584"/>
        <c:crosses val="autoZero"/>
        <c:auto val="1"/>
        <c:lblOffset val="100"/>
        <c:baseTimeUnit val="years"/>
      </c:dateAx>
      <c:valAx>
        <c:axId val="1221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886280"/>
        <c:axId val="20588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c:v>0.41</c:v>
                </c:pt>
                <c:pt idx="3">
                  <c:v>0.03</c:v>
                </c:pt>
                <c:pt idx="4">
                  <c:v>0.23</c:v>
                </c:pt>
              </c:numCache>
            </c:numRef>
          </c:val>
          <c:smooth val="0"/>
        </c:ser>
        <c:dLbls>
          <c:showLegendKey val="0"/>
          <c:showVal val="0"/>
          <c:showCatName val="0"/>
          <c:showSerName val="0"/>
          <c:showPercent val="0"/>
          <c:showBubbleSize val="0"/>
        </c:dLbls>
        <c:marker val="1"/>
        <c:smooth val="0"/>
        <c:axId val="205886280"/>
        <c:axId val="205886672"/>
      </c:lineChart>
      <c:dateAx>
        <c:axId val="205886280"/>
        <c:scaling>
          <c:orientation val="minMax"/>
        </c:scaling>
        <c:delete val="1"/>
        <c:axPos val="b"/>
        <c:numFmt formatCode="ge" sourceLinked="1"/>
        <c:majorTickMark val="none"/>
        <c:minorTickMark val="none"/>
        <c:tickLblPos val="none"/>
        <c:crossAx val="205886672"/>
        <c:crosses val="autoZero"/>
        <c:auto val="1"/>
        <c:lblOffset val="100"/>
        <c:baseTimeUnit val="years"/>
      </c:dateAx>
      <c:valAx>
        <c:axId val="205886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271.02999999999997</c:v>
                </c:pt>
                <c:pt idx="1">
                  <c:v>282.89</c:v>
                </c:pt>
                <c:pt idx="2">
                  <c:v>149.33000000000001</c:v>
                </c:pt>
                <c:pt idx="3">
                  <c:v>149.69</c:v>
                </c:pt>
                <c:pt idx="4">
                  <c:v>147.26</c:v>
                </c:pt>
              </c:numCache>
            </c:numRef>
          </c:val>
        </c:ser>
        <c:dLbls>
          <c:showLegendKey val="0"/>
          <c:showVal val="0"/>
          <c:showCatName val="0"/>
          <c:showSerName val="0"/>
          <c:showPercent val="0"/>
          <c:showBubbleSize val="0"/>
        </c:dLbls>
        <c:gapWidth val="150"/>
        <c:axId val="122121544"/>
        <c:axId val="1221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335.95</c:v>
                </c:pt>
                <c:pt idx="3">
                  <c:v>352.05</c:v>
                </c:pt>
                <c:pt idx="4">
                  <c:v>349.04</c:v>
                </c:pt>
              </c:numCache>
            </c:numRef>
          </c:val>
          <c:smooth val="0"/>
        </c:ser>
        <c:dLbls>
          <c:showLegendKey val="0"/>
          <c:showVal val="0"/>
          <c:showCatName val="0"/>
          <c:showSerName val="0"/>
          <c:showPercent val="0"/>
          <c:showBubbleSize val="0"/>
        </c:dLbls>
        <c:marker val="1"/>
        <c:smooth val="0"/>
        <c:axId val="122121544"/>
        <c:axId val="122121152"/>
      </c:lineChart>
      <c:dateAx>
        <c:axId val="122121544"/>
        <c:scaling>
          <c:orientation val="minMax"/>
        </c:scaling>
        <c:delete val="1"/>
        <c:axPos val="b"/>
        <c:numFmt formatCode="ge" sourceLinked="1"/>
        <c:majorTickMark val="none"/>
        <c:minorTickMark val="none"/>
        <c:tickLblPos val="none"/>
        <c:crossAx val="122121152"/>
        <c:crosses val="autoZero"/>
        <c:auto val="1"/>
        <c:lblOffset val="100"/>
        <c:baseTimeUnit val="years"/>
      </c:dateAx>
      <c:valAx>
        <c:axId val="1221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12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498.21</c:v>
                </c:pt>
                <c:pt idx="1">
                  <c:v>475.4</c:v>
                </c:pt>
                <c:pt idx="2">
                  <c:v>460.89</c:v>
                </c:pt>
                <c:pt idx="3">
                  <c:v>609.20000000000005</c:v>
                </c:pt>
                <c:pt idx="4">
                  <c:v>597.96</c:v>
                </c:pt>
              </c:numCache>
            </c:numRef>
          </c:val>
        </c:ser>
        <c:dLbls>
          <c:showLegendKey val="0"/>
          <c:showVal val="0"/>
          <c:showCatName val="0"/>
          <c:showSerName val="0"/>
          <c:showPercent val="0"/>
          <c:showBubbleSize val="0"/>
        </c:dLbls>
        <c:gapWidth val="150"/>
        <c:axId val="205888240"/>
        <c:axId val="20588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319.82</c:v>
                </c:pt>
                <c:pt idx="3">
                  <c:v>250.76</c:v>
                </c:pt>
                <c:pt idx="4">
                  <c:v>254.54</c:v>
                </c:pt>
              </c:numCache>
            </c:numRef>
          </c:val>
          <c:smooth val="0"/>
        </c:ser>
        <c:dLbls>
          <c:showLegendKey val="0"/>
          <c:showVal val="0"/>
          <c:showCatName val="0"/>
          <c:showSerName val="0"/>
          <c:showPercent val="0"/>
          <c:showBubbleSize val="0"/>
        </c:dLbls>
        <c:marker val="1"/>
        <c:smooth val="0"/>
        <c:axId val="205888240"/>
        <c:axId val="205888632"/>
      </c:lineChart>
      <c:dateAx>
        <c:axId val="205888240"/>
        <c:scaling>
          <c:orientation val="minMax"/>
        </c:scaling>
        <c:delete val="1"/>
        <c:axPos val="b"/>
        <c:numFmt formatCode="ge" sourceLinked="1"/>
        <c:majorTickMark val="none"/>
        <c:minorTickMark val="none"/>
        <c:tickLblPos val="none"/>
        <c:crossAx val="205888632"/>
        <c:crosses val="autoZero"/>
        <c:auto val="1"/>
        <c:lblOffset val="100"/>
        <c:baseTimeUnit val="years"/>
      </c:dateAx>
      <c:valAx>
        <c:axId val="20588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88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100.43</c:v>
                </c:pt>
                <c:pt idx="1">
                  <c:v>97.71</c:v>
                </c:pt>
                <c:pt idx="2">
                  <c:v>97.36</c:v>
                </c:pt>
                <c:pt idx="3">
                  <c:v>95.36</c:v>
                </c:pt>
                <c:pt idx="4">
                  <c:v>98.15</c:v>
                </c:pt>
              </c:numCache>
            </c:numRef>
          </c:val>
        </c:ser>
        <c:dLbls>
          <c:showLegendKey val="0"/>
          <c:showVal val="0"/>
          <c:showCatName val="0"/>
          <c:showSerName val="0"/>
          <c:showPercent val="0"/>
          <c:showBubbleSize val="0"/>
        </c:dLbls>
        <c:gapWidth val="150"/>
        <c:axId val="122121936"/>
        <c:axId val="20588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105.21</c:v>
                </c:pt>
                <c:pt idx="3">
                  <c:v>106.69</c:v>
                </c:pt>
                <c:pt idx="4">
                  <c:v>106.52</c:v>
                </c:pt>
              </c:numCache>
            </c:numRef>
          </c:val>
          <c:smooth val="0"/>
        </c:ser>
        <c:dLbls>
          <c:showLegendKey val="0"/>
          <c:showVal val="0"/>
          <c:showCatName val="0"/>
          <c:showSerName val="0"/>
          <c:showPercent val="0"/>
          <c:showBubbleSize val="0"/>
        </c:dLbls>
        <c:marker val="1"/>
        <c:smooth val="0"/>
        <c:axId val="122121936"/>
        <c:axId val="205889808"/>
      </c:lineChart>
      <c:dateAx>
        <c:axId val="122121936"/>
        <c:scaling>
          <c:orientation val="minMax"/>
        </c:scaling>
        <c:delete val="1"/>
        <c:axPos val="b"/>
        <c:numFmt formatCode="ge" sourceLinked="1"/>
        <c:majorTickMark val="none"/>
        <c:minorTickMark val="none"/>
        <c:tickLblPos val="none"/>
        <c:crossAx val="205889808"/>
        <c:crosses val="autoZero"/>
        <c:auto val="1"/>
        <c:lblOffset val="100"/>
        <c:baseTimeUnit val="years"/>
      </c:dateAx>
      <c:valAx>
        <c:axId val="20588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189.36</c:v>
                </c:pt>
                <c:pt idx="1">
                  <c:v>194.56</c:v>
                </c:pt>
                <c:pt idx="2">
                  <c:v>193.59</c:v>
                </c:pt>
                <c:pt idx="3">
                  <c:v>196.74</c:v>
                </c:pt>
                <c:pt idx="4">
                  <c:v>192.57</c:v>
                </c:pt>
              </c:numCache>
            </c:numRef>
          </c:val>
        </c:ser>
        <c:dLbls>
          <c:showLegendKey val="0"/>
          <c:showVal val="0"/>
          <c:showCatName val="0"/>
          <c:showSerName val="0"/>
          <c:showPercent val="0"/>
          <c:showBubbleSize val="0"/>
        </c:dLbls>
        <c:gapWidth val="150"/>
        <c:axId val="206062160"/>
        <c:axId val="20606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162.59</c:v>
                </c:pt>
                <c:pt idx="3">
                  <c:v>154.91999999999999</c:v>
                </c:pt>
                <c:pt idx="4">
                  <c:v>155.80000000000001</c:v>
                </c:pt>
              </c:numCache>
            </c:numRef>
          </c:val>
          <c:smooth val="0"/>
        </c:ser>
        <c:dLbls>
          <c:showLegendKey val="0"/>
          <c:showVal val="0"/>
          <c:showCatName val="0"/>
          <c:showSerName val="0"/>
          <c:showPercent val="0"/>
          <c:showBubbleSize val="0"/>
        </c:dLbls>
        <c:marker val="1"/>
        <c:smooth val="0"/>
        <c:axId val="206062160"/>
        <c:axId val="206062552"/>
      </c:lineChart>
      <c:dateAx>
        <c:axId val="206062160"/>
        <c:scaling>
          <c:orientation val="minMax"/>
        </c:scaling>
        <c:delete val="1"/>
        <c:axPos val="b"/>
        <c:numFmt formatCode="ge" sourceLinked="1"/>
        <c:majorTickMark val="none"/>
        <c:minorTickMark val="none"/>
        <c:tickLblPos val="none"/>
        <c:crossAx val="206062552"/>
        <c:crosses val="autoZero"/>
        <c:auto val="1"/>
        <c:lblOffset val="100"/>
        <c:baseTimeUnit val="years"/>
      </c:dateAx>
      <c:valAx>
        <c:axId val="20606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6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7"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唐津市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125001</v>
      </c>
      <c r="AM8" s="71"/>
      <c r="AN8" s="71"/>
      <c r="AO8" s="71"/>
      <c r="AP8" s="71"/>
      <c r="AQ8" s="71"/>
      <c r="AR8" s="71"/>
      <c r="AS8" s="71"/>
      <c r="AT8" s="67">
        <f>データ!$S$6</f>
        <v>487.58</v>
      </c>
      <c r="AU8" s="68"/>
      <c r="AV8" s="68"/>
      <c r="AW8" s="68"/>
      <c r="AX8" s="68"/>
      <c r="AY8" s="68"/>
      <c r="AZ8" s="68"/>
      <c r="BA8" s="68"/>
      <c r="BB8" s="70">
        <f>データ!$T$6</f>
        <v>256.37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57.42</v>
      </c>
      <c r="J10" s="68"/>
      <c r="K10" s="68"/>
      <c r="L10" s="68"/>
      <c r="M10" s="68"/>
      <c r="N10" s="68"/>
      <c r="O10" s="69"/>
      <c r="P10" s="70">
        <f>データ!$P$6</f>
        <v>88.99</v>
      </c>
      <c r="Q10" s="70"/>
      <c r="R10" s="70"/>
      <c r="S10" s="70"/>
      <c r="T10" s="70"/>
      <c r="U10" s="70"/>
      <c r="V10" s="70"/>
      <c r="W10" s="71">
        <f>データ!$Q$6</f>
        <v>3516</v>
      </c>
      <c r="X10" s="71"/>
      <c r="Y10" s="71"/>
      <c r="Z10" s="71"/>
      <c r="AA10" s="71"/>
      <c r="AB10" s="71"/>
      <c r="AC10" s="71"/>
      <c r="AD10" s="2"/>
      <c r="AE10" s="2"/>
      <c r="AF10" s="2"/>
      <c r="AG10" s="2"/>
      <c r="AH10" s="5"/>
      <c r="AI10" s="5"/>
      <c r="AJ10" s="5"/>
      <c r="AK10" s="5"/>
      <c r="AL10" s="71">
        <f>データ!$U$6</f>
        <v>110727</v>
      </c>
      <c r="AM10" s="71"/>
      <c r="AN10" s="71"/>
      <c r="AO10" s="71"/>
      <c r="AP10" s="71"/>
      <c r="AQ10" s="71"/>
      <c r="AR10" s="71"/>
      <c r="AS10" s="71"/>
      <c r="AT10" s="67">
        <f>データ!$V$6</f>
        <v>187.5</v>
      </c>
      <c r="AU10" s="68"/>
      <c r="AV10" s="68"/>
      <c r="AW10" s="68"/>
      <c r="AX10" s="68"/>
      <c r="AY10" s="68"/>
      <c r="AZ10" s="68"/>
      <c r="BA10" s="68"/>
      <c r="BB10" s="70">
        <f>データ!$W$6</f>
        <v>590.54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412023</v>
      </c>
      <c r="D6" s="34">
        <f t="shared" si="3"/>
        <v>46</v>
      </c>
      <c r="E6" s="34">
        <f t="shared" si="3"/>
        <v>1</v>
      </c>
      <c r="F6" s="34">
        <f t="shared" si="3"/>
        <v>0</v>
      </c>
      <c r="G6" s="34">
        <f t="shared" si="3"/>
        <v>1</v>
      </c>
      <c r="H6" s="34" t="str">
        <f t="shared" si="3"/>
        <v>佐賀県　唐津市</v>
      </c>
      <c r="I6" s="34" t="str">
        <f t="shared" si="3"/>
        <v>法適用</v>
      </c>
      <c r="J6" s="34" t="str">
        <f t="shared" si="3"/>
        <v>水道事業</v>
      </c>
      <c r="K6" s="34" t="str">
        <f t="shared" si="3"/>
        <v>末端給水事業</v>
      </c>
      <c r="L6" s="34" t="str">
        <f t="shared" si="3"/>
        <v>A3</v>
      </c>
      <c r="M6" s="34">
        <f t="shared" si="3"/>
        <v>0</v>
      </c>
      <c r="N6" s="35" t="str">
        <f t="shared" si="3"/>
        <v>-</v>
      </c>
      <c r="O6" s="35">
        <f t="shared" si="3"/>
        <v>57.42</v>
      </c>
      <c r="P6" s="35">
        <f t="shared" si="3"/>
        <v>88.99</v>
      </c>
      <c r="Q6" s="35">
        <f t="shared" si="3"/>
        <v>3516</v>
      </c>
      <c r="R6" s="35">
        <f t="shared" si="3"/>
        <v>125001</v>
      </c>
      <c r="S6" s="35">
        <f t="shared" si="3"/>
        <v>487.58</v>
      </c>
      <c r="T6" s="35">
        <f t="shared" si="3"/>
        <v>256.37</v>
      </c>
      <c r="U6" s="35">
        <f t="shared" si="3"/>
        <v>110727</v>
      </c>
      <c r="V6" s="35">
        <f t="shared" si="3"/>
        <v>187.5</v>
      </c>
      <c r="W6" s="35">
        <f t="shared" si="3"/>
        <v>590.54</v>
      </c>
      <c r="X6" s="36">
        <f>IF(X7="",NA(),X7)</f>
        <v>107.87</v>
      </c>
      <c r="Y6" s="36">
        <f t="shared" ref="Y6:AG6" si="4">IF(Y7="",NA(),Y7)</f>
        <v>105.69</v>
      </c>
      <c r="Z6" s="36">
        <f t="shared" si="4"/>
        <v>106.86</v>
      </c>
      <c r="AA6" s="36">
        <f t="shared" si="4"/>
        <v>103.68</v>
      </c>
      <c r="AB6" s="36">
        <f t="shared" si="4"/>
        <v>104.28</v>
      </c>
      <c r="AC6" s="36">
        <f t="shared" si="4"/>
        <v>107.91</v>
      </c>
      <c r="AD6" s="36">
        <f t="shared" si="4"/>
        <v>108.44</v>
      </c>
      <c r="AE6" s="36">
        <f t="shared" si="4"/>
        <v>111.96</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6">
        <f t="shared" si="5"/>
        <v>0.41</v>
      </c>
      <c r="AQ6" s="36">
        <f t="shared" si="5"/>
        <v>0.03</v>
      </c>
      <c r="AR6" s="36">
        <f t="shared" si="5"/>
        <v>0.23</v>
      </c>
      <c r="AS6" s="35" t="str">
        <f>IF(AS7="","",IF(AS7="-","【-】","【"&amp;SUBSTITUTE(TEXT(AS7,"#,##0.00"),"-","△")&amp;"】"))</f>
        <v>【0.79】</v>
      </c>
      <c r="AT6" s="36">
        <f>IF(AT7="",NA(),AT7)</f>
        <v>271.02999999999997</v>
      </c>
      <c r="AU6" s="36">
        <f t="shared" ref="AU6:BC6" si="6">IF(AU7="",NA(),AU7)</f>
        <v>282.89</v>
      </c>
      <c r="AV6" s="36">
        <f t="shared" si="6"/>
        <v>149.33000000000001</v>
      </c>
      <c r="AW6" s="36">
        <f t="shared" si="6"/>
        <v>149.69</v>
      </c>
      <c r="AX6" s="36">
        <f t="shared" si="6"/>
        <v>147.26</v>
      </c>
      <c r="AY6" s="36">
        <f t="shared" si="6"/>
        <v>633.30999999999995</v>
      </c>
      <c r="AZ6" s="36">
        <f t="shared" si="6"/>
        <v>648.09</v>
      </c>
      <c r="BA6" s="36">
        <f t="shared" si="6"/>
        <v>335.95</v>
      </c>
      <c r="BB6" s="36">
        <f t="shared" si="6"/>
        <v>352.05</v>
      </c>
      <c r="BC6" s="36">
        <f t="shared" si="6"/>
        <v>349.04</v>
      </c>
      <c r="BD6" s="35" t="str">
        <f>IF(BD7="","",IF(BD7="-","【-】","【"&amp;SUBSTITUTE(TEXT(BD7,"#,##0.00"),"-","△")&amp;"】"))</f>
        <v>【262.87】</v>
      </c>
      <c r="BE6" s="36">
        <f>IF(BE7="",NA(),BE7)</f>
        <v>498.21</v>
      </c>
      <c r="BF6" s="36">
        <f t="shared" ref="BF6:BN6" si="7">IF(BF7="",NA(),BF7)</f>
        <v>475.4</v>
      </c>
      <c r="BG6" s="36">
        <f t="shared" si="7"/>
        <v>460.89</v>
      </c>
      <c r="BH6" s="36">
        <f t="shared" si="7"/>
        <v>609.20000000000005</v>
      </c>
      <c r="BI6" s="36">
        <f t="shared" si="7"/>
        <v>597.96</v>
      </c>
      <c r="BJ6" s="36">
        <f t="shared" si="7"/>
        <v>257.41000000000003</v>
      </c>
      <c r="BK6" s="36">
        <f t="shared" si="7"/>
        <v>253.86</v>
      </c>
      <c r="BL6" s="36">
        <f t="shared" si="7"/>
        <v>319.82</v>
      </c>
      <c r="BM6" s="36">
        <f t="shared" si="7"/>
        <v>250.76</v>
      </c>
      <c r="BN6" s="36">
        <f t="shared" si="7"/>
        <v>254.54</v>
      </c>
      <c r="BO6" s="35" t="str">
        <f>IF(BO7="","",IF(BO7="-","【-】","【"&amp;SUBSTITUTE(TEXT(BO7,"#,##0.00"),"-","△")&amp;"】"))</f>
        <v>【270.87】</v>
      </c>
      <c r="BP6" s="36">
        <f>IF(BP7="",NA(),BP7)</f>
        <v>100.43</v>
      </c>
      <c r="BQ6" s="36">
        <f t="shared" ref="BQ6:BY6" si="8">IF(BQ7="",NA(),BQ7)</f>
        <v>97.71</v>
      </c>
      <c r="BR6" s="36">
        <f t="shared" si="8"/>
        <v>97.36</v>
      </c>
      <c r="BS6" s="36">
        <f t="shared" si="8"/>
        <v>95.36</v>
      </c>
      <c r="BT6" s="36">
        <f t="shared" si="8"/>
        <v>98.15</v>
      </c>
      <c r="BU6" s="36">
        <f t="shared" si="8"/>
        <v>100.16</v>
      </c>
      <c r="BV6" s="36">
        <f t="shared" si="8"/>
        <v>100.07</v>
      </c>
      <c r="BW6" s="36">
        <f t="shared" si="8"/>
        <v>105.21</v>
      </c>
      <c r="BX6" s="36">
        <f t="shared" si="8"/>
        <v>106.69</v>
      </c>
      <c r="BY6" s="36">
        <f t="shared" si="8"/>
        <v>106.52</v>
      </c>
      <c r="BZ6" s="35" t="str">
        <f>IF(BZ7="","",IF(BZ7="-","【-】","【"&amp;SUBSTITUTE(TEXT(BZ7,"#,##0.00"),"-","△")&amp;"】"))</f>
        <v>【105.59】</v>
      </c>
      <c r="CA6" s="36">
        <f>IF(CA7="",NA(),CA7)</f>
        <v>189.36</v>
      </c>
      <c r="CB6" s="36">
        <f t="shared" ref="CB6:CJ6" si="9">IF(CB7="",NA(),CB7)</f>
        <v>194.56</v>
      </c>
      <c r="CC6" s="36">
        <f t="shared" si="9"/>
        <v>193.59</v>
      </c>
      <c r="CD6" s="36">
        <f t="shared" si="9"/>
        <v>196.74</v>
      </c>
      <c r="CE6" s="36">
        <f t="shared" si="9"/>
        <v>192.57</v>
      </c>
      <c r="CF6" s="36">
        <f t="shared" si="9"/>
        <v>166.17</v>
      </c>
      <c r="CG6" s="36">
        <f t="shared" si="9"/>
        <v>164.93</v>
      </c>
      <c r="CH6" s="36">
        <f t="shared" si="9"/>
        <v>162.59</v>
      </c>
      <c r="CI6" s="36">
        <f t="shared" si="9"/>
        <v>154.91999999999999</v>
      </c>
      <c r="CJ6" s="36">
        <f t="shared" si="9"/>
        <v>155.80000000000001</v>
      </c>
      <c r="CK6" s="35" t="str">
        <f>IF(CK7="","",IF(CK7="-","【-】","【"&amp;SUBSTITUTE(TEXT(CK7,"#,##0.00"),"-","△")&amp;"】"))</f>
        <v>【163.27】</v>
      </c>
      <c r="CL6" s="36">
        <f>IF(CL7="",NA(),CL7)</f>
        <v>56.47</v>
      </c>
      <c r="CM6" s="36">
        <f t="shared" ref="CM6:CU6" si="10">IF(CM7="",NA(),CM7)</f>
        <v>57.54</v>
      </c>
      <c r="CN6" s="36">
        <f t="shared" si="10"/>
        <v>48.16</v>
      </c>
      <c r="CO6" s="36">
        <f t="shared" si="10"/>
        <v>51.22</v>
      </c>
      <c r="CP6" s="36">
        <f t="shared" si="10"/>
        <v>50.89</v>
      </c>
      <c r="CQ6" s="36">
        <f t="shared" si="10"/>
        <v>62.5</v>
      </c>
      <c r="CR6" s="36">
        <f t="shared" si="10"/>
        <v>62.45</v>
      </c>
      <c r="CS6" s="36">
        <f t="shared" si="10"/>
        <v>59.17</v>
      </c>
      <c r="CT6" s="36">
        <f t="shared" si="10"/>
        <v>62.26</v>
      </c>
      <c r="CU6" s="36">
        <f t="shared" si="10"/>
        <v>62.1</v>
      </c>
      <c r="CV6" s="35" t="str">
        <f>IF(CV7="","",IF(CV7="-","【-】","【"&amp;SUBSTITUTE(TEXT(CV7,"#,##0.00"),"-","△")&amp;"】"))</f>
        <v>【59.94】</v>
      </c>
      <c r="CW6" s="36">
        <f>IF(CW7="",NA(),CW7)</f>
        <v>89.19</v>
      </c>
      <c r="CX6" s="36">
        <f t="shared" ref="CX6:DF6" si="11">IF(CX7="",NA(),CX7)</f>
        <v>87.57</v>
      </c>
      <c r="CY6" s="36">
        <f t="shared" si="11"/>
        <v>84.06</v>
      </c>
      <c r="CZ6" s="36">
        <f t="shared" si="11"/>
        <v>86.18</v>
      </c>
      <c r="DA6" s="36">
        <f t="shared" si="11"/>
        <v>84.8</v>
      </c>
      <c r="DB6" s="36">
        <f t="shared" si="11"/>
        <v>89.62</v>
      </c>
      <c r="DC6" s="36">
        <f t="shared" si="11"/>
        <v>89.76</v>
      </c>
      <c r="DD6" s="36">
        <f t="shared" si="11"/>
        <v>87.6</v>
      </c>
      <c r="DE6" s="36">
        <f t="shared" si="11"/>
        <v>89.5</v>
      </c>
      <c r="DF6" s="36">
        <f t="shared" si="11"/>
        <v>89.52</v>
      </c>
      <c r="DG6" s="35" t="str">
        <f>IF(DG7="","",IF(DG7="-","【-】","【"&amp;SUBSTITUTE(TEXT(DG7,"#,##0.00"),"-","△")&amp;"】"))</f>
        <v>【90.22】</v>
      </c>
      <c r="DH6" s="36">
        <f>IF(DH7="",NA(),DH7)</f>
        <v>38.53</v>
      </c>
      <c r="DI6" s="36">
        <f t="shared" ref="DI6:DQ6" si="12">IF(DI7="",NA(),DI7)</f>
        <v>38.14</v>
      </c>
      <c r="DJ6" s="36">
        <f t="shared" si="12"/>
        <v>42.15</v>
      </c>
      <c r="DK6" s="36">
        <f t="shared" si="12"/>
        <v>44.3</v>
      </c>
      <c r="DL6" s="36">
        <f t="shared" si="12"/>
        <v>45.27</v>
      </c>
      <c r="DM6" s="36">
        <f t="shared" si="12"/>
        <v>40.21</v>
      </c>
      <c r="DN6" s="36">
        <f t="shared" si="12"/>
        <v>41.12</v>
      </c>
      <c r="DO6" s="36">
        <f t="shared" si="12"/>
        <v>45.25</v>
      </c>
      <c r="DP6" s="36">
        <f t="shared" si="12"/>
        <v>45.89</v>
      </c>
      <c r="DQ6" s="36">
        <f t="shared" si="12"/>
        <v>46.58</v>
      </c>
      <c r="DR6" s="35" t="str">
        <f>IF(DR7="","",IF(DR7="-","【-】","【"&amp;SUBSTITUTE(TEXT(DR7,"#,##0.00"),"-","△")&amp;"】"))</f>
        <v>【47.91】</v>
      </c>
      <c r="DS6" s="36">
        <f>IF(DS7="",NA(),DS7)</f>
        <v>9.8800000000000008</v>
      </c>
      <c r="DT6" s="36">
        <f t="shared" ref="DT6:EB6" si="13">IF(DT7="",NA(),DT7)</f>
        <v>10.79</v>
      </c>
      <c r="DU6" s="36">
        <f t="shared" si="13"/>
        <v>10.76</v>
      </c>
      <c r="DV6" s="36">
        <f t="shared" si="13"/>
        <v>13.14</v>
      </c>
      <c r="DW6" s="36">
        <f t="shared" si="13"/>
        <v>15.46</v>
      </c>
      <c r="DX6" s="36">
        <f t="shared" si="13"/>
        <v>10.19</v>
      </c>
      <c r="DY6" s="36">
        <f t="shared" si="13"/>
        <v>10.9</v>
      </c>
      <c r="DZ6" s="36">
        <f t="shared" si="13"/>
        <v>10.71</v>
      </c>
      <c r="EA6" s="36">
        <f t="shared" si="13"/>
        <v>13.14</v>
      </c>
      <c r="EB6" s="36">
        <f t="shared" si="13"/>
        <v>14.45</v>
      </c>
      <c r="EC6" s="35" t="str">
        <f>IF(EC7="","",IF(EC7="-","【-】","【"&amp;SUBSTITUTE(TEXT(EC7,"#,##0.00"),"-","△")&amp;"】"))</f>
        <v>【15.00】</v>
      </c>
      <c r="ED6" s="36">
        <f>IF(ED7="",NA(),ED7)</f>
        <v>0.71</v>
      </c>
      <c r="EE6" s="36">
        <f t="shared" ref="EE6:EM6" si="14">IF(EE7="",NA(),EE7)</f>
        <v>0.37</v>
      </c>
      <c r="EF6" s="36">
        <f t="shared" si="14"/>
        <v>0.27</v>
      </c>
      <c r="EG6" s="36">
        <f t="shared" si="14"/>
        <v>5.96</v>
      </c>
      <c r="EH6" s="36">
        <f t="shared" si="14"/>
        <v>0.45</v>
      </c>
      <c r="EI6" s="36">
        <f t="shared" si="14"/>
        <v>0.88</v>
      </c>
      <c r="EJ6" s="36">
        <f t="shared" si="14"/>
        <v>0.85</v>
      </c>
      <c r="EK6" s="36">
        <f t="shared" si="14"/>
        <v>0.72</v>
      </c>
      <c r="EL6" s="36">
        <f t="shared" si="14"/>
        <v>0.95</v>
      </c>
      <c r="EM6" s="36">
        <f t="shared" si="14"/>
        <v>0.74</v>
      </c>
      <c r="EN6" s="35" t="str">
        <f>IF(EN7="","",IF(EN7="-","【-】","【"&amp;SUBSTITUTE(TEXT(EN7,"#,##0.00"),"-","△")&amp;"】"))</f>
        <v>【0.76】</v>
      </c>
    </row>
    <row r="7" spans="1:144" s="37" customFormat="1" x14ac:dyDescent="0.15">
      <c r="A7" s="29"/>
      <c r="B7" s="38">
        <v>2016</v>
      </c>
      <c r="C7" s="38">
        <v>412023</v>
      </c>
      <c r="D7" s="38">
        <v>46</v>
      </c>
      <c r="E7" s="38">
        <v>1</v>
      </c>
      <c r="F7" s="38">
        <v>0</v>
      </c>
      <c r="G7" s="38">
        <v>1</v>
      </c>
      <c r="H7" s="38" t="s">
        <v>105</v>
      </c>
      <c r="I7" s="38" t="s">
        <v>106</v>
      </c>
      <c r="J7" s="38" t="s">
        <v>107</v>
      </c>
      <c r="K7" s="38" t="s">
        <v>108</v>
      </c>
      <c r="L7" s="38" t="s">
        <v>109</v>
      </c>
      <c r="M7" s="38"/>
      <c r="N7" s="39" t="s">
        <v>110</v>
      </c>
      <c r="O7" s="39">
        <v>57.42</v>
      </c>
      <c r="P7" s="39">
        <v>88.99</v>
      </c>
      <c r="Q7" s="39">
        <v>3516</v>
      </c>
      <c r="R7" s="39">
        <v>125001</v>
      </c>
      <c r="S7" s="39">
        <v>487.58</v>
      </c>
      <c r="T7" s="39">
        <v>256.37</v>
      </c>
      <c r="U7" s="39">
        <v>110727</v>
      </c>
      <c r="V7" s="39">
        <v>187.5</v>
      </c>
      <c r="W7" s="39">
        <v>590.54</v>
      </c>
      <c r="X7" s="39">
        <v>107.87</v>
      </c>
      <c r="Y7" s="39">
        <v>105.69</v>
      </c>
      <c r="Z7" s="39">
        <v>106.86</v>
      </c>
      <c r="AA7" s="39">
        <v>103.68</v>
      </c>
      <c r="AB7" s="39">
        <v>104.28</v>
      </c>
      <c r="AC7" s="39">
        <v>107.91</v>
      </c>
      <c r="AD7" s="39">
        <v>108.44</v>
      </c>
      <c r="AE7" s="39">
        <v>111.96</v>
      </c>
      <c r="AF7" s="39">
        <v>114</v>
      </c>
      <c r="AG7" s="39">
        <v>114</v>
      </c>
      <c r="AH7" s="39">
        <v>114.35</v>
      </c>
      <c r="AI7" s="39">
        <v>0</v>
      </c>
      <c r="AJ7" s="39">
        <v>0</v>
      </c>
      <c r="AK7" s="39">
        <v>0</v>
      </c>
      <c r="AL7" s="39">
        <v>0</v>
      </c>
      <c r="AM7" s="39">
        <v>0</v>
      </c>
      <c r="AN7" s="39">
        <v>0.57999999999999996</v>
      </c>
      <c r="AO7" s="39">
        <v>0.81</v>
      </c>
      <c r="AP7" s="39">
        <v>0.41</v>
      </c>
      <c r="AQ7" s="39">
        <v>0.03</v>
      </c>
      <c r="AR7" s="39">
        <v>0.23</v>
      </c>
      <c r="AS7" s="39">
        <v>0.79</v>
      </c>
      <c r="AT7" s="39">
        <v>271.02999999999997</v>
      </c>
      <c r="AU7" s="39">
        <v>282.89</v>
      </c>
      <c r="AV7" s="39">
        <v>149.33000000000001</v>
      </c>
      <c r="AW7" s="39">
        <v>149.69</v>
      </c>
      <c r="AX7" s="39">
        <v>147.26</v>
      </c>
      <c r="AY7" s="39">
        <v>633.30999999999995</v>
      </c>
      <c r="AZ7" s="39">
        <v>648.09</v>
      </c>
      <c r="BA7" s="39">
        <v>335.95</v>
      </c>
      <c r="BB7" s="39">
        <v>352.05</v>
      </c>
      <c r="BC7" s="39">
        <v>349.04</v>
      </c>
      <c r="BD7" s="39">
        <v>262.87</v>
      </c>
      <c r="BE7" s="39">
        <v>498.21</v>
      </c>
      <c r="BF7" s="39">
        <v>475.4</v>
      </c>
      <c r="BG7" s="39">
        <v>460.89</v>
      </c>
      <c r="BH7" s="39">
        <v>609.20000000000005</v>
      </c>
      <c r="BI7" s="39">
        <v>597.96</v>
      </c>
      <c r="BJ7" s="39">
        <v>257.41000000000003</v>
      </c>
      <c r="BK7" s="39">
        <v>253.86</v>
      </c>
      <c r="BL7" s="39">
        <v>319.82</v>
      </c>
      <c r="BM7" s="39">
        <v>250.76</v>
      </c>
      <c r="BN7" s="39">
        <v>254.54</v>
      </c>
      <c r="BO7" s="39">
        <v>270.87</v>
      </c>
      <c r="BP7" s="39">
        <v>100.43</v>
      </c>
      <c r="BQ7" s="39">
        <v>97.71</v>
      </c>
      <c r="BR7" s="39">
        <v>97.36</v>
      </c>
      <c r="BS7" s="39">
        <v>95.36</v>
      </c>
      <c r="BT7" s="39">
        <v>98.15</v>
      </c>
      <c r="BU7" s="39">
        <v>100.16</v>
      </c>
      <c r="BV7" s="39">
        <v>100.07</v>
      </c>
      <c r="BW7" s="39">
        <v>105.21</v>
      </c>
      <c r="BX7" s="39">
        <v>106.69</v>
      </c>
      <c r="BY7" s="39">
        <v>106.52</v>
      </c>
      <c r="BZ7" s="39">
        <v>105.59</v>
      </c>
      <c r="CA7" s="39">
        <v>189.36</v>
      </c>
      <c r="CB7" s="39">
        <v>194.56</v>
      </c>
      <c r="CC7" s="39">
        <v>193.59</v>
      </c>
      <c r="CD7" s="39">
        <v>196.74</v>
      </c>
      <c r="CE7" s="39">
        <v>192.57</v>
      </c>
      <c r="CF7" s="39">
        <v>166.17</v>
      </c>
      <c r="CG7" s="39">
        <v>164.93</v>
      </c>
      <c r="CH7" s="39">
        <v>162.59</v>
      </c>
      <c r="CI7" s="39">
        <v>154.91999999999999</v>
      </c>
      <c r="CJ7" s="39">
        <v>155.80000000000001</v>
      </c>
      <c r="CK7" s="39">
        <v>163.27000000000001</v>
      </c>
      <c r="CL7" s="39">
        <v>56.47</v>
      </c>
      <c r="CM7" s="39">
        <v>57.54</v>
      </c>
      <c r="CN7" s="39">
        <v>48.16</v>
      </c>
      <c r="CO7" s="39">
        <v>51.22</v>
      </c>
      <c r="CP7" s="39">
        <v>50.89</v>
      </c>
      <c r="CQ7" s="39">
        <v>62.5</v>
      </c>
      <c r="CR7" s="39">
        <v>62.45</v>
      </c>
      <c r="CS7" s="39">
        <v>59.17</v>
      </c>
      <c r="CT7" s="39">
        <v>62.26</v>
      </c>
      <c r="CU7" s="39">
        <v>62.1</v>
      </c>
      <c r="CV7" s="39">
        <v>59.94</v>
      </c>
      <c r="CW7" s="39">
        <v>89.19</v>
      </c>
      <c r="CX7" s="39">
        <v>87.57</v>
      </c>
      <c r="CY7" s="39">
        <v>84.06</v>
      </c>
      <c r="CZ7" s="39">
        <v>86.18</v>
      </c>
      <c r="DA7" s="39">
        <v>84.8</v>
      </c>
      <c r="DB7" s="39">
        <v>89.62</v>
      </c>
      <c r="DC7" s="39">
        <v>89.76</v>
      </c>
      <c r="DD7" s="39">
        <v>87.6</v>
      </c>
      <c r="DE7" s="39">
        <v>89.5</v>
      </c>
      <c r="DF7" s="39">
        <v>89.52</v>
      </c>
      <c r="DG7" s="39">
        <v>90.22</v>
      </c>
      <c r="DH7" s="39">
        <v>38.53</v>
      </c>
      <c r="DI7" s="39">
        <v>38.14</v>
      </c>
      <c r="DJ7" s="39">
        <v>42.15</v>
      </c>
      <c r="DK7" s="39">
        <v>44.3</v>
      </c>
      <c r="DL7" s="39">
        <v>45.27</v>
      </c>
      <c r="DM7" s="39">
        <v>40.21</v>
      </c>
      <c r="DN7" s="39">
        <v>41.12</v>
      </c>
      <c r="DO7" s="39">
        <v>45.25</v>
      </c>
      <c r="DP7" s="39">
        <v>45.89</v>
      </c>
      <c r="DQ7" s="39">
        <v>46.58</v>
      </c>
      <c r="DR7" s="39">
        <v>47.91</v>
      </c>
      <c r="DS7" s="39">
        <v>9.8800000000000008</v>
      </c>
      <c r="DT7" s="39">
        <v>10.79</v>
      </c>
      <c r="DU7" s="39">
        <v>10.76</v>
      </c>
      <c r="DV7" s="39">
        <v>13.14</v>
      </c>
      <c r="DW7" s="39">
        <v>15.46</v>
      </c>
      <c r="DX7" s="39">
        <v>10.19</v>
      </c>
      <c r="DY7" s="39">
        <v>10.9</v>
      </c>
      <c r="DZ7" s="39">
        <v>10.71</v>
      </c>
      <c r="EA7" s="39">
        <v>13.14</v>
      </c>
      <c r="EB7" s="39">
        <v>14.45</v>
      </c>
      <c r="EC7" s="39">
        <v>15</v>
      </c>
      <c r="ED7" s="39">
        <v>0.71</v>
      </c>
      <c r="EE7" s="39">
        <v>0.37</v>
      </c>
      <c r="EF7" s="39">
        <v>0.27</v>
      </c>
      <c r="EG7" s="39">
        <v>5.96</v>
      </c>
      <c r="EH7" s="39">
        <v>0.45</v>
      </c>
      <c r="EI7" s="39">
        <v>0.88</v>
      </c>
      <c r="EJ7" s="39">
        <v>0.85</v>
      </c>
      <c r="EK7" s="39">
        <v>0.72</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2018-01-31T00:34:45Z</cp:lastPrinted>
  <dcterms:created xsi:type="dcterms:W3CDTF">2017-12-25T01:36:55Z</dcterms:created>
  <dcterms:modified xsi:type="dcterms:W3CDTF">2018-01-31T00:34:49Z</dcterms:modified>
  <cp:category/>
</cp:coreProperties>
</file>