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dh10110860\財政担当共有フォルダー\13-2公営企業一般\30公営企業一般\平成29年度経営比較分析表\10.10〆○300921【重要】病院事業に係る「経営比較分析表」の公表について\07 HP掲出\小城市\"/>
    </mc:Choice>
  </mc:AlternateContent>
  <workbookProtection workbookPassword="B319" lockStructure="1"/>
  <bookViews>
    <workbookView xWindow="480" yWindow="45" windowWidth="20610" windowHeight="11640"/>
  </bookViews>
  <sheets>
    <sheet name="法適用_病院事業" sheetId="4" r:id="rId1"/>
    <sheet name="データ" sheetId="5" state="hidden" r:id="rId2"/>
  </sheets>
  <calcPr calcId="171027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KV79" i="4" s="1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EC7" i="5"/>
  <c r="EO79" i="4" s="1"/>
  <c r="EA7" i="5"/>
  <c r="DZ7" i="5"/>
  <c r="DY7" i="5"/>
  <c r="DX7" i="5"/>
  <c r="AN80" i="4" s="1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HV55" i="4" s="1"/>
  <c r="CW7" i="5"/>
  <c r="CV7" i="5"/>
  <c r="CT7" i="5"/>
  <c r="CS7" i="5"/>
  <c r="EW56" i="4" s="1"/>
  <c r="CR7" i="5"/>
  <c r="CQ7" i="5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HV33" i="4" s="1"/>
  <c r="BE7" i="5"/>
  <c r="BD7" i="5"/>
  <c r="BB7" i="5"/>
  <c r="BA7" i="5"/>
  <c r="EW34" i="4" s="1"/>
  <c r="AZ7" i="5"/>
  <c r="AY7" i="5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AC6" i="5"/>
  <c r="JW10" i="4" s="1"/>
  <c r="AB6" i="5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H90" i="4"/>
  <c r="G90" i="4"/>
  <c r="F90" i="4"/>
  <c r="D90" i="4"/>
  <c r="C90" i="4"/>
  <c r="B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U80" i="4"/>
  <c r="MH79" i="4"/>
  <c r="LO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GR56" i="4"/>
  <c r="FL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GR34" i="4"/>
  <c r="FL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G33" i="4"/>
  <c r="GR33" i="4"/>
  <c r="EW33" i="4"/>
  <c r="EH33" i="4"/>
  <c r="DS33" i="4"/>
  <c r="BX33" i="4"/>
  <c r="BI33" i="4"/>
  <c r="AT33" i="4"/>
  <c r="AE33" i="4"/>
  <c r="P33" i="4"/>
  <c r="JW12" i="4"/>
  <c r="ID12" i="4"/>
  <c r="EG12" i="4"/>
  <c r="CN12" i="4"/>
  <c r="AU12" i="4"/>
  <c r="LP10" i="4"/>
  <c r="ID10" i="4"/>
  <c r="FZ10" i="4"/>
  <c r="EG10" i="4"/>
  <c r="CN10" i="4"/>
  <c r="AU10" i="4"/>
  <c r="B10" i="4"/>
  <c r="LP8" i="4"/>
  <c r="JW8" i="4"/>
  <c r="ID8" i="4"/>
  <c r="EG8" i="4"/>
  <c r="CN8" i="4"/>
  <c r="B8" i="4"/>
  <c r="B6" i="4"/>
  <c r="HM78" i="4" l="1"/>
  <c r="MN54" i="4"/>
  <c r="FL54" i="4"/>
  <c r="MN32" i="4"/>
  <c r="FL32" i="4"/>
  <c r="MH78" i="4"/>
  <c r="CS78" i="4"/>
  <c r="IZ54" i="4"/>
  <c r="BX54" i="4"/>
  <c r="IZ32" i="4"/>
  <c r="BX32" i="4"/>
  <c r="C11" i="5"/>
  <c r="E11" i="5"/>
  <c r="B11" i="5"/>
  <c r="D11" i="5"/>
  <c r="EO78" i="4" l="1"/>
  <c r="KF54" i="4"/>
  <c r="DD54" i="4"/>
  <c r="KF32" i="4"/>
  <c r="DD32" i="4"/>
  <c r="JJ78" i="4"/>
  <c r="U78" i="4"/>
  <c r="GR54" i="4"/>
  <c r="P54" i="4"/>
  <c r="GR32" i="4"/>
  <c r="P32" i="4"/>
  <c r="KC78" i="4"/>
  <c r="AN78" i="4"/>
  <c r="HG54" i="4"/>
  <c r="AE54" i="4"/>
  <c r="HG32" i="4"/>
  <c r="AE32" i="4"/>
  <c r="FH78" i="4"/>
  <c r="KU54" i="4"/>
  <c r="DS54" i="4"/>
  <c r="KU32" i="4"/>
  <c r="DS32" i="4"/>
  <c r="GA78" i="4"/>
  <c r="LJ54" i="4"/>
  <c r="EH54" i="4"/>
  <c r="LJ32" i="4"/>
  <c r="EH32" i="4"/>
  <c r="KV78" i="4"/>
  <c r="BG78" i="4"/>
  <c r="HV54" i="4"/>
  <c r="AT54" i="4"/>
  <c r="HV32" i="4"/>
  <c r="AT32" i="4"/>
  <c r="LO78" i="4"/>
  <c r="BZ78" i="4"/>
  <c r="IK54" i="4"/>
  <c r="BI54" i="4"/>
  <c r="IK32" i="4"/>
  <c r="BI32" i="4"/>
  <c r="GT78" i="4"/>
  <c r="LY54" i="4"/>
  <c r="EW54" i="4"/>
  <c r="LY32" i="4"/>
  <c r="EW32" i="4"/>
</calcChain>
</file>

<file path=xl/sharedStrings.xml><?xml version="1.0" encoding="utf-8"?>
<sst xmlns="http://schemas.openxmlformats.org/spreadsheetml/2006/main" count="291" uniqueCount="148">
  <si>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</si>
  <si>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</si>
  <si>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</si>
  <si>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</si>
  <si>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</si>
  <si>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</si>
  <si>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</si>
  <si>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</si>
  <si>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</si>
  <si>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</si>
  <si>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</si>
  <si>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</si>
  <si>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</si>
  <si>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</si>
  <si>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</si>
  <si>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</si>
  <si>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</si>
  <si>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</si>
  <si>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</si>
  <si>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</si>
  <si>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</si>
  <si>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</si>
  <si>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</si>
  <si>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</si>
  <si>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</si>
  <si>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</si>
  <si>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</si>
  <si>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</si>
  <si>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</si>
  <si>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</si>
  <si>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</si>
  <si>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</si>
  <si>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</si>
  <si>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</si>
  <si>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</si>
  <si>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</si>
  <si>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</si>
  <si>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</si>
  <si>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</si>
  <si>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</si>
  <si>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</si>
  <si>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</si>
  <si>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</si>
  <si>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</si>
  <si>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</si>
  <si>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</si>
  <si>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</si>
  <si>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</si>
  <si>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</si>
  <si>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</si>
  <si>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</si>
  <si>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</si>
  <si>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</si>
  <si>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</si>
  <si>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</si>
  <si>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</si>
  <si>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</si>
  <si>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</si>
  <si>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</si>
  <si>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</si>
  <si>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</si>
  <si>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</si>
  <si>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</si>
  <si>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</si>
  <si>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</si>
  <si>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</si>
  <si>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</si>
  <si>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</si>
  <si>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</si>
  <si>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</si>
  <si>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</si>
  <si>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</si>
  <si>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</si>
  <si>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</si>
  <si>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</si>
  <si>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</si>
  <si>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</si>
  <si>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</si>
  <si>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</si>
  <si>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</si>
  <si>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</si>
  <si>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</si>
  <si>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</si>
  <si>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</si>
  <si>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</si>
  <si>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</si>
  <si>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</si>
  <si>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</si>
  <si>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</si>
  <si>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</si>
  <si>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</si>
  <si>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</si>
  <si>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</si>
  <si>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</si>
  <si>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</si>
  <si>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</si>
  <si>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</si>
  <si>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</si>
  <si>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</si>
  <si>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</si>
  <si>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</si>
  <si>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</si>
  <si>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</si>
  <si>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</si>
  <si>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</si>
  <si>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</si>
  <si>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</si>
  <si>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</si>
  <si>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</si>
  <si>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</si>
  <si>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</si>
  <si>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</si>
  <si>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</si>
  <si>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</si>
  <si>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</si>
  <si>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</si>
  <si>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</si>
  <si>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</si>
  <si>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</si>
  <si>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</si>
  <si>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</si>
  <si>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</si>
  <si>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</si>
  <si>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佐賀県</t>
  </si>
  <si>
    <t>小城市</t>
  </si>
  <si>
    <t>市民病院</t>
  </si>
  <si>
    <t>条例全部</t>
  </si>
  <si>
    <t>病院事業</t>
  </si>
  <si>
    <t>一般病院</t>
  </si>
  <si>
    <t>50床以上～100床未満</t>
  </si>
  <si>
    <t>直営</t>
  </si>
  <si>
    <t>-</t>
  </si>
  <si>
    <t>ド I 訓</t>
  </si>
  <si>
    <t>救 輪</t>
  </si>
  <si>
    <t>非該当</t>
  </si>
  <si>
    <t>１０：１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</si>
  <si>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</si>
  <si>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</si>
  <si>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</si>
  <si>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</si>
  <si>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</si>
  <si>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</si>
  <si>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</si>
  <si>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民間企業出身</t>
    <phoneticPr fontId="5"/>
  </si>
  <si>
    <t>　入院・外来患者数の減少が見られる一方、地域包括ケア病床の利用率向上や訪問看護ステーションの収益改善が見られた。しかしながら病床利用率の低下については、大きな課題となっており、より一層の病病連携・病診連携の強化を目指す必要がある。また地域に積極的に出向く事で、地域住民の健康への意識を高め、健診の増や、新規患者の増を目指す。医師採用については引き続き積極的に行っていく。</t>
    <phoneticPr fontId="5"/>
  </si>
  <si>
    <t xml:space="preserve"> 病院本体が築33年経過しており、老朽化が激しく現在の医療ニーズに対応していない。その為、建替えを含めた大規模投資の必要性は高い状況である。しかしながら現在、隣市の多久市立病院との再編ネットワーク化について検討・協議をしており、当面は小規模修繕等での対応を行っていく。</t>
    <phoneticPr fontId="5"/>
  </si>
  <si>
    <t xml:space="preserve"> 入院・外来患者数共に減少したが、常勤医師数が減ったことに加え、材料費・減価償却費等の費用減少により、経常損益は前年度に続き黒字となった。</t>
    <phoneticPr fontId="5"/>
  </si>
  <si>
    <t xml:space="preserve"> 救急・小児に関わる医療のほか、生活習慣病への対応を積極的に取り組んでいる。特に糖尿病については、県内9ヶ所ある糖尿病コーディネート事業の小城多久地区の拠点病院として、当院のコーディネート看護師がかかりつけ医へのサポート、情報提供等を行っており、重症化防止（透析予防）の取組みを積極的に行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</si>
</sst>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66.599999999999994</c:v>
                </c:pt>
                <c:pt idx="1">
                  <c:v>71.2</c:v>
                </c:pt>
                <c:pt idx="2">
                  <c:v>63.8</c:v>
                </c:pt>
                <c:pt idx="3">
                  <c:v>65.3</c:v>
                </c:pt>
                <c:pt idx="4">
                  <c:v>64.400000000000006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10784"/>
        <c:axId val="13831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68.599999999999994</c:v>
                </c:pt>
                <c:pt idx="2">
                  <c:v>67.400000000000006</c:v>
                </c:pt>
                <c:pt idx="3">
                  <c:v>66.599999999999994</c:v>
                </c:pt>
                <c:pt idx="4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10784"/>
        <c:axId val="138312704"/>
      </c:lineChart>
      <c:dateAx>
        <c:axId val="13831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312704"/>
        <c:crosses val="autoZero"/>
        <c:auto val="1"/>
        <c:lblOffset val="100"/>
        <c:baseTimeUnit val="years"/>
      </c:dateAx>
      <c:valAx>
        <c:axId val="13831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8310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7490</c:v>
                </c:pt>
                <c:pt idx="1">
                  <c:v>7645</c:v>
                </c:pt>
                <c:pt idx="2">
                  <c:v>7379</c:v>
                </c:pt>
                <c:pt idx="3">
                  <c:v>7486</c:v>
                </c:pt>
                <c:pt idx="4">
                  <c:v>7564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88864"/>
        <c:axId val="14840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8338</c:v>
                </c:pt>
                <c:pt idx="1">
                  <c:v>8603</c:v>
                </c:pt>
                <c:pt idx="2">
                  <c:v>8471</c:v>
                </c:pt>
                <c:pt idx="3">
                  <c:v>8736</c:v>
                </c:pt>
                <c:pt idx="4">
                  <c:v>8797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88864"/>
        <c:axId val="148403328"/>
      </c:lineChart>
      <c:dateAx>
        <c:axId val="14838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403328"/>
        <c:crosses val="autoZero"/>
        <c:auto val="1"/>
        <c:lblOffset val="100"/>
        <c:baseTimeUnit val="years"/>
      </c:dateAx>
      <c:valAx>
        <c:axId val="14840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8388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25814</c:v>
                </c:pt>
                <c:pt idx="1">
                  <c:v>25697</c:v>
                </c:pt>
                <c:pt idx="2">
                  <c:v>27371</c:v>
                </c:pt>
                <c:pt idx="3">
                  <c:v>27985</c:v>
                </c:pt>
                <c:pt idx="4">
                  <c:v>28332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36096"/>
        <c:axId val="14843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23061</c:v>
                </c:pt>
                <c:pt idx="1">
                  <c:v>23475</c:v>
                </c:pt>
                <c:pt idx="2">
                  <c:v>23857</c:v>
                </c:pt>
                <c:pt idx="3">
                  <c:v>24371</c:v>
                </c:pt>
                <c:pt idx="4">
                  <c:v>24882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36096"/>
        <c:axId val="148438016"/>
      </c:lineChart>
      <c:dateAx>
        <c:axId val="14843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438016"/>
        <c:crosses val="autoZero"/>
        <c:auto val="1"/>
        <c:lblOffset val="100"/>
        <c:baseTimeUnit val="years"/>
      </c:dateAx>
      <c:valAx>
        <c:axId val="14843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8436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47.3</c:v>
                </c:pt>
                <c:pt idx="1">
                  <c:v>48.9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57184"/>
        <c:axId val="14455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99.5</c:v>
                </c:pt>
                <c:pt idx="1">
                  <c:v>91.2</c:v>
                </c:pt>
                <c:pt idx="2">
                  <c:v>94.9</c:v>
                </c:pt>
                <c:pt idx="3">
                  <c:v>101.2</c:v>
                </c:pt>
                <c:pt idx="4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57184"/>
        <c:axId val="144559104"/>
      </c:lineChart>
      <c:dateAx>
        <c:axId val="144557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559104"/>
        <c:crosses val="autoZero"/>
        <c:auto val="1"/>
        <c:lblOffset val="100"/>
        <c:baseTimeUnit val="years"/>
      </c:dateAx>
      <c:valAx>
        <c:axId val="14455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557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89</c:v>
                </c:pt>
                <c:pt idx="1">
                  <c:v>91</c:v>
                </c:pt>
                <c:pt idx="2">
                  <c:v>88.8</c:v>
                </c:pt>
                <c:pt idx="3">
                  <c:v>93.7</c:v>
                </c:pt>
                <c:pt idx="4">
                  <c:v>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43808"/>
        <c:axId val="14434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83.2</c:v>
                </c:pt>
                <c:pt idx="1">
                  <c:v>82.5</c:v>
                </c:pt>
                <c:pt idx="2">
                  <c:v>79.7</c:v>
                </c:pt>
                <c:pt idx="3">
                  <c:v>79.599999999999994</c:v>
                </c:pt>
                <c:pt idx="4">
                  <c:v>77.900000000000006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43808"/>
        <c:axId val="144345728"/>
      </c:lineChart>
      <c:dateAx>
        <c:axId val="14434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345728"/>
        <c:crosses val="autoZero"/>
        <c:auto val="1"/>
        <c:lblOffset val="100"/>
        <c:baseTimeUnit val="years"/>
      </c:dateAx>
      <c:valAx>
        <c:axId val="14434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343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97.5</c:v>
                </c:pt>
                <c:pt idx="2">
                  <c:v>97.6</c:v>
                </c:pt>
                <c:pt idx="3">
                  <c:v>101.7</c:v>
                </c:pt>
                <c:pt idx="4">
                  <c:v>102.1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59648"/>
        <c:axId val="14447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98.1</c:v>
                </c:pt>
                <c:pt idx="1">
                  <c:v>97.7</c:v>
                </c:pt>
                <c:pt idx="2">
                  <c:v>98.5</c:v>
                </c:pt>
                <c:pt idx="3">
                  <c:v>98</c:v>
                </c:pt>
                <c:pt idx="4">
                  <c:v>98.4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59648"/>
        <c:axId val="144470016"/>
      </c:lineChart>
      <c:dateAx>
        <c:axId val="14445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470016"/>
        <c:crosses val="autoZero"/>
        <c:auto val="1"/>
        <c:lblOffset val="100"/>
        <c:baseTimeUnit val="years"/>
      </c:dateAx>
      <c:valAx>
        <c:axId val="14447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44459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66.900000000000006</c:v>
                </c:pt>
                <c:pt idx="1">
                  <c:v>69.3</c:v>
                </c:pt>
                <c:pt idx="2">
                  <c:v>74.099999999999994</c:v>
                </c:pt>
                <c:pt idx="3">
                  <c:v>75.8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74336"/>
        <c:axId val="14457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43</c:v>
                </c:pt>
                <c:pt idx="1">
                  <c:v>43.9</c:v>
                </c:pt>
                <c:pt idx="2">
                  <c:v>52.4</c:v>
                </c:pt>
                <c:pt idx="3">
                  <c:v>52.6</c:v>
                </c:pt>
                <c:pt idx="4">
                  <c:v>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74336"/>
        <c:axId val="144576512"/>
      </c:lineChart>
      <c:dateAx>
        <c:axId val="1445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576512"/>
        <c:crosses val="autoZero"/>
        <c:auto val="1"/>
        <c:lblOffset val="100"/>
        <c:baseTimeUnit val="years"/>
      </c:dateAx>
      <c:valAx>
        <c:axId val="14457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5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76.8</c:v>
                </c:pt>
                <c:pt idx="1">
                  <c:v>82.5</c:v>
                </c:pt>
                <c:pt idx="2">
                  <c:v>87.8</c:v>
                </c:pt>
                <c:pt idx="3">
                  <c:v>89.1</c:v>
                </c:pt>
                <c:pt idx="4">
                  <c:v>81.900000000000006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10816"/>
        <c:axId val="14461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59.1</c:v>
                </c:pt>
                <c:pt idx="2">
                  <c:v>68.900000000000006</c:v>
                </c:pt>
                <c:pt idx="3">
                  <c:v>68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10816"/>
        <c:axId val="144612736"/>
      </c:lineChart>
      <c:dateAx>
        <c:axId val="14461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612736"/>
        <c:crosses val="autoZero"/>
        <c:auto val="1"/>
        <c:lblOffset val="100"/>
        <c:baseTimeUnit val="years"/>
      </c:dateAx>
      <c:valAx>
        <c:axId val="14461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610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24898465</c:v>
                </c:pt>
                <c:pt idx="1">
                  <c:v>24447727</c:v>
                </c:pt>
                <c:pt idx="2">
                  <c:v>24405586</c:v>
                </c:pt>
                <c:pt idx="3">
                  <c:v>24363545</c:v>
                </c:pt>
                <c:pt idx="4">
                  <c:v>23905586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63680"/>
        <c:axId val="14466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33688486</c:v>
                </c:pt>
                <c:pt idx="1">
                  <c:v>34462126</c:v>
                </c:pt>
                <c:pt idx="2">
                  <c:v>34878088</c:v>
                </c:pt>
                <c:pt idx="3">
                  <c:v>36094355</c:v>
                </c:pt>
                <c:pt idx="4">
                  <c:v>36941419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63680"/>
        <c:axId val="144665600"/>
      </c:lineChart>
      <c:dateAx>
        <c:axId val="14466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665600"/>
        <c:crosses val="autoZero"/>
        <c:auto val="1"/>
        <c:lblOffset val="100"/>
        <c:baseTimeUnit val="years"/>
      </c:dateAx>
      <c:valAx>
        <c:axId val="14466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4663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13.3</c:v>
                </c:pt>
                <c:pt idx="1">
                  <c:v>13.8</c:v>
                </c:pt>
                <c:pt idx="2">
                  <c:v>12.2</c:v>
                </c:pt>
                <c:pt idx="3">
                  <c:v>12</c:v>
                </c:pt>
                <c:pt idx="4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40512"/>
        <c:axId val="14864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19.600000000000001</c:v>
                </c:pt>
                <c:pt idx="1">
                  <c:v>19</c:v>
                </c:pt>
                <c:pt idx="2">
                  <c:v>17.899999999999999</c:v>
                </c:pt>
                <c:pt idx="3">
                  <c:v>17.899999999999999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40512"/>
        <c:axId val="148642432"/>
      </c:lineChart>
      <c:dateAx>
        <c:axId val="14864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642432"/>
        <c:crosses val="autoZero"/>
        <c:auto val="1"/>
        <c:lblOffset val="100"/>
        <c:baseTimeUnit val="years"/>
      </c:dateAx>
      <c:valAx>
        <c:axId val="14864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8640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63.1</c:v>
                </c:pt>
                <c:pt idx="2">
                  <c:v>67.5</c:v>
                </c:pt>
                <c:pt idx="3">
                  <c:v>66.2</c:v>
                </c:pt>
                <c:pt idx="4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59584"/>
        <c:axId val="14866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64.7</c:v>
                </c:pt>
                <c:pt idx="1">
                  <c:v>65</c:v>
                </c:pt>
                <c:pt idx="2">
                  <c:v>67.5</c:v>
                </c:pt>
                <c:pt idx="3">
                  <c:v>67.5</c:v>
                </c:pt>
                <c:pt idx="4">
                  <c:v>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59584"/>
        <c:axId val="148669952"/>
      </c:lineChart>
      <c:dateAx>
        <c:axId val="14865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669952"/>
        <c:crosses val="autoZero"/>
        <c:auto val="1"/>
        <c:lblOffset val="100"/>
        <c:baseTimeUnit val="years"/>
      </c:dateAx>
      <c:valAx>
        <c:axId val="14866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8659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NJ16" sqref="NJ16:NX25"/>
    </sheetView>
  </sheetViews>
  <sheetFormatPr defaultColWidth="2.625" defaultRowHeight="13.5" x14ac:dyDescent="0.1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  <c r="NS2" s="135"/>
      <c r="NT2" s="135"/>
      <c r="NU2" s="135"/>
      <c r="NV2" s="135"/>
      <c r="NW2" s="135"/>
      <c r="NX2" s="135"/>
    </row>
    <row r="3" spans="1:388" ht="9.75" customHeight="1" x14ac:dyDescent="0.15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  <c r="NS3" s="135"/>
      <c r="NT3" s="135"/>
      <c r="NU3" s="135"/>
      <c r="NV3" s="135"/>
      <c r="NW3" s="135"/>
      <c r="NX3" s="135"/>
    </row>
    <row r="4" spans="1:388" ht="9.75" customHeight="1" x14ac:dyDescent="0.15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</row>
    <row r="5" spans="1:38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 x14ac:dyDescent="0.15">
      <c r="A6" s="2"/>
      <c r="B6" s="136" t="str">
        <f>データ!H6</f>
        <v>佐賀県小城市　市民病院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 x14ac:dyDescent="0.15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7"/>
      <c r="AU7" s="125" t="s">
        <v>2</v>
      </c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7"/>
      <c r="CN7" s="125" t="s">
        <v>3</v>
      </c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7"/>
      <c r="EG7" s="125" t="s">
        <v>4</v>
      </c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7"/>
      <c r="FZ7" s="125" t="s">
        <v>5</v>
      </c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7"/>
      <c r="ID7" s="125" t="s">
        <v>6</v>
      </c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7"/>
      <c r="JW7" s="125" t="s">
        <v>7</v>
      </c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7"/>
      <c r="LP7" s="125" t="s">
        <v>8</v>
      </c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127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 x14ac:dyDescent="0.15">
      <c r="A8" s="2"/>
      <c r="B8" s="120" t="str">
        <f>データ!K6</f>
        <v>条例全部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 t="str">
        <f>データ!L6</f>
        <v>病院事業</v>
      </c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 t="str">
        <f>データ!M6</f>
        <v>一般病院</v>
      </c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2"/>
      <c r="EG8" s="120" t="str">
        <f>データ!N6</f>
        <v>50床以上～100床未満</v>
      </c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2"/>
      <c r="FZ8" s="132" t="s">
        <v>143</v>
      </c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4"/>
      <c r="ID8" s="113">
        <f>データ!Y6</f>
        <v>99</v>
      </c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/>
      <c r="JW8" s="113" t="str">
        <f>データ!Z6</f>
        <v>-</v>
      </c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5"/>
      <c r="LP8" s="113" t="str">
        <f>データ!AA6</f>
        <v>-</v>
      </c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5"/>
      <c r="NI8" s="4"/>
      <c r="NJ8" s="130" t="s">
        <v>10</v>
      </c>
      <c r="NK8" s="131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 x14ac:dyDescent="0.15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13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7"/>
      <c r="CN9" s="125" t="s">
        <v>14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/>
      <c r="EG9" s="125" t="s">
        <v>15</v>
      </c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7"/>
      <c r="FZ9" s="125" t="s">
        <v>16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7"/>
      <c r="ID9" s="125" t="s">
        <v>17</v>
      </c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7"/>
      <c r="JW9" s="125" t="s">
        <v>18</v>
      </c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7"/>
      <c r="LP9" s="125" t="s">
        <v>19</v>
      </c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7"/>
      <c r="NI9" s="4"/>
      <c r="NJ9" s="128" t="s">
        <v>20</v>
      </c>
      <c r="NK9" s="129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 x14ac:dyDescent="0.15">
      <c r="A10" s="2"/>
      <c r="B10" s="120" t="str">
        <f>データ!P6</f>
        <v>直営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13">
        <f>データ!Q6</f>
        <v>11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5"/>
      <c r="CN10" s="120" t="str">
        <f>データ!R6</f>
        <v>-</v>
      </c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2"/>
      <c r="EG10" s="120" t="str">
        <f>データ!S6</f>
        <v>ド I 訓</v>
      </c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2"/>
      <c r="FZ10" s="120" t="str">
        <f>データ!T6</f>
        <v>救 輪</v>
      </c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2"/>
      <c r="ID10" s="113" t="str">
        <f>データ!AB6</f>
        <v>-</v>
      </c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5"/>
      <c r="JW10" s="113" t="str">
        <f>データ!AC6</f>
        <v>-</v>
      </c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5"/>
      <c r="LP10" s="113">
        <f>データ!AD6</f>
        <v>99</v>
      </c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5"/>
      <c r="NI10" s="2"/>
      <c r="NJ10" s="123" t="s">
        <v>22</v>
      </c>
      <c r="NK10" s="124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 x14ac:dyDescent="0.15">
      <c r="A11" s="2"/>
      <c r="B11" s="125" t="s">
        <v>24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25" t="s">
        <v>25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7"/>
      <c r="CN11" s="125" t="s">
        <v>26</v>
      </c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7"/>
      <c r="EG11" s="125" t="s">
        <v>27</v>
      </c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7"/>
      <c r="ID11" s="125" t="s">
        <v>28</v>
      </c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126"/>
      <c r="IX11" s="126"/>
      <c r="IY11" s="126"/>
      <c r="IZ11" s="126"/>
      <c r="JA11" s="126"/>
      <c r="JB11" s="126"/>
      <c r="JC11" s="126"/>
      <c r="JD11" s="126"/>
      <c r="JE11" s="126"/>
      <c r="JF11" s="126"/>
      <c r="JG11" s="126"/>
      <c r="JH11" s="126"/>
      <c r="JI11" s="126"/>
      <c r="JJ11" s="126"/>
      <c r="JK11" s="126"/>
      <c r="JL11" s="126"/>
      <c r="JM11" s="126"/>
      <c r="JN11" s="126"/>
      <c r="JO11" s="126"/>
      <c r="JP11" s="126"/>
      <c r="JQ11" s="126"/>
      <c r="JR11" s="126"/>
      <c r="JS11" s="126"/>
      <c r="JT11" s="126"/>
      <c r="JU11" s="126"/>
      <c r="JV11" s="127"/>
      <c r="JW11" s="125" t="s">
        <v>29</v>
      </c>
      <c r="JX11" s="126"/>
      <c r="JY11" s="126"/>
      <c r="JZ11" s="126"/>
      <c r="KA11" s="126"/>
      <c r="KB11" s="126"/>
      <c r="KC11" s="126"/>
      <c r="KD11" s="126"/>
      <c r="KE11" s="126"/>
      <c r="KF11" s="126"/>
      <c r="KG11" s="126"/>
      <c r="KH11" s="126"/>
      <c r="KI11" s="126"/>
      <c r="KJ11" s="126"/>
      <c r="KK11" s="126"/>
      <c r="KL11" s="126"/>
      <c r="KM11" s="126"/>
      <c r="KN11" s="126"/>
      <c r="KO11" s="126"/>
      <c r="KP11" s="126"/>
      <c r="KQ11" s="126"/>
      <c r="KR11" s="126"/>
      <c r="KS11" s="126"/>
      <c r="KT11" s="126"/>
      <c r="KU11" s="126"/>
      <c r="KV11" s="126"/>
      <c r="KW11" s="126"/>
      <c r="KX11" s="126"/>
      <c r="KY11" s="126"/>
      <c r="KZ11" s="126"/>
      <c r="LA11" s="126"/>
      <c r="LB11" s="126"/>
      <c r="LC11" s="126"/>
      <c r="LD11" s="126"/>
      <c r="LE11" s="126"/>
      <c r="LF11" s="126"/>
      <c r="LG11" s="126"/>
      <c r="LH11" s="126"/>
      <c r="LI11" s="126"/>
      <c r="LJ11" s="126"/>
      <c r="LK11" s="126"/>
      <c r="LL11" s="126"/>
      <c r="LM11" s="126"/>
      <c r="LN11" s="126"/>
      <c r="LO11" s="127"/>
      <c r="LP11" s="125" t="s">
        <v>30</v>
      </c>
      <c r="LQ11" s="126"/>
      <c r="LR11" s="126"/>
      <c r="LS11" s="126"/>
      <c r="LT11" s="126"/>
      <c r="LU11" s="126"/>
      <c r="LV11" s="126"/>
      <c r="LW11" s="126"/>
      <c r="LX11" s="126"/>
      <c r="LY11" s="126"/>
      <c r="LZ11" s="126"/>
      <c r="MA11" s="126"/>
      <c r="MB11" s="126"/>
      <c r="MC11" s="126"/>
      <c r="MD11" s="126"/>
      <c r="ME11" s="126"/>
      <c r="MF11" s="126"/>
      <c r="MG11" s="126"/>
      <c r="MH11" s="126"/>
      <c r="MI11" s="126"/>
      <c r="MJ11" s="126"/>
      <c r="MK11" s="126"/>
      <c r="ML11" s="126"/>
      <c r="MM11" s="126"/>
      <c r="MN11" s="126"/>
      <c r="MO11" s="126"/>
      <c r="MP11" s="126"/>
      <c r="MQ11" s="126"/>
      <c r="MR11" s="126"/>
      <c r="MS11" s="126"/>
      <c r="MT11" s="126"/>
      <c r="MU11" s="126"/>
      <c r="MV11" s="126"/>
      <c r="MW11" s="126"/>
      <c r="MX11" s="126"/>
      <c r="MY11" s="126"/>
      <c r="MZ11" s="126"/>
      <c r="NA11" s="126"/>
      <c r="NB11" s="126"/>
      <c r="NC11" s="126"/>
      <c r="ND11" s="126"/>
      <c r="NE11" s="126"/>
      <c r="NF11" s="126"/>
      <c r="NG11" s="126"/>
      <c r="NH11" s="127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 x14ac:dyDescent="0.15">
      <c r="A12" s="2"/>
      <c r="B12" s="113">
        <f>データ!U6</f>
        <v>45641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5"/>
      <c r="AU12" s="113">
        <f>データ!V6</f>
        <v>5528</v>
      </c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5"/>
      <c r="CN12" s="120" t="str">
        <f>データ!W6</f>
        <v>非該当</v>
      </c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2"/>
      <c r="EG12" s="120" t="str">
        <f>データ!X6</f>
        <v>１０：１</v>
      </c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2"/>
      <c r="ID12" s="113">
        <f>データ!AE6</f>
        <v>81</v>
      </c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5"/>
      <c r="JW12" s="113" t="str">
        <f>データ!AF6</f>
        <v>-</v>
      </c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5"/>
      <c r="LP12" s="113">
        <f>データ!AG6</f>
        <v>81</v>
      </c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5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 x14ac:dyDescent="0.2">
      <c r="A13" s="2"/>
      <c r="B13" s="116" t="s">
        <v>31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 x14ac:dyDescent="0.15">
      <c r="A14" s="2"/>
      <c r="B14" s="116" t="s">
        <v>32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 x14ac:dyDescent="0.15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17" t="s">
        <v>147</v>
      </c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9"/>
    </row>
    <row r="17" spans="1:388" ht="13.5" customHeight="1" x14ac:dyDescent="0.15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 x14ac:dyDescent="0.15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 x14ac:dyDescent="0.15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 x14ac:dyDescent="0.15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 x14ac:dyDescent="0.15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 x14ac:dyDescent="0.15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 x14ac:dyDescent="0.15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 x14ac:dyDescent="0.15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 x14ac:dyDescent="0.15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 x14ac:dyDescent="0.15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 x14ac:dyDescent="0.15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 x14ac:dyDescent="0.15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 x14ac:dyDescent="0.15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 x14ac:dyDescent="0.15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85" t="s">
        <v>146</v>
      </c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7"/>
    </row>
    <row r="31" spans="1:388" ht="13.5" customHeight="1" x14ac:dyDescent="0.15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85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7"/>
    </row>
    <row r="32" spans="1:388" ht="13.5" customHeight="1" x14ac:dyDescent="0.15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85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7"/>
    </row>
    <row r="33" spans="1:388" ht="13.5" customHeight="1" x14ac:dyDescent="0.15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94.4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97.5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97.6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101.7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102.1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89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91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88.8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93.7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94.2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>
        <f>データ!BD7</f>
        <v>47.3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>
        <f>データ!BE7</f>
        <v>48.9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 t="str">
        <f>データ!BF7</f>
        <v>該当数値なし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 t="str">
        <f>データ!BG7</f>
        <v>該当数値なし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 t="str">
        <f>データ!BH7</f>
        <v>該当数値なし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66.599999999999994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71.2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63.8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65.3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64.400000000000006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85"/>
      <c r="NK33" s="86"/>
      <c r="NL33" s="86"/>
      <c r="NM33" s="86"/>
      <c r="NN33" s="86"/>
      <c r="NO33" s="86"/>
      <c r="NP33" s="86"/>
      <c r="NQ33" s="86"/>
      <c r="NR33" s="86"/>
      <c r="NS33" s="86"/>
      <c r="NT33" s="86"/>
      <c r="NU33" s="86"/>
      <c r="NV33" s="86"/>
      <c r="NW33" s="86"/>
      <c r="NX33" s="87"/>
    </row>
    <row r="34" spans="1:388" ht="13.5" customHeight="1" x14ac:dyDescent="0.15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98.1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97.7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98.5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98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98.4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83.2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82.5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79.7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79.599999999999994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77.900000000000006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99.5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91.2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94.9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101.2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107.2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69.2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68.599999999999994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67.400000000000006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66.599999999999994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66.8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85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7"/>
    </row>
    <row r="35" spans="1:388" ht="13.5" customHeight="1" x14ac:dyDescent="0.15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85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7"/>
    </row>
    <row r="36" spans="1:388" ht="13.5" customHeight="1" x14ac:dyDescent="0.15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85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7"/>
    </row>
    <row r="37" spans="1:388" ht="13.5" customHeight="1" x14ac:dyDescent="0.15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85"/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</row>
    <row r="38" spans="1:388" ht="13.5" customHeight="1" x14ac:dyDescent="0.15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85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7"/>
    </row>
    <row r="39" spans="1:388" ht="13.5" customHeight="1" x14ac:dyDescent="0.15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85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7"/>
    </row>
    <row r="40" spans="1:388" ht="13.5" customHeight="1" x14ac:dyDescent="0.15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85"/>
      <c r="NK40" s="86"/>
      <c r="NL40" s="86"/>
      <c r="NM40" s="86"/>
      <c r="NN40" s="86"/>
      <c r="NO40" s="86"/>
      <c r="NP40" s="86"/>
      <c r="NQ40" s="86"/>
      <c r="NR40" s="86"/>
      <c r="NS40" s="86"/>
      <c r="NT40" s="86"/>
      <c r="NU40" s="86"/>
      <c r="NV40" s="86"/>
      <c r="NW40" s="86"/>
      <c r="NX40" s="87"/>
    </row>
    <row r="41" spans="1:388" ht="13.5" customHeight="1" x14ac:dyDescent="0.15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85"/>
      <c r="NK41" s="86"/>
      <c r="NL41" s="86"/>
      <c r="NM41" s="86"/>
      <c r="NN41" s="86"/>
      <c r="NO41" s="86"/>
      <c r="NP41" s="86"/>
      <c r="NQ41" s="86"/>
      <c r="NR41" s="86"/>
      <c r="NS41" s="86"/>
      <c r="NT41" s="86"/>
      <c r="NU41" s="86"/>
      <c r="NV41" s="86"/>
      <c r="NW41" s="86"/>
      <c r="NX41" s="87"/>
    </row>
    <row r="42" spans="1:388" ht="13.5" customHeight="1" x14ac:dyDescent="0.15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85"/>
      <c r="NK42" s="86"/>
      <c r="NL42" s="86"/>
      <c r="NM42" s="86"/>
      <c r="NN42" s="86"/>
      <c r="NO42" s="86"/>
      <c r="NP42" s="86"/>
      <c r="NQ42" s="86"/>
      <c r="NR42" s="86"/>
      <c r="NS42" s="86"/>
      <c r="NT42" s="86"/>
      <c r="NU42" s="86"/>
      <c r="NV42" s="86"/>
      <c r="NW42" s="86"/>
      <c r="NX42" s="87"/>
    </row>
    <row r="43" spans="1:388" ht="13.5" customHeight="1" x14ac:dyDescent="0.15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85"/>
      <c r="NK43" s="86"/>
      <c r="NL43" s="86"/>
      <c r="NM43" s="86"/>
      <c r="NN43" s="86"/>
      <c r="NO43" s="86"/>
      <c r="NP43" s="86"/>
      <c r="NQ43" s="86"/>
      <c r="NR43" s="86"/>
      <c r="NS43" s="86"/>
      <c r="NT43" s="86"/>
      <c r="NU43" s="86"/>
      <c r="NV43" s="86"/>
      <c r="NW43" s="86"/>
      <c r="NX43" s="87"/>
    </row>
    <row r="44" spans="1:388" ht="13.5" customHeight="1" x14ac:dyDescent="0.15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85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7"/>
    </row>
    <row r="45" spans="1:388" ht="13.5" customHeight="1" x14ac:dyDescent="0.15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85"/>
      <c r="NK45" s="86"/>
      <c r="NL45" s="86"/>
      <c r="NM45" s="86"/>
      <c r="NN45" s="86"/>
      <c r="NO45" s="86"/>
      <c r="NP45" s="86"/>
      <c r="NQ45" s="86"/>
      <c r="NR45" s="86"/>
      <c r="NS45" s="86"/>
      <c r="NT45" s="86"/>
      <c r="NU45" s="86"/>
      <c r="NV45" s="86"/>
      <c r="NW45" s="86"/>
      <c r="NX45" s="87"/>
    </row>
    <row r="46" spans="1:388" ht="13.5" customHeight="1" x14ac:dyDescent="0.15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88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89"/>
      <c r="NX46" s="90"/>
    </row>
    <row r="47" spans="1:388" ht="13.5" customHeight="1" x14ac:dyDescent="0.15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 x14ac:dyDescent="0.15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 x14ac:dyDescent="0.15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145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 x14ac:dyDescent="0.15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 x14ac:dyDescent="0.15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 x14ac:dyDescent="0.15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 x14ac:dyDescent="0.15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 x14ac:dyDescent="0.15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 x14ac:dyDescent="0.15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25814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25697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27371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27985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28332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7490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7645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7379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7486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7564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62.8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63.1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67.5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66.2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65.8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13.3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13.8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12.2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12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10.8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 x14ac:dyDescent="0.15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23061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23475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23857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24371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24882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8338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8603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8471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8736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8797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64.7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65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67.5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67.5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69.5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19.600000000000001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19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17.899999999999999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17.899999999999999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17.399999999999999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 x14ac:dyDescent="0.15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 x14ac:dyDescent="0.15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 x14ac:dyDescent="0.15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 x14ac:dyDescent="0.15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 x14ac:dyDescent="0.15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 x14ac:dyDescent="0.15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 x14ac:dyDescent="0.15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 x14ac:dyDescent="0.15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 x14ac:dyDescent="0.15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 x14ac:dyDescent="0.15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 x14ac:dyDescent="0.15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144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 x14ac:dyDescent="0.15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 x14ac:dyDescent="0.15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 x14ac:dyDescent="0.15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 x14ac:dyDescent="0.15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 x14ac:dyDescent="0.15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 x14ac:dyDescent="0.15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 x14ac:dyDescent="0.15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 x14ac:dyDescent="0.15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 x14ac:dyDescent="0.15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 x14ac:dyDescent="0.15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 x14ac:dyDescent="0.15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66.900000000000006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69.3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74.099999999999994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75.8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75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76.8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82.5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87.8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89.1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81.900000000000006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24898465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24447727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24405586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24363545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23905586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 x14ac:dyDescent="0.15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43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43.9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52.4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52.6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54.2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60.6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59.1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68.900000000000006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68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70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33688486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34462126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34878088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36094355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36941419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 x14ac:dyDescent="0.15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 x14ac:dyDescent="0.15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 x14ac:dyDescent="0.15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 x14ac:dyDescent="0.15">
      <c r="B85" s="3" t="s">
        <v>53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 x14ac:dyDescent="0.1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 x14ac:dyDescent="0.15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38" t="s">
        <v>75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41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1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8" t="s">
        <v>78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41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8" t="s">
        <v>83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 x14ac:dyDescent="0.15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 x14ac:dyDescent="0.15">
      <c r="A6" s="48" t="s">
        <v>121</v>
      </c>
      <c r="B6" s="63">
        <f>B8</f>
        <v>2016</v>
      </c>
      <c r="C6" s="63">
        <f t="shared" ref="C6:M6" si="2">C8</f>
        <v>412082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2" t="str">
        <f>IF(H8&lt;&gt;I8,H8,"")&amp;IF(I8&lt;&gt;J8,I8,"")&amp;"　"&amp;J8</f>
        <v>佐賀県小城市　市民病院</v>
      </c>
      <c r="I6" s="143"/>
      <c r="J6" s="144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/>
      <c r="P6" s="63" t="str">
        <f>P8</f>
        <v>直営</v>
      </c>
      <c r="Q6" s="64">
        <f t="shared" ref="Q6:AG6" si="3">Q8</f>
        <v>11</v>
      </c>
      <c r="R6" s="63" t="str">
        <f t="shared" si="3"/>
        <v>-</v>
      </c>
      <c r="S6" s="63" t="str">
        <f t="shared" si="3"/>
        <v>ド I 訓</v>
      </c>
      <c r="T6" s="63" t="str">
        <f t="shared" si="3"/>
        <v>救 輪</v>
      </c>
      <c r="U6" s="64">
        <f>U8</f>
        <v>45641</v>
      </c>
      <c r="V6" s="64">
        <f>V8</f>
        <v>5528</v>
      </c>
      <c r="W6" s="63" t="str">
        <f>W8</f>
        <v>非該当</v>
      </c>
      <c r="X6" s="63" t="str">
        <f t="shared" si="3"/>
        <v>１０：１</v>
      </c>
      <c r="Y6" s="64">
        <f t="shared" si="3"/>
        <v>99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99</v>
      </c>
      <c r="AE6" s="64">
        <f t="shared" si="3"/>
        <v>81</v>
      </c>
      <c r="AF6" s="64" t="str">
        <f t="shared" si="3"/>
        <v>-</v>
      </c>
      <c r="AG6" s="64">
        <f t="shared" si="3"/>
        <v>81</v>
      </c>
      <c r="AH6" s="65">
        <f>IF(AH8="-",NA(),AH8)</f>
        <v>94.4</v>
      </c>
      <c r="AI6" s="65">
        <f t="shared" ref="AI6:AQ6" si="4">IF(AI8="-",NA(),AI8)</f>
        <v>97.5</v>
      </c>
      <c r="AJ6" s="65">
        <f t="shared" si="4"/>
        <v>97.6</v>
      </c>
      <c r="AK6" s="65">
        <f t="shared" si="4"/>
        <v>101.7</v>
      </c>
      <c r="AL6" s="65">
        <f t="shared" si="4"/>
        <v>102.1</v>
      </c>
      <c r="AM6" s="65">
        <f t="shared" si="4"/>
        <v>98.1</v>
      </c>
      <c r="AN6" s="65">
        <f t="shared" si="4"/>
        <v>97.7</v>
      </c>
      <c r="AO6" s="65">
        <f t="shared" si="4"/>
        <v>98.5</v>
      </c>
      <c r="AP6" s="65">
        <f t="shared" si="4"/>
        <v>98</v>
      </c>
      <c r="AQ6" s="65">
        <f t="shared" si="4"/>
        <v>98.4</v>
      </c>
      <c r="AR6" s="65" t="str">
        <f>IF(AR8="-","【-】","【"&amp;SUBSTITUTE(TEXT(AR8,"#,##0.0"),"-","△")&amp;"】")</f>
        <v>【98.4】</v>
      </c>
      <c r="AS6" s="65">
        <f>IF(AS8="-",NA(),AS8)</f>
        <v>89</v>
      </c>
      <c r="AT6" s="65">
        <f t="shared" ref="AT6:BB6" si="5">IF(AT8="-",NA(),AT8)</f>
        <v>91</v>
      </c>
      <c r="AU6" s="65">
        <f t="shared" si="5"/>
        <v>88.8</v>
      </c>
      <c r="AV6" s="65">
        <f t="shared" si="5"/>
        <v>93.7</v>
      </c>
      <c r="AW6" s="65">
        <f t="shared" si="5"/>
        <v>94.2</v>
      </c>
      <c r="AX6" s="65">
        <f t="shared" si="5"/>
        <v>83.2</v>
      </c>
      <c r="AY6" s="65">
        <f t="shared" si="5"/>
        <v>82.5</v>
      </c>
      <c r="AZ6" s="65">
        <f t="shared" si="5"/>
        <v>79.7</v>
      </c>
      <c r="BA6" s="65">
        <f t="shared" si="5"/>
        <v>79.599999999999994</v>
      </c>
      <c r="BB6" s="65">
        <f t="shared" si="5"/>
        <v>77.900000000000006</v>
      </c>
      <c r="BC6" s="65" t="str">
        <f>IF(BC8="-","【-】","【"&amp;SUBSTITUTE(TEXT(BC8,"#,##0.0"),"-","△")&amp;"】")</f>
        <v>【89.5】</v>
      </c>
      <c r="BD6" s="65">
        <f>IF(BD8="-",NA(),BD8)</f>
        <v>47.3</v>
      </c>
      <c r="BE6" s="65">
        <f t="shared" ref="BE6:BM6" si="6">IF(BE8="-",NA(),BE8)</f>
        <v>48.9</v>
      </c>
      <c r="BF6" s="65" t="str">
        <f t="shared" si="6"/>
        <v>該当数値なし</v>
      </c>
      <c r="BG6" s="65" t="str">
        <f t="shared" si="6"/>
        <v>該当数値なし</v>
      </c>
      <c r="BH6" s="65" t="str">
        <f t="shared" si="6"/>
        <v>該当数値なし</v>
      </c>
      <c r="BI6" s="65">
        <f t="shared" si="6"/>
        <v>99.5</v>
      </c>
      <c r="BJ6" s="65">
        <f t="shared" si="6"/>
        <v>91.2</v>
      </c>
      <c r="BK6" s="65">
        <f t="shared" si="6"/>
        <v>94.9</v>
      </c>
      <c r="BL6" s="65">
        <f t="shared" si="6"/>
        <v>101.2</v>
      </c>
      <c r="BM6" s="65">
        <f t="shared" si="6"/>
        <v>107.2</v>
      </c>
      <c r="BN6" s="65" t="str">
        <f>IF(BN8="-","【-】","【"&amp;SUBSTITUTE(TEXT(BN8,"#,##0.0"),"-","△")&amp;"】")</f>
        <v>【63.6】</v>
      </c>
      <c r="BO6" s="65">
        <f>IF(BO8="-",NA(),BO8)</f>
        <v>66.599999999999994</v>
      </c>
      <c r="BP6" s="65">
        <f t="shared" ref="BP6:BX6" si="7">IF(BP8="-",NA(),BP8)</f>
        <v>71.2</v>
      </c>
      <c r="BQ6" s="65">
        <f t="shared" si="7"/>
        <v>63.8</v>
      </c>
      <c r="BR6" s="65">
        <f t="shared" si="7"/>
        <v>65.3</v>
      </c>
      <c r="BS6" s="65">
        <f t="shared" si="7"/>
        <v>64.400000000000006</v>
      </c>
      <c r="BT6" s="65">
        <f t="shared" si="7"/>
        <v>69.2</v>
      </c>
      <c r="BU6" s="65">
        <f t="shared" si="7"/>
        <v>68.599999999999994</v>
      </c>
      <c r="BV6" s="65">
        <f t="shared" si="7"/>
        <v>67.400000000000006</v>
      </c>
      <c r="BW6" s="65">
        <f t="shared" si="7"/>
        <v>66.599999999999994</v>
      </c>
      <c r="BX6" s="65">
        <f t="shared" si="7"/>
        <v>66.8</v>
      </c>
      <c r="BY6" s="65" t="str">
        <f>IF(BY8="-","【-】","【"&amp;SUBSTITUTE(TEXT(BY8,"#,##0.0"),"-","△")&amp;"】")</f>
        <v>【74.2】</v>
      </c>
      <c r="BZ6" s="66">
        <f>IF(BZ8="-",NA(),BZ8)</f>
        <v>25814</v>
      </c>
      <c r="CA6" s="66">
        <f t="shared" ref="CA6:CI6" si="8">IF(CA8="-",NA(),CA8)</f>
        <v>25697</v>
      </c>
      <c r="CB6" s="66">
        <f t="shared" si="8"/>
        <v>27371</v>
      </c>
      <c r="CC6" s="66">
        <f t="shared" si="8"/>
        <v>27985</v>
      </c>
      <c r="CD6" s="66">
        <f t="shared" si="8"/>
        <v>28332</v>
      </c>
      <c r="CE6" s="66">
        <f t="shared" si="8"/>
        <v>23061</v>
      </c>
      <c r="CF6" s="66">
        <f t="shared" si="8"/>
        <v>23475</v>
      </c>
      <c r="CG6" s="66">
        <f t="shared" si="8"/>
        <v>23857</v>
      </c>
      <c r="CH6" s="66">
        <f t="shared" si="8"/>
        <v>24371</v>
      </c>
      <c r="CI6" s="66">
        <f t="shared" si="8"/>
        <v>24882</v>
      </c>
      <c r="CJ6" s="65" t="str">
        <f>IF(CJ8="-","【-】","【"&amp;SUBSTITUTE(TEXT(CJ8,"#,##0"),"-","△")&amp;"】")</f>
        <v>【49,667】</v>
      </c>
      <c r="CK6" s="66">
        <f>IF(CK8="-",NA(),CK8)</f>
        <v>7490</v>
      </c>
      <c r="CL6" s="66">
        <f t="shared" ref="CL6:CT6" si="9">IF(CL8="-",NA(),CL8)</f>
        <v>7645</v>
      </c>
      <c r="CM6" s="66">
        <f t="shared" si="9"/>
        <v>7379</v>
      </c>
      <c r="CN6" s="66">
        <f t="shared" si="9"/>
        <v>7486</v>
      </c>
      <c r="CO6" s="66">
        <f t="shared" si="9"/>
        <v>7564</v>
      </c>
      <c r="CP6" s="66">
        <f t="shared" si="9"/>
        <v>8338</v>
      </c>
      <c r="CQ6" s="66">
        <f t="shared" si="9"/>
        <v>8603</v>
      </c>
      <c r="CR6" s="66">
        <f t="shared" si="9"/>
        <v>8471</v>
      </c>
      <c r="CS6" s="66">
        <f t="shared" si="9"/>
        <v>8736</v>
      </c>
      <c r="CT6" s="66">
        <f t="shared" si="9"/>
        <v>8797</v>
      </c>
      <c r="CU6" s="65" t="str">
        <f>IF(CU8="-","【-】","【"&amp;SUBSTITUTE(TEXT(CU8,"#,##0"),"-","△")&amp;"】")</f>
        <v>【13,758】</v>
      </c>
      <c r="CV6" s="65">
        <f>IF(CV8="-",NA(),CV8)</f>
        <v>62.8</v>
      </c>
      <c r="CW6" s="65">
        <f t="shared" ref="CW6:DE6" si="10">IF(CW8="-",NA(),CW8)</f>
        <v>63.1</v>
      </c>
      <c r="CX6" s="65">
        <f t="shared" si="10"/>
        <v>67.5</v>
      </c>
      <c r="CY6" s="65">
        <f t="shared" si="10"/>
        <v>66.2</v>
      </c>
      <c r="CZ6" s="65">
        <f t="shared" si="10"/>
        <v>65.8</v>
      </c>
      <c r="DA6" s="65">
        <f t="shared" si="10"/>
        <v>64.7</v>
      </c>
      <c r="DB6" s="65">
        <f t="shared" si="10"/>
        <v>65</v>
      </c>
      <c r="DC6" s="65">
        <f t="shared" si="10"/>
        <v>67.5</v>
      </c>
      <c r="DD6" s="65">
        <f t="shared" si="10"/>
        <v>67.5</v>
      </c>
      <c r="DE6" s="65">
        <f t="shared" si="10"/>
        <v>69.5</v>
      </c>
      <c r="DF6" s="65" t="str">
        <f>IF(DF8="-","【-】","【"&amp;SUBSTITUTE(TEXT(DF8,"#,##0.0"),"-","△")&amp;"】")</f>
        <v>【55.2】</v>
      </c>
      <c r="DG6" s="65">
        <f>IF(DG8="-",NA(),DG8)</f>
        <v>13.3</v>
      </c>
      <c r="DH6" s="65">
        <f t="shared" ref="DH6:DP6" si="11">IF(DH8="-",NA(),DH8)</f>
        <v>13.8</v>
      </c>
      <c r="DI6" s="65">
        <f t="shared" si="11"/>
        <v>12.2</v>
      </c>
      <c r="DJ6" s="65">
        <f t="shared" si="11"/>
        <v>12</v>
      </c>
      <c r="DK6" s="65">
        <f t="shared" si="11"/>
        <v>10.8</v>
      </c>
      <c r="DL6" s="65">
        <f t="shared" si="11"/>
        <v>19.600000000000001</v>
      </c>
      <c r="DM6" s="65">
        <f t="shared" si="11"/>
        <v>19</v>
      </c>
      <c r="DN6" s="65">
        <f t="shared" si="11"/>
        <v>17.899999999999999</v>
      </c>
      <c r="DO6" s="65">
        <f t="shared" si="11"/>
        <v>17.899999999999999</v>
      </c>
      <c r="DP6" s="65">
        <f t="shared" si="11"/>
        <v>17.399999999999999</v>
      </c>
      <c r="DQ6" s="65" t="str">
        <f>IF(DQ8="-","【-】","【"&amp;SUBSTITUTE(TEXT(DQ8,"#,##0.0"),"-","△")&amp;"】")</f>
        <v>【24.1】</v>
      </c>
      <c r="DR6" s="65">
        <f>IF(DR8="-",NA(),DR8)</f>
        <v>66.900000000000006</v>
      </c>
      <c r="DS6" s="65">
        <f t="shared" ref="DS6:EA6" si="12">IF(DS8="-",NA(),DS8)</f>
        <v>69.3</v>
      </c>
      <c r="DT6" s="65">
        <f t="shared" si="12"/>
        <v>74.099999999999994</v>
      </c>
      <c r="DU6" s="65">
        <f t="shared" si="12"/>
        <v>75.8</v>
      </c>
      <c r="DV6" s="65">
        <f t="shared" si="12"/>
        <v>75</v>
      </c>
      <c r="DW6" s="65">
        <f t="shared" si="12"/>
        <v>43</v>
      </c>
      <c r="DX6" s="65">
        <f t="shared" si="12"/>
        <v>43.9</v>
      </c>
      <c r="DY6" s="65">
        <f t="shared" si="12"/>
        <v>52.4</v>
      </c>
      <c r="DZ6" s="65">
        <f t="shared" si="12"/>
        <v>52.6</v>
      </c>
      <c r="EA6" s="65">
        <f t="shared" si="12"/>
        <v>54.2</v>
      </c>
      <c r="EB6" s="65" t="str">
        <f>IF(EB8="-","【-】","【"&amp;SUBSTITUTE(TEXT(EB8,"#,##0.0"),"-","△")&amp;"】")</f>
        <v>【50.7】</v>
      </c>
      <c r="EC6" s="65">
        <f>IF(EC8="-",NA(),EC8)</f>
        <v>76.8</v>
      </c>
      <c r="ED6" s="65">
        <f t="shared" ref="ED6:EL6" si="13">IF(ED8="-",NA(),ED8)</f>
        <v>82.5</v>
      </c>
      <c r="EE6" s="65">
        <f t="shared" si="13"/>
        <v>87.8</v>
      </c>
      <c r="EF6" s="65">
        <f t="shared" si="13"/>
        <v>89.1</v>
      </c>
      <c r="EG6" s="65">
        <f t="shared" si="13"/>
        <v>81.900000000000006</v>
      </c>
      <c r="EH6" s="65">
        <f t="shared" si="13"/>
        <v>60.6</v>
      </c>
      <c r="EI6" s="65">
        <f t="shared" si="13"/>
        <v>59.1</v>
      </c>
      <c r="EJ6" s="65">
        <f t="shared" si="13"/>
        <v>68.900000000000006</v>
      </c>
      <c r="EK6" s="65">
        <f t="shared" si="13"/>
        <v>68</v>
      </c>
      <c r="EL6" s="65">
        <f t="shared" si="13"/>
        <v>70</v>
      </c>
      <c r="EM6" s="65" t="str">
        <f>IF(EM8="-","【-】","【"&amp;SUBSTITUTE(TEXT(EM8,"#,##0.0"),"-","△")&amp;"】")</f>
        <v>【65.7】</v>
      </c>
      <c r="EN6" s="66">
        <f>IF(EN8="-",NA(),EN8)</f>
        <v>24898465</v>
      </c>
      <c r="EO6" s="66">
        <f t="shared" ref="EO6:EW6" si="14">IF(EO8="-",NA(),EO8)</f>
        <v>24447727</v>
      </c>
      <c r="EP6" s="66">
        <f t="shared" si="14"/>
        <v>24405586</v>
      </c>
      <c r="EQ6" s="66">
        <f t="shared" si="14"/>
        <v>24363545</v>
      </c>
      <c r="ER6" s="66">
        <f t="shared" si="14"/>
        <v>23905586</v>
      </c>
      <c r="ES6" s="66">
        <f t="shared" si="14"/>
        <v>33688486</v>
      </c>
      <c r="ET6" s="66">
        <f t="shared" si="14"/>
        <v>34462126</v>
      </c>
      <c r="EU6" s="66">
        <f t="shared" si="14"/>
        <v>34878088</v>
      </c>
      <c r="EV6" s="66">
        <f t="shared" si="14"/>
        <v>36094355</v>
      </c>
      <c r="EW6" s="66">
        <f t="shared" si="14"/>
        <v>36941419</v>
      </c>
      <c r="EX6" s="66" t="str">
        <f>IF(EX8="-","【-】","【"&amp;SUBSTITUTE(TEXT(EX8,"#,##0"),"-","△")&amp;"】")</f>
        <v>【44,050,160】</v>
      </c>
    </row>
    <row r="7" spans="1:154" s="67" customFormat="1" x14ac:dyDescent="0.15">
      <c r="A7" s="48" t="s">
        <v>122</v>
      </c>
      <c r="B7" s="63">
        <f t="shared" ref="B7:AG7" si="15">B8</f>
        <v>2016</v>
      </c>
      <c r="C7" s="63">
        <f t="shared" si="15"/>
        <v>412082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50床以上～100床未満</v>
      </c>
      <c r="O7" s="63"/>
      <c r="P7" s="63" t="str">
        <f>P8</f>
        <v>直営</v>
      </c>
      <c r="Q7" s="64">
        <f t="shared" si="15"/>
        <v>11</v>
      </c>
      <c r="R7" s="63" t="str">
        <f t="shared" si="15"/>
        <v>-</v>
      </c>
      <c r="S7" s="63" t="str">
        <f t="shared" si="15"/>
        <v>ド I 訓</v>
      </c>
      <c r="T7" s="63" t="str">
        <f t="shared" si="15"/>
        <v>救 輪</v>
      </c>
      <c r="U7" s="64">
        <f>U8</f>
        <v>45641</v>
      </c>
      <c r="V7" s="64">
        <f>V8</f>
        <v>5528</v>
      </c>
      <c r="W7" s="63" t="str">
        <f>W8</f>
        <v>非該当</v>
      </c>
      <c r="X7" s="63" t="str">
        <f t="shared" si="15"/>
        <v>１０：１</v>
      </c>
      <c r="Y7" s="64">
        <f t="shared" si="15"/>
        <v>99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99</v>
      </c>
      <c r="AE7" s="64">
        <f t="shared" si="15"/>
        <v>81</v>
      </c>
      <c r="AF7" s="64" t="str">
        <f t="shared" si="15"/>
        <v>-</v>
      </c>
      <c r="AG7" s="64">
        <f t="shared" si="15"/>
        <v>81</v>
      </c>
      <c r="AH7" s="65">
        <f>AH8</f>
        <v>94.4</v>
      </c>
      <c r="AI7" s="65">
        <f t="shared" ref="AI7:AQ7" si="16">AI8</f>
        <v>97.5</v>
      </c>
      <c r="AJ7" s="65">
        <f t="shared" si="16"/>
        <v>97.6</v>
      </c>
      <c r="AK7" s="65">
        <f t="shared" si="16"/>
        <v>101.7</v>
      </c>
      <c r="AL7" s="65">
        <f t="shared" si="16"/>
        <v>102.1</v>
      </c>
      <c r="AM7" s="65">
        <f t="shared" si="16"/>
        <v>98.1</v>
      </c>
      <c r="AN7" s="65">
        <f t="shared" si="16"/>
        <v>97.7</v>
      </c>
      <c r="AO7" s="65">
        <f t="shared" si="16"/>
        <v>98.5</v>
      </c>
      <c r="AP7" s="65">
        <f t="shared" si="16"/>
        <v>98</v>
      </c>
      <c r="AQ7" s="65">
        <f t="shared" si="16"/>
        <v>98.4</v>
      </c>
      <c r="AR7" s="65"/>
      <c r="AS7" s="65">
        <f>AS8</f>
        <v>89</v>
      </c>
      <c r="AT7" s="65">
        <f t="shared" ref="AT7:BB7" si="17">AT8</f>
        <v>91</v>
      </c>
      <c r="AU7" s="65">
        <f t="shared" si="17"/>
        <v>88.8</v>
      </c>
      <c r="AV7" s="65">
        <f t="shared" si="17"/>
        <v>93.7</v>
      </c>
      <c r="AW7" s="65">
        <f t="shared" si="17"/>
        <v>94.2</v>
      </c>
      <c r="AX7" s="65">
        <f t="shared" si="17"/>
        <v>83.2</v>
      </c>
      <c r="AY7" s="65">
        <f t="shared" si="17"/>
        <v>82.5</v>
      </c>
      <c r="AZ7" s="65">
        <f t="shared" si="17"/>
        <v>79.7</v>
      </c>
      <c r="BA7" s="65">
        <f t="shared" si="17"/>
        <v>79.599999999999994</v>
      </c>
      <c r="BB7" s="65">
        <f t="shared" si="17"/>
        <v>77.900000000000006</v>
      </c>
      <c r="BC7" s="65"/>
      <c r="BD7" s="65">
        <f>BD8</f>
        <v>47.3</v>
      </c>
      <c r="BE7" s="65">
        <f t="shared" ref="BE7:BM7" si="18">BE8</f>
        <v>48.9</v>
      </c>
      <c r="BF7" s="65" t="str">
        <f t="shared" si="18"/>
        <v>該当数値なし</v>
      </c>
      <c r="BG7" s="65" t="str">
        <f t="shared" si="18"/>
        <v>該当数値なし</v>
      </c>
      <c r="BH7" s="65" t="str">
        <f t="shared" si="18"/>
        <v>該当数値なし</v>
      </c>
      <c r="BI7" s="65">
        <f t="shared" si="18"/>
        <v>99.5</v>
      </c>
      <c r="BJ7" s="65">
        <f t="shared" si="18"/>
        <v>91.2</v>
      </c>
      <c r="BK7" s="65">
        <f t="shared" si="18"/>
        <v>94.9</v>
      </c>
      <c r="BL7" s="65">
        <f t="shared" si="18"/>
        <v>101.2</v>
      </c>
      <c r="BM7" s="65">
        <f t="shared" si="18"/>
        <v>107.2</v>
      </c>
      <c r="BN7" s="65"/>
      <c r="BO7" s="65">
        <f>BO8</f>
        <v>66.599999999999994</v>
      </c>
      <c r="BP7" s="65">
        <f t="shared" ref="BP7:BX7" si="19">BP8</f>
        <v>71.2</v>
      </c>
      <c r="BQ7" s="65">
        <f t="shared" si="19"/>
        <v>63.8</v>
      </c>
      <c r="BR7" s="65">
        <f t="shared" si="19"/>
        <v>65.3</v>
      </c>
      <c r="BS7" s="65">
        <f t="shared" si="19"/>
        <v>64.400000000000006</v>
      </c>
      <c r="BT7" s="65">
        <f t="shared" si="19"/>
        <v>69.2</v>
      </c>
      <c r="BU7" s="65">
        <f t="shared" si="19"/>
        <v>68.599999999999994</v>
      </c>
      <c r="BV7" s="65">
        <f t="shared" si="19"/>
        <v>67.400000000000006</v>
      </c>
      <c r="BW7" s="65">
        <f t="shared" si="19"/>
        <v>66.599999999999994</v>
      </c>
      <c r="BX7" s="65">
        <f t="shared" si="19"/>
        <v>66.8</v>
      </c>
      <c r="BY7" s="65"/>
      <c r="BZ7" s="66">
        <f>BZ8</f>
        <v>25814</v>
      </c>
      <c r="CA7" s="66">
        <f t="shared" ref="CA7:CI7" si="20">CA8</f>
        <v>25697</v>
      </c>
      <c r="CB7" s="66">
        <f t="shared" si="20"/>
        <v>27371</v>
      </c>
      <c r="CC7" s="66">
        <f t="shared" si="20"/>
        <v>27985</v>
      </c>
      <c r="CD7" s="66">
        <f t="shared" si="20"/>
        <v>28332</v>
      </c>
      <c r="CE7" s="66">
        <f t="shared" si="20"/>
        <v>23061</v>
      </c>
      <c r="CF7" s="66">
        <f t="shared" si="20"/>
        <v>23475</v>
      </c>
      <c r="CG7" s="66">
        <f t="shared" si="20"/>
        <v>23857</v>
      </c>
      <c r="CH7" s="66">
        <f t="shared" si="20"/>
        <v>24371</v>
      </c>
      <c r="CI7" s="66">
        <f t="shared" si="20"/>
        <v>24882</v>
      </c>
      <c r="CJ7" s="65"/>
      <c r="CK7" s="66">
        <f>CK8</f>
        <v>7490</v>
      </c>
      <c r="CL7" s="66">
        <f t="shared" ref="CL7:CT7" si="21">CL8</f>
        <v>7645</v>
      </c>
      <c r="CM7" s="66">
        <f t="shared" si="21"/>
        <v>7379</v>
      </c>
      <c r="CN7" s="66">
        <f t="shared" si="21"/>
        <v>7486</v>
      </c>
      <c r="CO7" s="66">
        <f t="shared" si="21"/>
        <v>7564</v>
      </c>
      <c r="CP7" s="66">
        <f t="shared" si="21"/>
        <v>8338</v>
      </c>
      <c r="CQ7" s="66">
        <f t="shared" si="21"/>
        <v>8603</v>
      </c>
      <c r="CR7" s="66">
        <f t="shared" si="21"/>
        <v>8471</v>
      </c>
      <c r="CS7" s="66">
        <f t="shared" si="21"/>
        <v>8736</v>
      </c>
      <c r="CT7" s="66">
        <f t="shared" si="21"/>
        <v>8797</v>
      </c>
      <c r="CU7" s="65"/>
      <c r="CV7" s="65">
        <f>CV8</f>
        <v>62.8</v>
      </c>
      <c r="CW7" s="65">
        <f t="shared" ref="CW7:DE7" si="22">CW8</f>
        <v>63.1</v>
      </c>
      <c r="CX7" s="65">
        <f t="shared" si="22"/>
        <v>67.5</v>
      </c>
      <c r="CY7" s="65">
        <f t="shared" si="22"/>
        <v>66.2</v>
      </c>
      <c r="CZ7" s="65">
        <f t="shared" si="22"/>
        <v>65.8</v>
      </c>
      <c r="DA7" s="65">
        <f t="shared" si="22"/>
        <v>64.7</v>
      </c>
      <c r="DB7" s="65">
        <f t="shared" si="22"/>
        <v>65</v>
      </c>
      <c r="DC7" s="65">
        <f t="shared" si="22"/>
        <v>67.5</v>
      </c>
      <c r="DD7" s="65">
        <f t="shared" si="22"/>
        <v>67.5</v>
      </c>
      <c r="DE7" s="65">
        <f t="shared" si="22"/>
        <v>69.5</v>
      </c>
      <c r="DF7" s="65"/>
      <c r="DG7" s="65">
        <f>DG8</f>
        <v>13.3</v>
      </c>
      <c r="DH7" s="65">
        <f t="shared" ref="DH7:DP7" si="23">DH8</f>
        <v>13.8</v>
      </c>
      <c r="DI7" s="65">
        <f t="shared" si="23"/>
        <v>12.2</v>
      </c>
      <c r="DJ7" s="65">
        <f t="shared" si="23"/>
        <v>12</v>
      </c>
      <c r="DK7" s="65">
        <f t="shared" si="23"/>
        <v>10.8</v>
      </c>
      <c r="DL7" s="65">
        <f t="shared" si="23"/>
        <v>19.600000000000001</v>
      </c>
      <c r="DM7" s="65">
        <f t="shared" si="23"/>
        <v>19</v>
      </c>
      <c r="DN7" s="65">
        <f t="shared" si="23"/>
        <v>17.899999999999999</v>
      </c>
      <c r="DO7" s="65">
        <f t="shared" si="23"/>
        <v>17.899999999999999</v>
      </c>
      <c r="DP7" s="65">
        <f t="shared" si="23"/>
        <v>17.399999999999999</v>
      </c>
      <c r="DQ7" s="65"/>
      <c r="DR7" s="65">
        <f>DR8</f>
        <v>66.900000000000006</v>
      </c>
      <c r="DS7" s="65">
        <f t="shared" ref="DS7:EA7" si="24">DS8</f>
        <v>69.3</v>
      </c>
      <c r="DT7" s="65">
        <f t="shared" si="24"/>
        <v>74.099999999999994</v>
      </c>
      <c r="DU7" s="65">
        <f t="shared" si="24"/>
        <v>75.8</v>
      </c>
      <c r="DV7" s="65">
        <f t="shared" si="24"/>
        <v>75</v>
      </c>
      <c r="DW7" s="65">
        <f t="shared" si="24"/>
        <v>43</v>
      </c>
      <c r="DX7" s="65">
        <f t="shared" si="24"/>
        <v>43.9</v>
      </c>
      <c r="DY7" s="65">
        <f t="shared" si="24"/>
        <v>52.4</v>
      </c>
      <c r="DZ7" s="65">
        <f t="shared" si="24"/>
        <v>52.6</v>
      </c>
      <c r="EA7" s="65">
        <f t="shared" si="24"/>
        <v>54.2</v>
      </c>
      <c r="EB7" s="65"/>
      <c r="EC7" s="65">
        <f>EC8</f>
        <v>76.8</v>
      </c>
      <c r="ED7" s="65">
        <f t="shared" ref="ED7:EL7" si="25">ED8</f>
        <v>82.5</v>
      </c>
      <c r="EE7" s="65">
        <f t="shared" si="25"/>
        <v>87.8</v>
      </c>
      <c r="EF7" s="65">
        <f t="shared" si="25"/>
        <v>89.1</v>
      </c>
      <c r="EG7" s="65">
        <f t="shared" si="25"/>
        <v>81.900000000000006</v>
      </c>
      <c r="EH7" s="65">
        <f t="shared" si="25"/>
        <v>60.6</v>
      </c>
      <c r="EI7" s="65">
        <f t="shared" si="25"/>
        <v>59.1</v>
      </c>
      <c r="EJ7" s="65">
        <f t="shared" si="25"/>
        <v>68.900000000000006</v>
      </c>
      <c r="EK7" s="65">
        <f t="shared" si="25"/>
        <v>68</v>
      </c>
      <c r="EL7" s="65">
        <f t="shared" si="25"/>
        <v>70</v>
      </c>
      <c r="EM7" s="65"/>
      <c r="EN7" s="66">
        <f>EN8</f>
        <v>24898465</v>
      </c>
      <c r="EO7" s="66">
        <f t="shared" ref="EO7:EW7" si="26">EO8</f>
        <v>24447727</v>
      </c>
      <c r="EP7" s="66">
        <f t="shared" si="26"/>
        <v>24405586</v>
      </c>
      <c r="EQ7" s="66">
        <f t="shared" si="26"/>
        <v>24363545</v>
      </c>
      <c r="ER7" s="66">
        <f t="shared" si="26"/>
        <v>23905586</v>
      </c>
      <c r="ES7" s="66">
        <f t="shared" si="26"/>
        <v>33688486</v>
      </c>
      <c r="ET7" s="66">
        <f t="shared" si="26"/>
        <v>34462126</v>
      </c>
      <c r="EU7" s="66">
        <f t="shared" si="26"/>
        <v>34878088</v>
      </c>
      <c r="EV7" s="66">
        <f t="shared" si="26"/>
        <v>36094355</v>
      </c>
      <c r="EW7" s="66">
        <f t="shared" si="26"/>
        <v>36941419</v>
      </c>
      <c r="EX7" s="66"/>
    </row>
    <row r="8" spans="1:154" s="67" customFormat="1" x14ac:dyDescent="0.15">
      <c r="A8" s="48"/>
      <c r="B8" s="68">
        <v>2016</v>
      </c>
      <c r="C8" s="68">
        <v>412082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11</v>
      </c>
      <c r="R8" s="68" t="s">
        <v>131</v>
      </c>
      <c r="S8" s="68" t="s">
        <v>132</v>
      </c>
      <c r="T8" s="68" t="s">
        <v>133</v>
      </c>
      <c r="U8" s="69">
        <v>45641</v>
      </c>
      <c r="V8" s="69">
        <v>5528</v>
      </c>
      <c r="W8" s="68" t="s">
        <v>134</v>
      </c>
      <c r="X8" s="70" t="s">
        <v>135</v>
      </c>
      <c r="Y8" s="69">
        <v>99</v>
      </c>
      <c r="Z8" s="69" t="s">
        <v>131</v>
      </c>
      <c r="AA8" s="69" t="s">
        <v>131</v>
      </c>
      <c r="AB8" s="69" t="s">
        <v>131</v>
      </c>
      <c r="AC8" s="69" t="s">
        <v>131</v>
      </c>
      <c r="AD8" s="69">
        <v>99</v>
      </c>
      <c r="AE8" s="69">
        <v>81</v>
      </c>
      <c r="AF8" s="69" t="s">
        <v>131</v>
      </c>
      <c r="AG8" s="69">
        <v>81</v>
      </c>
      <c r="AH8" s="71">
        <v>94.4</v>
      </c>
      <c r="AI8" s="71">
        <v>97.5</v>
      </c>
      <c r="AJ8" s="71">
        <v>97.6</v>
      </c>
      <c r="AK8" s="71">
        <v>101.7</v>
      </c>
      <c r="AL8" s="71">
        <v>102.1</v>
      </c>
      <c r="AM8" s="71">
        <v>98.1</v>
      </c>
      <c r="AN8" s="71">
        <v>97.7</v>
      </c>
      <c r="AO8" s="71">
        <v>98.5</v>
      </c>
      <c r="AP8" s="71">
        <v>98</v>
      </c>
      <c r="AQ8" s="71">
        <v>98.4</v>
      </c>
      <c r="AR8" s="71">
        <v>98.4</v>
      </c>
      <c r="AS8" s="71">
        <v>89</v>
      </c>
      <c r="AT8" s="71">
        <v>91</v>
      </c>
      <c r="AU8" s="71">
        <v>88.8</v>
      </c>
      <c r="AV8" s="71">
        <v>93.7</v>
      </c>
      <c r="AW8" s="71">
        <v>94.2</v>
      </c>
      <c r="AX8" s="71">
        <v>83.2</v>
      </c>
      <c r="AY8" s="71">
        <v>82.5</v>
      </c>
      <c r="AZ8" s="71">
        <v>79.7</v>
      </c>
      <c r="BA8" s="71">
        <v>79.599999999999994</v>
      </c>
      <c r="BB8" s="71">
        <v>77.900000000000006</v>
      </c>
      <c r="BC8" s="71">
        <v>89.5</v>
      </c>
      <c r="BD8" s="72">
        <v>47.3</v>
      </c>
      <c r="BE8" s="72">
        <v>48.9</v>
      </c>
      <c r="BF8" s="72" t="s">
        <v>136</v>
      </c>
      <c r="BG8" s="72" t="s">
        <v>136</v>
      </c>
      <c r="BH8" s="72" t="s">
        <v>136</v>
      </c>
      <c r="BI8" s="72">
        <v>99.5</v>
      </c>
      <c r="BJ8" s="72">
        <v>91.2</v>
      </c>
      <c r="BK8" s="72">
        <v>94.9</v>
      </c>
      <c r="BL8" s="72">
        <v>101.2</v>
      </c>
      <c r="BM8" s="72">
        <v>107.2</v>
      </c>
      <c r="BN8" s="72">
        <v>63.6</v>
      </c>
      <c r="BO8" s="71">
        <v>66.599999999999994</v>
      </c>
      <c r="BP8" s="71">
        <v>71.2</v>
      </c>
      <c r="BQ8" s="71">
        <v>63.8</v>
      </c>
      <c r="BR8" s="71">
        <v>65.3</v>
      </c>
      <c r="BS8" s="71">
        <v>64.400000000000006</v>
      </c>
      <c r="BT8" s="71">
        <v>69.2</v>
      </c>
      <c r="BU8" s="71">
        <v>68.599999999999994</v>
      </c>
      <c r="BV8" s="71">
        <v>67.400000000000006</v>
      </c>
      <c r="BW8" s="71">
        <v>66.599999999999994</v>
      </c>
      <c r="BX8" s="71">
        <v>66.8</v>
      </c>
      <c r="BY8" s="71">
        <v>74.2</v>
      </c>
      <c r="BZ8" s="72">
        <v>25814</v>
      </c>
      <c r="CA8" s="72">
        <v>25697</v>
      </c>
      <c r="CB8" s="72">
        <v>27371</v>
      </c>
      <c r="CC8" s="72">
        <v>27985</v>
      </c>
      <c r="CD8" s="72">
        <v>28332</v>
      </c>
      <c r="CE8" s="72">
        <v>23061</v>
      </c>
      <c r="CF8" s="72">
        <v>23475</v>
      </c>
      <c r="CG8" s="72">
        <v>23857</v>
      </c>
      <c r="CH8" s="72">
        <v>24371</v>
      </c>
      <c r="CI8" s="72">
        <v>24882</v>
      </c>
      <c r="CJ8" s="71">
        <v>49667</v>
      </c>
      <c r="CK8" s="72">
        <v>7490</v>
      </c>
      <c r="CL8" s="72">
        <v>7645</v>
      </c>
      <c r="CM8" s="72">
        <v>7379</v>
      </c>
      <c r="CN8" s="72">
        <v>7486</v>
      </c>
      <c r="CO8" s="72">
        <v>7564</v>
      </c>
      <c r="CP8" s="72">
        <v>8338</v>
      </c>
      <c r="CQ8" s="72">
        <v>8603</v>
      </c>
      <c r="CR8" s="72">
        <v>8471</v>
      </c>
      <c r="CS8" s="72">
        <v>8736</v>
      </c>
      <c r="CT8" s="72">
        <v>8797</v>
      </c>
      <c r="CU8" s="71">
        <v>13758</v>
      </c>
      <c r="CV8" s="72">
        <v>62.8</v>
      </c>
      <c r="CW8" s="72">
        <v>63.1</v>
      </c>
      <c r="CX8" s="72">
        <v>67.5</v>
      </c>
      <c r="CY8" s="72">
        <v>66.2</v>
      </c>
      <c r="CZ8" s="72">
        <v>65.8</v>
      </c>
      <c r="DA8" s="72">
        <v>64.7</v>
      </c>
      <c r="DB8" s="72">
        <v>65</v>
      </c>
      <c r="DC8" s="72">
        <v>67.5</v>
      </c>
      <c r="DD8" s="72">
        <v>67.5</v>
      </c>
      <c r="DE8" s="72">
        <v>69.5</v>
      </c>
      <c r="DF8" s="72">
        <v>55.2</v>
      </c>
      <c r="DG8" s="72">
        <v>13.3</v>
      </c>
      <c r="DH8" s="72">
        <v>13.8</v>
      </c>
      <c r="DI8" s="72">
        <v>12.2</v>
      </c>
      <c r="DJ8" s="72">
        <v>12</v>
      </c>
      <c r="DK8" s="72">
        <v>10.8</v>
      </c>
      <c r="DL8" s="72">
        <v>19.600000000000001</v>
      </c>
      <c r="DM8" s="72">
        <v>19</v>
      </c>
      <c r="DN8" s="72">
        <v>17.899999999999999</v>
      </c>
      <c r="DO8" s="72">
        <v>17.899999999999999</v>
      </c>
      <c r="DP8" s="72">
        <v>17.399999999999999</v>
      </c>
      <c r="DQ8" s="72">
        <v>24.1</v>
      </c>
      <c r="DR8" s="71">
        <v>66.900000000000006</v>
      </c>
      <c r="DS8" s="71">
        <v>69.3</v>
      </c>
      <c r="DT8" s="71">
        <v>74.099999999999994</v>
      </c>
      <c r="DU8" s="71">
        <v>75.8</v>
      </c>
      <c r="DV8" s="71">
        <v>75</v>
      </c>
      <c r="DW8" s="71">
        <v>43</v>
      </c>
      <c r="DX8" s="71">
        <v>43.9</v>
      </c>
      <c r="DY8" s="71">
        <v>52.4</v>
      </c>
      <c r="DZ8" s="71">
        <v>52.6</v>
      </c>
      <c r="EA8" s="71">
        <v>54.2</v>
      </c>
      <c r="EB8" s="71">
        <v>50.7</v>
      </c>
      <c r="EC8" s="71">
        <v>76.8</v>
      </c>
      <c r="ED8" s="71">
        <v>82.5</v>
      </c>
      <c r="EE8" s="71">
        <v>87.8</v>
      </c>
      <c r="EF8" s="71">
        <v>89.1</v>
      </c>
      <c r="EG8" s="71">
        <v>81.900000000000006</v>
      </c>
      <c r="EH8" s="71">
        <v>60.6</v>
      </c>
      <c r="EI8" s="71">
        <v>59.1</v>
      </c>
      <c r="EJ8" s="71">
        <v>68.900000000000006</v>
      </c>
      <c r="EK8" s="71">
        <v>68</v>
      </c>
      <c r="EL8" s="71">
        <v>70</v>
      </c>
      <c r="EM8" s="71">
        <v>65.7</v>
      </c>
      <c r="EN8" s="72">
        <v>24898465</v>
      </c>
      <c r="EO8" s="72">
        <v>24447727</v>
      </c>
      <c r="EP8" s="72">
        <v>24405586</v>
      </c>
      <c r="EQ8" s="72">
        <v>24363545</v>
      </c>
      <c r="ER8" s="72">
        <v>23905586</v>
      </c>
      <c r="ES8" s="72">
        <v>33688486</v>
      </c>
      <c r="ET8" s="72">
        <v>34462126</v>
      </c>
      <c r="EU8" s="72">
        <v>34878088</v>
      </c>
      <c r="EV8" s="72">
        <v>36094355</v>
      </c>
      <c r="EW8" s="72">
        <v>36941419</v>
      </c>
      <c r="EX8" s="72">
        <v>44050160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中島　修一（市町支援課）</cp:lastModifiedBy>
  <cp:lastPrinted>2018-10-30T23:44:41Z</cp:lastPrinted>
  <dcterms:created xsi:type="dcterms:W3CDTF">2018-09-27T00:59:18Z</dcterms:created>
  <dcterms:modified xsi:type="dcterms:W3CDTF">2018-10-30T23:46:01Z</dcterms:modified>
</cp:coreProperties>
</file>