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dh10110860\財政担当共有フォルダー\13-2公営企業一般\30公営企業一般\平成29年度経営比較分析表\10.10〆○300921【重要】病院事業に係る「経営比較分析表」の公表について\07 HP掲出\多久市\"/>
    </mc:Choice>
  </mc:AlternateContent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EW7" i="5" l="1"/>
  <c r="EV7" i="5"/>
  <c r="EU7" i="5"/>
  <c r="KV80" i="4" s="1"/>
  <c r="ET7" i="5"/>
  <c r="KC80" i="4" s="1"/>
  <c r="ES7" i="5"/>
  <c r="ER7" i="5"/>
  <c r="EQ7" i="5"/>
  <c r="EP7" i="5"/>
  <c r="KV79" i="4" s="1"/>
  <c r="EO7" i="5"/>
  <c r="EN7" i="5"/>
  <c r="EL7" i="5"/>
  <c r="HM80" i="4" s="1"/>
  <c r="EK7" i="5"/>
  <c r="GT80" i="4" s="1"/>
  <c r="EJ7" i="5"/>
  <c r="EI7" i="5"/>
  <c r="EH7" i="5"/>
  <c r="EO80" i="4" s="1"/>
  <c r="EG7" i="5"/>
  <c r="EF7" i="5"/>
  <c r="EE7" i="5"/>
  <c r="ED7" i="5"/>
  <c r="EC7" i="5"/>
  <c r="EA7" i="5"/>
  <c r="DZ7" i="5"/>
  <c r="DY7" i="5"/>
  <c r="DX7" i="5"/>
  <c r="AN80" i="4" s="1"/>
  <c r="DW7" i="5"/>
  <c r="DV7" i="5"/>
  <c r="DU7" i="5"/>
  <c r="BZ79" i="4" s="1"/>
  <c r="DT7" i="5"/>
  <c r="BG79" i="4" s="1"/>
  <c r="DS7" i="5"/>
  <c r="DR7" i="5"/>
  <c r="DP7" i="5"/>
  <c r="MN56" i="4" s="1"/>
  <c r="DO7" i="5"/>
  <c r="LY56" i="4" s="1"/>
  <c r="DN7" i="5"/>
  <c r="DM7" i="5"/>
  <c r="DL7" i="5"/>
  <c r="KF56" i="4" s="1"/>
  <c r="DK7" i="5"/>
  <c r="MN55" i="4" s="1"/>
  <c r="DJ7" i="5"/>
  <c r="DI7" i="5"/>
  <c r="DH7" i="5"/>
  <c r="KU55" i="4" s="1"/>
  <c r="DG7" i="5"/>
  <c r="KF55" i="4" s="1"/>
  <c r="DE7" i="5"/>
  <c r="DD7" i="5"/>
  <c r="DC7" i="5"/>
  <c r="HV56" i="4" s="1"/>
  <c r="DB7" i="5"/>
  <c r="HG56" i="4" s="1"/>
  <c r="DA7" i="5"/>
  <c r="CZ7" i="5"/>
  <c r="CY7" i="5"/>
  <c r="CX7" i="5"/>
  <c r="HV55" i="4" s="1"/>
  <c r="CW7" i="5"/>
  <c r="CV7" i="5"/>
  <c r="CT7" i="5"/>
  <c r="CS7" i="5"/>
  <c r="EW56" i="4" s="1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BI55" i="4" s="1"/>
  <c r="CB7" i="5"/>
  <c r="AT55" i="4" s="1"/>
  <c r="CA7" i="5"/>
  <c r="BZ7" i="5"/>
  <c r="BX7" i="5"/>
  <c r="MN34" i="4" s="1"/>
  <c r="BW7" i="5"/>
  <c r="LY34" i="4" s="1"/>
  <c r="BV7" i="5"/>
  <c r="BU7" i="5"/>
  <c r="BT7" i="5"/>
  <c r="KF34" i="4" s="1"/>
  <c r="BS7" i="5"/>
  <c r="MN33" i="4" s="1"/>
  <c r="BR7" i="5"/>
  <c r="BQ7" i="5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BF7" i="5"/>
  <c r="HV33" i="4" s="1"/>
  <c r="BE7" i="5"/>
  <c r="BD7" i="5"/>
  <c r="BB7" i="5"/>
  <c r="BA7" i="5"/>
  <c r="EW34" i="4" s="1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BI33" i="4" s="1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LP10" i="4" s="1"/>
  <c r="AC6" i="5"/>
  <c r="JW10" i="4" s="1"/>
  <c r="AB6" i="5"/>
  <c r="AA6" i="5"/>
  <c r="Z6" i="5"/>
  <c r="JW8" i="4" s="1"/>
  <c r="Y6" i="5"/>
  <c r="ID8" i="4" s="1"/>
  <c r="X6" i="5"/>
  <c r="W6" i="5"/>
  <c r="V6" i="5"/>
  <c r="U6" i="5"/>
  <c r="B12" i="4" s="1"/>
  <c r="T6" i="5"/>
  <c r="S6" i="5"/>
  <c r="R6" i="5"/>
  <c r="CN10" i="4" s="1"/>
  <c r="Q6" i="5"/>
  <c r="AU10" i="4" s="1"/>
  <c r="P6" i="5"/>
  <c r="N6" i="5"/>
  <c r="M6" i="5"/>
  <c r="CN8" i="4" s="1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G90" i="4"/>
  <c r="F90" i="4"/>
  <c r="C90" i="4"/>
  <c r="MH80" i="4"/>
  <c r="LO80" i="4"/>
  <c r="JJ80" i="4"/>
  <c r="GA80" i="4"/>
  <c r="FH80" i="4"/>
  <c r="CS80" i="4"/>
  <c r="BZ80" i="4"/>
  <c r="BG80" i="4"/>
  <c r="U80" i="4"/>
  <c r="MH79" i="4"/>
  <c r="LO79" i="4"/>
  <c r="KC79" i="4"/>
  <c r="JJ79" i="4"/>
  <c r="HM79" i="4"/>
  <c r="GT79" i="4"/>
  <c r="GA79" i="4"/>
  <c r="FH79" i="4"/>
  <c r="EO79" i="4"/>
  <c r="CS79" i="4"/>
  <c r="AN79" i="4"/>
  <c r="U79" i="4"/>
  <c r="LJ56" i="4"/>
  <c r="KU56" i="4"/>
  <c r="IZ56" i="4"/>
  <c r="IK56" i="4"/>
  <c r="GR56" i="4"/>
  <c r="FL56" i="4"/>
  <c r="EH56" i="4"/>
  <c r="DS56" i="4"/>
  <c r="DD56" i="4"/>
  <c r="BX56" i="4"/>
  <c r="BI56" i="4"/>
  <c r="AT56" i="4"/>
  <c r="AE56" i="4"/>
  <c r="P56" i="4"/>
  <c r="LY55" i="4"/>
  <c r="LJ55" i="4"/>
  <c r="IZ55" i="4"/>
  <c r="IK55" i="4"/>
  <c r="HG55" i="4"/>
  <c r="GR55" i="4"/>
  <c r="FL55" i="4"/>
  <c r="EW55" i="4"/>
  <c r="EH55" i="4"/>
  <c r="DS55" i="4"/>
  <c r="DD55" i="4"/>
  <c r="BX55" i="4"/>
  <c r="AE55" i="4"/>
  <c r="P55" i="4"/>
  <c r="LJ34" i="4"/>
  <c r="KU34" i="4"/>
  <c r="IZ34" i="4"/>
  <c r="IK34" i="4"/>
  <c r="GR34" i="4"/>
  <c r="FL34" i="4"/>
  <c r="EH34" i="4"/>
  <c r="DS34" i="4"/>
  <c r="DD34" i="4"/>
  <c r="BX34" i="4"/>
  <c r="BI34" i="4"/>
  <c r="AT34" i="4"/>
  <c r="AE34" i="4"/>
  <c r="P34" i="4"/>
  <c r="LY33" i="4"/>
  <c r="LJ33" i="4"/>
  <c r="IZ33" i="4"/>
  <c r="IK33" i="4"/>
  <c r="HG33" i="4"/>
  <c r="GR33" i="4"/>
  <c r="FL33" i="4"/>
  <c r="EW33" i="4"/>
  <c r="EH33" i="4"/>
  <c r="DS33" i="4"/>
  <c r="DD33" i="4"/>
  <c r="BX33" i="4"/>
  <c r="AE33" i="4"/>
  <c r="P33" i="4"/>
  <c r="JW12" i="4"/>
  <c r="ID12" i="4"/>
  <c r="EG12" i="4"/>
  <c r="CN12" i="4"/>
  <c r="AU12" i="4"/>
  <c r="ID10" i="4"/>
  <c r="FZ10" i="4"/>
  <c r="EG10" i="4"/>
  <c r="B10" i="4"/>
  <c r="LP8" i="4"/>
  <c r="EG8" i="4"/>
  <c r="B8" i="4"/>
  <c r="B6" i="4"/>
  <c r="HM78" i="4" l="1"/>
  <c r="FL54" i="4"/>
  <c r="FL32" i="4"/>
  <c r="CS78" i="4"/>
  <c r="BX54" i="4"/>
  <c r="BX32" i="4"/>
  <c r="MN32" i="4"/>
  <c r="MH78" i="4"/>
  <c r="IZ54" i="4"/>
  <c r="IZ32" i="4"/>
  <c r="MN54" i="4"/>
  <c r="C11" i="5"/>
  <c r="D11" i="5"/>
  <c r="E11" i="5"/>
  <c r="B11" i="5"/>
  <c r="AN78" i="4" l="1"/>
  <c r="AE54" i="4"/>
  <c r="AE32" i="4"/>
  <c r="KU54" i="4"/>
  <c r="KU32" i="4"/>
  <c r="KC78" i="4"/>
  <c r="HG54" i="4"/>
  <c r="HG32" i="4"/>
  <c r="FH78" i="4"/>
  <c r="DS54" i="4"/>
  <c r="DS32" i="4"/>
  <c r="EO78" i="4"/>
  <c r="DD54" i="4"/>
  <c r="DD32" i="4"/>
  <c r="P32" i="4"/>
  <c r="KF54" i="4"/>
  <c r="U78" i="4"/>
  <c r="P54" i="4"/>
  <c r="JJ78" i="4"/>
  <c r="GR54" i="4"/>
  <c r="GR32" i="4"/>
  <c r="KF32" i="4"/>
  <c r="LO78" i="4"/>
  <c r="IK54" i="4"/>
  <c r="IK32" i="4"/>
  <c r="GT78" i="4"/>
  <c r="EW32" i="4"/>
  <c r="BZ78" i="4"/>
  <c r="BI32" i="4"/>
  <c r="EW54" i="4"/>
  <c r="LY54" i="4"/>
  <c r="LY32" i="4"/>
  <c r="BI54" i="4"/>
  <c r="LJ54" i="4"/>
  <c r="LJ32" i="4"/>
  <c r="HV54" i="4"/>
  <c r="KV78" i="4"/>
  <c r="HV32" i="4"/>
  <c r="EH54" i="4"/>
  <c r="BG78" i="4"/>
  <c r="AT54" i="4"/>
  <c r="AT32" i="4"/>
  <c r="GA78" i="4"/>
  <c r="EH32" i="4"/>
</calcChain>
</file>

<file path=xl/sharedStrings.xml><?xml version="1.0" encoding="utf-8"?>
<sst xmlns="http://schemas.openxmlformats.org/spreadsheetml/2006/main" count="288" uniqueCount="148">
  <si>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</si>
  <si>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</si>
  <si>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</si>
  <si>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</si>
  <si>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</si>
  <si>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</si>
  <si>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</si>
  <si>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</si>
  <si>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</si>
  <si>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</si>
  <si>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</si>
  <si>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</si>
  <si>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</si>
  <si>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</si>
  <si>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</si>
  <si>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</si>
  <si>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</si>
  <si>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</si>
  <si>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</si>
  <si>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</si>
  <si>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</si>
  <si>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</si>
  <si>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</si>
  <si>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</si>
  <si>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</si>
  <si>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</si>
  <si>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</si>
  <si>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</si>
  <si>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</si>
  <si>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</si>
  <si>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</si>
  <si>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</si>
  <si>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</si>
  <si>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</si>
  <si>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</si>
  <si>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</si>
  <si>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</si>
  <si>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</si>
  <si>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</si>
  <si>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</si>
  <si>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</si>
  <si>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</si>
  <si>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</si>
  <si>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</si>
  <si>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</si>
  <si>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</si>
  <si>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</si>
  <si>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</si>
  <si>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</si>
  <si>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</si>
  <si>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</si>
  <si>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</si>
  <si>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</si>
  <si>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</si>
  <si>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</si>
  <si>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</si>
  <si>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</si>
  <si>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</si>
  <si>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</si>
  <si>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</si>
  <si>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</si>
  <si>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</si>
  <si>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</si>
  <si>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</si>
  <si>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</si>
  <si>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</si>
  <si>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</si>
  <si>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</si>
  <si>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</si>
  <si>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</si>
  <si>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</si>
  <si>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</si>
  <si>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</si>
  <si>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</si>
  <si>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</si>
  <si>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</si>
  <si>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</si>
  <si>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</si>
  <si>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</si>
  <si>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</si>
  <si>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</si>
  <si>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</si>
  <si>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</si>
  <si>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</si>
  <si>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</si>
  <si>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</si>
  <si>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</si>
  <si>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</si>
  <si>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</si>
  <si>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</si>
  <si>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</si>
  <si>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</si>
  <si>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</si>
  <si>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</si>
  <si>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</si>
  <si>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</si>
  <si>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</si>
  <si>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</si>
  <si>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</si>
  <si>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</si>
  <si>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</si>
  <si>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</si>
  <si>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</si>
  <si>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</si>
  <si>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</si>
  <si>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</si>
  <si>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</si>
  <si>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</si>
  <si>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</si>
  <si>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</si>
  <si>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</si>
  <si>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</si>
  <si>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</si>
  <si>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</si>
  <si>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</si>
  <si>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</si>
  <si>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</si>
  <si>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</si>
  <si>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</si>
  <si>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</si>
  <si>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</si>
  <si>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</si>
  <si>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</si>
  <si>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佐賀県</t>
  </si>
  <si>
    <t>多久市</t>
  </si>
  <si>
    <t>多久市立病院</t>
  </si>
  <si>
    <t>当然財務</t>
  </si>
  <si>
    <t>病院事業</t>
  </si>
  <si>
    <t>一般病院</t>
  </si>
  <si>
    <t>100床以上～200床未満</t>
  </si>
  <si>
    <t>直営</t>
  </si>
  <si>
    <t>-</t>
  </si>
  <si>
    <t>ド 透 訓</t>
  </si>
  <si>
    <t>救 臨 災 輪</t>
  </si>
  <si>
    <t>第２種該当</t>
  </si>
  <si>
    <t>１０：１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</si>
  <si>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</si>
  <si>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</si>
  <si>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</si>
  <si>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</si>
  <si>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</si>
  <si>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</si>
  <si>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</si>
  <si>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　患者数の減（入院患者数は対前年度比９％の減、外来患者数は対前年度比２％の減）により、医業収益は対前年度比１１６，８４４千円（△７．７％）の大幅な減となり、材料費等の減により医業費用は対前年度比７２，０３７千円（△４．６％）の減となったものの、純損失は２９，０３７千円の赤字となり、当年度未処分利益剰余金は４８５千円となった。
　病床利用率は療養病棟の患者数の減により、６７．２％から６１．３％と大幅に低下した。
　職員給与費対医業収益比率は、職員給与費が対前年度比０．９％の微増であったが、医業収益の大幅な減により５１．６％となった。</t>
    <rPh sb="1" eb="3">
      <t>カンジャ</t>
    </rPh>
    <rPh sb="3" eb="4">
      <t>スウ</t>
    </rPh>
    <rPh sb="5" eb="6">
      <t>ゲン</t>
    </rPh>
    <rPh sb="7" eb="9">
      <t>ニュウイン</t>
    </rPh>
    <rPh sb="9" eb="11">
      <t>カンジャ</t>
    </rPh>
    <rPh sb="11" eb="12">
      <t>スウ</t>
    </rPh>
    <rPh sb="13" eb="14">
      <t>タイ</t>
    </rPh>
    <rPh sb="14" eb="17">
      <t>ゼンネンド</t>
    </rPh>
    <rPh sb="17" eb="18">
      <t>ヒ</t>
    </rPh>
    <rPh sb="21" eb="22">
      <t>ゲン</t>
    </rPh>
    <rPh sb="23" eb="25">
      <t>ガイライ</t>
    </rPh>
    <rPh sb="25" eb="27">
      <t>カンジャ</t>
    </rPh>
    <rPh sb="27" eb="28">
      <t>スウ</t>
    </rPh>
    <rPh sb="29" eb="30">
      <t>タイ</t>
    </rPh>
    <rPh sb="30" eb="34">
      <t>ゼンネンドヒ</t>
    </rPh>
    <rPh sb="37" eb="38">
      <t>ゲン</t>
    </rPh>
    <rPh sb="43" eb="45">
      <t>イギョウ</t>
    </rPh>
    <rPh sb="45" eb="47">
      <t>シュウエキ</t>
    </rPh>
    <rPh sb="48" eb="49">
      <t>タイ</t>
    </rPh>
    <rPh sb="49" eb="53">
      <t>ゼンネンドヒ</t>
    </rPh>
    <rPh sb="60" eb="62">
      <t>センエン</t>
    </rPh>
    <rPh sb="70" eb="72">
      <t>オオハバ</t>
    </rPh>
    <rPh sb="73" eb="74">
      <t>ゲン</t>
    </rPh>
    <rPh sb="78" eb="81">
      <t>ザイリョウヒ</t>
    </rPh>
    <rPh sb="81" eb="82">
      <t>トウ</t>
    </rPh>
    <rPh sb="83" eb="84">
      <t>ゲン</t>
    </rPh>
    <rPh sb="87" eb="89">
      <t>イギョウ</t>
    </rPh>
    <rPh sb="89" eb="91">
      <t>ヒヨウ</t>
    </rPh>
    <rPh sb="92" eb="93">
      <t>タイ</t>
    </rPh>
    <rPh sb="93" eb="97">
      <t>ゼンネンドヒ</t>
    </rPh>
    <rPh sb="103" eb="105">
      <t>センエン</t>
    </rPh>
    <rPh sb="113" eb="114">
      <t>ゲン</t>
    </rPh>
    <rPh sb="122" eb="123">
      <t>ジュン</t>
    </rPh>
    <rPh sb="123" eb="125">
      <t>ソンシツ</t>
    </rPh>
    <rPh sb="132" eb="134">
      <t>センエン</t>
    </rPh>
    <rPh sb="135" eb="137">
      <t>アカジ</t>
    </rPh>
    <rPh sb="141" eb="144">
      <t>トウネンド</t>
    </rPh>
    <rPh sb="144" eb="147">
      <t>ミショブン</t>
    </rPh>
    <rPh sb="147" eb="149">
      <t>リエキ</t>
    </rPh>
    <rPh sb="149" eb="152">
      <t>ジョウヨキン</t>
    </rPh>
    <rPh sb="156" eb="158">
      <t>センエン</t>
    </rPh>
    <rPh sb="165" eb="167">
      <t>ビョウショウ</t>
    </rPh>
    <rPh sb="167" eb="170">
      <t>リヨウリツ</t>
    </rPh>
    <rPh sb="171" eb="173">
      <t>リョウヨウ</t>
    </rPh>
    <rPh sb="173" eb="175">
      <t>ビョウトウ</t>
    </rPh>
    <rPh sb="176" eb="178">
      <t>カンジャ</t>
    </rPh>
    <rPh sb="178" eb="179">
      <t>スウ</t>
    </rPh>
    <rPh sb="180" eb="181">
      <t>ゲン</t>
    </rPh>
    <rPh sb="198" eb="200">
      <t>オオハバ</t>
    </rPh>
    <rPh sb="201" eb="203">
      <t>テイカ</t>
    </rPh>
    <rPh sb="208" eb="210">
      <t>ショクイン</t>
    </rPh>
    <rPh sb="210" eb="212">
      <t>キュウヨ</t>
    </rPh>
    <rPh sb="212" eb="213">
      <t>ヒ</t>
    </rPh>
    <rPh sb="213" eb="214">
      <t>タイ</t>
    </rPh>
    <rPh sb="214" eb="216">
      <t>イギョウ</t>
    </rPh>
    <rPh sb="216" eb="218">
      <t>シュウエキ</t>
    </rPh>
    <rPh sb="218" eb="220">
      <t>ヒリツ</t>
    </rPh>
    <rPh sb="222" eb="224">
      <t>ショクイン</t>
    </rPh>
    <rPh sb="224" eb="226">
      <t>キュウヨ</t>
    </rPh>
    <rPh sb="226" eb="227">
      <t>ヒ</t>
    </rPh>
    <rPh sb="228" eb="229">
      <t>タイ</t>
    </rPh>
    <rPh sb="229" eb="233">
      <t>ゼンネンドヒ</t>
    </rPh>
    <rPh sb="238" eb="240">
      <t>ビゾウ</t>
    </rPh>
    <rPh sb="246" eb="248">
      <t>イギョウ</t>
    </rPh>
    <rPh sb="248" eb="250">
      <t>シュウエキ</t>
    </rPh>
    <rPh sb="251" eb="253">
      <t>オオハバ</t>
    </rPh>
    <rPh sb="254" eb="255">
      <t>ゲン</t>
    </rPh>
    <phoneticPr fontId="5"/>
  </si>
  <si>
    <t>　本院の建物は病棟が昭和５２年、診療棟が平成５年に完成し、病棟は築４０年以上経過していることから、有形固定資産減価償却率が６０．３％と老朽化が進んでいる。機械備品減価償却率は、平成２８年度に電子カルテを整備したことにより、７６．９％から５６．３％となった。
　維持管理については、平成２６年度に防水及び外壁改修工事、平成２７年度に空調改修工事を行った。また、消防法の改正に伴いスプリンクラーの設置義務が課されたことから、将来的に改築を含めた検討が必要である。</t>
    <rPh sb="1" eb="3">
      <t>ホンイン</t>
    </rPh>
    <rPh sb="4" eb="6">
      <t>タテモノ</t>
    </rPh>
    <rPh sb="7" eb="9">
      <t>ビョウトウ</t>
    </rPh>
    <rPh sb="10" eb="12">
      <t>ショウワ</t>
    </rPh>
    <rPh sb="14" eb="15">
      <t>ネン</t>
    </rPh>
    <rPh sb="16" eb="18">
      <t>シンリョウ</t>
    </rPh>
    <rPh sb="18" eb="19">
      <t>トウ</t>
    </rPh>
    <rPh sb="20" eb="22">
      <t>ヘイセイ</t>
    </rPh>
    <rPh sb="23" eb="24">
      <t>ネン</t>
    </rPh>
    <rPh sb="25" eb="27">
      <t>カンセイ</t>
    </rPh>
    <rPh sb="29" eb="31">
      <t>ビョウトウ</t>
    </rPh>
    <rPh sb="32" eb="33">
      <t>チク</t>
    </rPh>
    <rPh sb="35" eb="36">
      <t>ネン</t>
    </rPh>
    <rPh sb="36" eb="38">
      <t>イジョウ</t>
    </rPh>
    <rPh sb="38" eb="40">
      <t>ケイカ</t>
    </rPh>
    <rPh sb="49" eb="51">
      <t>ユウケイ</t>
    </rPh>
    <rPh sb="51" eb="53">
      <t>コテイ</t>
    </rPh>
    <rPh sb="53" eb="55">
      <t>シサン</t>
    </rPh>
    <rPh sb="55" eb="57">
      <t>ゲンカ</t>
    </rPh>
    <rPh sb="57" eb="59">
      <t>ショウキャク</t>
    </rPh>
    <rPh sb="59" eb="60">
      <t>リツ</t>
    </rPh>
    <rPh sb="67" eb="70">
      <t>ロウキュウカ</t>
    </rPh>
    <rPh sb="71" eb="72">
      <t>スス</t>
    </rPh>
    <rPh sb="77" eb="79">
      <t>キカイ</t>
    </rPh>
    <rPh sb="79" eb="81">
      <t>ビヒン</t>
    </rPh>
    <rPh sb="81" eb="83">
      <t>ゲンカ</t>
    </rPh>
    <rPh sb="83" eb="85">
      <t>ショウキャク</t>
    </rPh>
    <rPh sb="85" eb="86">
      <t>リツ</t>
    </rPh>
    <rPh sb="88" eb="90">
      <t>ヘイセイ</t>
    </rPh>
    <rPh sb="92" eb="94">
      <t>ネンド</t>
    </rPh>
    <rPh sb="95" eb="97">
      <t>デンシ</t>
    </rPh>
    <rPh sb="101" eb="103">
      <t>セイビ</t>
    </rPh>
    <rPh sb="130" eb="132">
      <t>イジ</t>
    </rPh>
    <rPh sb="132" eb="134">
      <t>カンリ</t>
    </rPh>
    <rPh sb="140" eb="142">
      <t>ヘイセイ</t>
    </rPh>
    <rPh sb="144" eb="146">
      <t>ネンド</t>
    </rPh>
    <rPh sb="147" eb="149">
      <t>ボウスイ</t>
    </rPh>
    <rPh sb="149" eb="150">
      <t>オヨ</t>
    </rPh>
    <rPh sb="151" eb="153">
      <t>ガイヘキ</t>
    </rPh>
    <rPh sb="153" eb="155">
      <t>カイシュウ</t>
    </rPh>
    <rPh sb="155" eb="157">
      <t>コウジ</t>
    </rPh>
    <rPh sb="158" eb="160">
      <t>ヘイセイ</t>
    </rPh>
    <rPh sb="162" eb="164">
      <t>ネンド</t>
    </rPh>
    <rPh sb="165" eb="167">
      <t>クウチョウ</t>
    </rPh>
    <rPh sb="167" eb="169">
      <t>カイシュウ</t>
    </rPh>
    <rPh sb="169" eb="171">
      <t>コウジ</t>
    </rPh>
    <rPh sb="172" eb="173">
      <t>オコナ</t>
    </rPh>
    <rPh sb="179" eb="182">
      <t>ショウボウホウ</t>
    </rPh>
    <rPh sb="183" eb="185">
      <t>カイセイ</t>
    </rPh>
    <rPh sb="186" eb="187">
      <t>トモナ</t>
    </rPh>
    <rPh sb="196" eb="198">
      <t>セッチ</t>
    </rPh>
    <rPh sb="198" eb="200">
      <t>ギム</t>
    </rPh>
    <rPh sb="201" eb="202">
      <t>カ</t>
    </rPh>
    <rPh sb="210" eb="212">
      <t>ショウライ</t>
    </rPh>
    <rPh sb="212" eb="213">
      <t>テキ</t>
    </rPh>
    <rPh sb="214" eb="216">
      <t>カイチク</t>
    </rPh>
    <rPh sb="217" eb="218">
      <t>フク</t>
    </rPh>
    <rPh sb="220" eb="222">
      <t>ケントウ</t>
    </rPh>
    <rPh sb="223" eb="225">
      <t>ヒツヨウ</t>
    </rPh>
    <phoneticPr fontId="5"/>
  </si>
  <si>
    <t>　本院は佐賀県の中部医療圏に位置し、地域の中核医療施設として、主に内科・外科・整形外科等の診療科目を掲げ、地域に密着した病院事業を展開している。病床数は一般病床６０床、療養病床４５床の計１０５床であり、一般病床のうち６床は地域包括ケア病床としている。
　また、救急告示病院及び災害拠点病院等の指定を受け、県中央部の中核的病院としての役割を担っています。</t>
    <rPh sb="1" eb="3">
      <t>ホンイン</t>
    </rPh>
    <rPh sb="4" eb="7">
      <t>サガケン</t>
    </rPh>
    <rPh sb="8" eb="10">
      <t>チュウブ</t>
    </rPh>
    <rPh sb="10" eb="12">
      <t>イリョウ</t>
    </rPh>
    <rPh sb="12" eb="13">
      <t>ケン</t>
    </rPh>
    <rPh sb="14" eb="16">
      <t>イチ</t>
    </rPh>
    <rPh sb="18" eb="20">
      <t>チイキ</t>
    </rPh>
    <rPh sb="21" eb="23">
      <t>チュウカク</t>
    </rPh>
    <rPh sb="23" eb="25">
      <t>イリョウ</t>
    </rPh>
    <rPh sb="25" eb="27">
      <t>シセツ</t>
    </rPh>
    <rPh sb="31" eb="32">
      <t>オモ</t>
    </rPh>
    <rPh sb="33" eb="35">
      <t>ナイカ</t>
    </rPh>
    <rPh sb="36" eb="38">
      <t>ゲカ</t>
    </rPh>
    <rPh sb="39" eb="41">
      <t>セイケイ</t>
    </rPh>
    <rPh sb="41" eb="43">
      <t>ゲカ</t>
    </rPh>
    <rPh sb="43" eb="44">
      <t>トウ</t>
    </rPh>
    <rPh sb="45" eb="47">
      <t>シンリョウ</t>
    </rPh>
    <rPh sb="47" eb="49">
      <t>カモク</t>
    </rPh>
    <rPh sb="50" eb="51">
      <t>カカ</t>
    </rPh>
    <rPh sb="53" eb="55">
      <t>チイキ</t>
    </rPh>
    <rPh sb="56" eb="58">
      <t>ミッチャク</t>
    </rPh>
    <rPh sb="60" eb="62">
      <t>ビョウイン</t>
    </rPh>
    <rPh sb="62" eb="64">
      <t>ジギョウ</t>
    </rPh>
    <rPh sb="65" eb="67">
      <t>テンカイ</t>
    </rPh>
    <rPh sb="72" eb="75">
      <t>ビョウショウスウ</t>
    </rPh>
    <rPh sb="76" eb="78">
      <t>イッパン</t>
    </rPh>
    <rPh sb="78" eb="80">
      <t>ビョウショウ</t>
    </rPh>
    <rPh sb="82" eb="83">
      <t>ショウ</t>
    </rPh>
    <rPh sb="84" eb="86">
      <t>リョウヨウ</t>
    </rPh>
    <rPh sb="86" eb="88">
      <t>ビョウショウ</t>
    </rPh>
    <rPh sb="90" eb="91">
      <t>ショウ</t>
    </rPh>
    <rPh sb="92" eb="93">
      <t>ケイ</t>
    </rPh>
    <rPh sb="96" eb="97">
      <t>ショウ</t>
    </rPh>
    <rPh sb="101" eb="103">
      <t>イッパン</t>
    </rPh>
    <rPh sb="103" eb="105">
      <t>ビョウショウ</t>
    </rPh>
    <rPh sb="111" eb="113">
      <t>チイキ</t>
    </rPh>
    <rPh sb="113" eb="115">
      <t>ホウカツ</t>
    </rPh>
    <rPh sb="117" eb="119">
      <t>ビョウショウ</t>
    </rPh>
    <rPh sb="144" eb="145">
      <t>トウ</t>
    </rPh>
    <rPh sb="146" eb="148">
      <t>シテイ</t>
    </rPh>
    <rPh sb="149" eb="150">
      <t>ウ</t>
    </rPh>
    <rPh sb="152" eb="153">
      <t>ケン</t>
    </rPh>
    <rPh sb="153" eb="155">
      <t>チュウオウ</t>
    </rPh>
    <rPh sb="155" eb="156">
      <t>ブ</t>
    </rPh>
    <rPh sb="157" eb="159">
      <t>チュウカク</t>
    </rPh>
    <rPh sb="159" eb="160">
      <t>テキ</t>
    </rPh>
    <rPh sb="160" eb="162">
      <t>ビョウイン</t>
    </rPh>
    <rPh sb="166" eb="168">
      <t>ヤクワリ</t>
    </rPh>
    <rPh sb="169" eb="170">
      <t>ニナ</t>
    </rPh>
    <phoneticPr fontId="5"/>
  </si>
  <si>
    <t>　患者数の減、医師及び看護師等の医療従事者の確保、施設の老朽化等、本院を取り巻く環境は厳しい状況である。また、本市は県内の中でも人口減少や少子高齢化が進んでおり、いち早く地域医療のあり方を見直す必要がある。
　平成２７年３月に国（総務省）より「新公立病院改革プラン」が策定され、平成２９年１月には多久・小城地区自治体病院再編・ネットワーク研究会より報告書が策定された。これらの報告を受け、平成２９年３月に本院の果たすべき役割や方向性、病院のあり方等について示した「多久市立病院改革プラン」を策定した。
　今後は、同プランを基に経営改革を進め、地域住民に安定した医療を提供していきたい。</t>
    <rPh sb="1" eb="4">
      <t>カンジャスウ</t>
    </rPh>
    <rPh sb="5" eb="6">
      <t>ゲン</t>
    </rPh>
    <rPh sb="7" eb="9">
      <t>イシ</t>
    </rPh>
    <rPh sb="9" eb="10">
      <t>オヨ</t>
    </rPh>
    <rPh sb="11" eb="14">
      <t>カンゴシ</t>
    </rPh>
    <rPh sb="14" eb="15">
      <t>トウ</t>
    </rPh>
    <rPh sb="16" eb="18">
      <t>イリョウ</t>
    </rPh>
    <rPh sb="18" eb="21">
      <t>ジュウジシャ</t>
    </rPh>
    <rPh sb="22" eb="24">
      <t>カクホ</t>
    </rPh>
    <rPh sb="25" eb="27">
      <t>シセツ</t>
    </rPh>
    <rPh sb="28" eb="31">
      <t>ロウキュウカ</t>
    </rPh>
    <rPh sb="31" eb="32">
      <t>トウ</t>
    </rPh>
    <rPh sb="33" eb="35">
      <t>ホンイン</t>
    </rPh>
    <rPh sb="36" eb="37">
      <t>ト</t>
    </rPh>
    <rPh sb="38" eb="39">
      <t>マ</t>
    </rPh>
    <rPh sb="40" eb="42">
      <t>カンキョウ</t>
    </rPh>
    <rPh sb="43" eb="44">
      <t>キビ</t>
    </rPh>
    <rPh sb="46" eb="48">
      <t>ジョウキョウ</t>
    </rPh>
    <rPh sb="55" eb="57">
      <t>ホンシ</t>
    </rPh>
    <rPh sb="58" eb="60">
      <t>ケンナイ</t>
    </rPh>
    <rPh sb="61" eb="62">
      <t>ナカ</t>
    </rPh>
    <rPh sb="64" eb="66">
      <t>ジンコウ</t>
    </rPh>
    <rPh sb="66" eb="68">
      <t>ゲンショウ</t>
    </rPh>
    <rPh sb="69" eb="71">
      <t>ショウシ</t>
    </rPh>
    <rPh sb="71" eb="74">
      <t>コウレイカ</t>
    </rPh>
    <rPh sb="75" eb="76">
      <t>スス</t>
    </rPh>
    <rPh sb="83" eb="84">
      <t>ハヤ</t>
    </rPh>
    <rPh sb="85" eb="87">
      <t>チイキ</t>
    </rPh>
    <rPh sb="87" eb="89">
      <t>イリョウ</t>
    </rPh>
    <rPh sb="92" eb="93">
      <t>カタ</t>
    </rPh>
    <rPh sb="94" eb="96">
      <t>ミナオ</t>
    </rPh>
    <rPh sb="97" eb="99">
      <t>ヒツヨウ</t>
    </rPh>
    <rPh sb="105" eb="107">
      <t>ヘイセイ</t>
    </rPh>
    <rPh sb="109" eb="110">
      <t>ネン</t>
    </rPh>
    <rPh sb="111" eb="112">
      <t>ガツ</t>
    </rPh>
    <rPh sb="113" eb="114">
      <t>クニ</t>
    </rPh>
    <rPh sb="115" eb="118">
      <t>ソウムショウ</t>
    </rPh>
    <rPh sb="122" eb="123">
      <t>シン</t>
    </rPh>
    <rPh sb="123" eb="125">
      <t>コウリツ</t>
    </rPh>
    <rPh sb="125" eb="127">
      <t>ビョウイン</t>
    </rPh>
    <rPh sb="127" eb="129">
      <t>カイカク</t>
    </rPh>
    <rPh sb="134" eb="136">
      <t>サクテイ</t>
    </rPh>
    <rPh sb="139" eb="141">
      <t>ヘイセイ</t>
    </rPh>
    <rPh sb="143" eb="144">
      <t>ネン</t>
    </rPh>
    <rPh sb="145" eb="146">
      <t>ガツ</t>
    </rPh>
    <rPh sb="148" eb="150">
      <t>タク</t>
    </rPh>
    <rPh sb="151" eb="153">
      <t>オギ</t>
    </rPh>
    <rPh sb="153" eb="155">
      <t>チク</t>
    </rPh>
    <rPh sb="155" eb="158">
      <t>ジチタイ</t>
    </rPh>
    <rPh sb="158" eb="160">
      <t>ビョウイン</t>
    </rPh>
    <rPh sb="160" eb="162">
      <t>サイヘン</t>
    </rPh>
    <rPh sb="169" eb="172">
      <t>ケンキュウカイ</t>
    </rPh>
    <rPh sb="174" eb="177">
      <t>ホウコクショ</t>
    </rPh>
    <rPh sb="178" eb="180">
      <t>サクテイ</t>
    </rPh>
    <rPh sb="188" eb="190">
      <t>ホウコク</t>
    </rPh>
    <rPh sb="191" eb="192">
      <t>ウ</t>
    </rPh>
    <rPh sb="194" eb="196">
      <t>ヘイセイ</t>
    </rPh>
    <rPh sb="198" eb="199">
      <t>ネン</t>
    </rPh>
    <rPh sb="200" eb="201">
      <t>ガツ</t>
    </rPh>
    <rPh sb="202" eb="204">
      <t>ホンイン</t>
    </rPh>
    <rPh sb="205" eb="206">
      <t>ハ</t>
    </rPh>
    <rPh sb="210" eb="212">
      <t>ヤクワリ</t>
    </rPh>
    <rPh sb="213" eb="216">
      <t>ホウコウセイ</t>
    </rPh>
    <rPh sb="217" eb="219">
      <t>ビョウイン</t>
    </rPh>
    <rPh sb="222" eb="223">
      <t>カタ</t>
    </rPh>
    <rPh sb="223" eb="224">
      <t>トウ</t>
    </rPh>
    <rPh sb="228" eb="229">
      <t>シメ</t>
    </rPh>
    <rPh sb="232" eb="234">
      <t>タク</t>
    </rPh>
    <rPh sb="234" eb="236">
      <t>シリツ</t>
    </rPh>
    <rPh sb="236" eb="238">
      <t>ビョウイン</t>
    </rPh>
    <rPh sb="238" eb="240">
      <t>カイカク</t>
    </rPh>
    <rPh sb="245" eb="247">
      <t>サクテイ</t>
    </rPh>
    <rPh sb="252" eb="254">
      <t>コンゴ</t>
    </rPh>
    <rPh sb="256" eb="257">
      <t>ドウ</t>
    </rPh>
    <rPh sb="261" eb="262">
      <t>モト</t>
    </rPh>
    <rPh sb="263" eb="265">
      <t>ケイエイ</t>
    </rPh>
    <rPh sb="265" eb="267">
      <t>カイカク</t>
    </rPh>
    <rPh sb="268" eb="269">
      <t>スス</t>
    </rPh>
    <rPh sb="271" eb="273">
      <t>チイキ</t>
    </rPh>
    <rPh sb="273" eb="275">
      <t>ジュウミン</t>
    </rPh>
    <rPh sb="276" eb="278">
      <t>アンテイ</t>
    </rPh>
    <rPh sb="280" eb="282">
      <t>イリョウ</t>
    </rPh>
    <rPh sb="283" eb="285">
      <t>テイキョウ</t>
    </rPh>
    <phoneticPr fontId="5"/>
  </si>
  <si>
    <t>非設置</t>
    <rPh sb="0" eb="1">
      <t>ヒ</t>
    </rPh>
    <rPh sb="1" eb="3">
      <t>セッチ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</si>
</sst>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74.900000000000006</c:v>
                </c:pt>
                <c:pt idx="1">
                  <c:v>72.900000000000006</c:v>
                </c:pt>
                <c:pt idx="2">
                  <c:v>67</c:v>
                </c:pt>
                <c:pt idx="3">
                  <c:v>67.2</c:v>
                </c:pt>
                <c:pt idx="4">
                  <c:v>61.3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20032"/>
        <c:axId val="16702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68.5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020032"/>
        <c:axId val="167021952"/>
      </c:lineChart>
      <c:dateAx>
        <c:axId val="16702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021952"/>
        <c:crosses val="autoZero"/>
        <c:auto val="1"/>
        <c:lblOffset val="100"/>
        <c:baseTimeUnit val="years"/>
      </c:dateAx>
      <c:valAx>
        <c:axId val="16702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7020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10596</c:v>
                </c:pt>
                <c:pt idx="1">
                  <c:v>11694</c:v>
                </c:pt>
                <c:pt idx="2">
                  <c:v>12528</c:v>
                </c:pt>
                <c:pt idx="3">
                  <c:v>16532</c:v>
                </c:pt>
                <c:pt idx="4">
                  <c:v>14721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56288"/>
        <c:axId val="17656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9205</c:v>
                </c:pt>
                <c:pt idx="1">
                  <c:v>9437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56288"/>
        <c:axId val="176566656"/>
      </c:lineChart>
      <c:dateAx>
        <c:axId val="17655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566656"/>
        <c:crosses val="autoZero"/>
        <c:auto val="1"/>
        <c:lblOffset val="100"/>
        <c:baseTimeUnit val="years"/>
      </c:dateAx>
      <c:valAx>
        <c:axId val="17656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6556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28727</c:v>
                </c:pt>
                <c:pt idx="1">
                  <c:v>28142</c:v>
                </c:pt>
                <c:pt idx="2">
                  <c:v>28345</c:v>
                </c:pt>
                <c:pt idx="3">
                  <c:v>28659</c:v>
                </c:pt>
                <c:pt idx="4">
                  <c:v>30439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86976"/>
        <c:axId val="17669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31111</c:v>
                </c:pt>
                <c:pt idx="1">
                  <c:v>31585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86976"/>
        <c:axId val="176693248"/>
      </c:lineChart>
      <c:dateAx>
        <c:axId val="17668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693248"/>
        <c:crosses val="autoZero"/>
        <c:auto val="1"/>
        <c:lblOffset val="100"/>
        <c:baseTimeUnit val="years"/>
      </c:dateAx>
      <c:valAx>
        <c:axId val="17669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6686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90</c:v>
                </c:pt>
                <c:pt idx="1">
                  <c:v>89.4</c:v>
                </c:pt>
                <c:pt idx="2">
                  <c:v>103.6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42240"/>
        <c:axId val="17684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117.7</c:v>
                </c:pt>
                <c:pt idx="1">
                  <c:v>121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42240"/>
        <c:axId val="176844160"/>
      </c:lineChart>
      <c:dateAx>
        <c:axId val="17684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844160"/>
        <c:crosses val="autoZero"/>
        <c:auto val="1"/>
        <c:lblOffset val="100"/>
        <c:baseTimeUnit val="years"/>
      </c:dateAx>
      <c:valAx>
        <c:axId val="17684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6842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95.7</c:v>
                </c:pt>
                <c:pt idx="1">
                  <c:v>96.2</c:v>
                </c:pt>
                <c:pt idx="2">
                  <c:v>96.3</c:v>
                </c:pt>
                <c:pt idx="3">
                  <c:v>96.8</c:v>
                </c:pt>
                <c:pt idx="4">
                  <c:v>93.7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35648"/>
        <c:axId val="17623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86.6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35648"/>
        <c:axId val="176237568"/>
      </c:lineChart>
      <c:dateAx>
        <c:axId val="17623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237568"/>
        <c:crosses val="autoZero"/>
        <c:auto val="1"/>
        <c:lblOffset val="100"/>
        <c:baseTimeUnit val="years"/>
      </c:dateAx>
      <c:valAx>
        <c:axId val="17623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6235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102.8</c:v>
                </c:pt>
                <c:pt idx="1">
                  <c:v>103.2</c:v>
                </c:pt>
                <c:pt idx="2">
                  <c:v>103</c:v>
                </c:pt>
                <c:pt idx="3">
                  <c:v>102</c:v>
                </c:pt>
                <c:pt idx="4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76224"/>
        <c:axId val="17627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76224"/>
        <c:axId val="176278144"/>
      </c:lineChart>
      <c:dateAx>
        <c:axId val="17627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278144"/>
        <c:crosses val="autoZero"/>
        <c:auto val="1"/>
        <c:lblOffset val="100"/>
        <c:baseTimeUnit val="years"/>
      </c:dateAx>
      <c:valAx>
        <c:axId val="17627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76276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58.6</c:v>
                </c:pt>
                <c:pt idx="1">
                  <c:v>60.1</c:v>
                </c:pt>
                <c:pt idx="2">
                  <c:v>61</c:v>
                </c:pt>
                <c:pt idx="3">
                  <c:v>60.4</c:v>
                </c:pt>
                <c:pt idx="4">
                  <c:v>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65248"/>
        <c:axId val="17097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65248"/>
        <c:axId val="170975616"/>
      </c:lineChart>
      <c:dateAx>
        <c:axId val="17096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975616"/>
        <c:crosses val="autoZero"/>
        <c:auto val="1"/>
        <c:lblOffset val="100"/>
        <c:baseTimeUnit val="years"/>
      </c:dateAx>
      <c:valAx>
        <c:axId val="17097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0965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57.3</c:v>
                </c:pt>
                <c:pt idx="1">
                  <c:v>61.1</c:v>
                </c:pt>
                <c:pt idx="2">
                  <c:v>77.599999999999994</c:v>
                </c:pt>
                <c:pt idx="3">
                  <c:v>76.900000000000006</c:v>
                </c:pt>
                <c:pt idx="4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71584"/>
        <c:axId val="1763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71584"/>
        <c:axId val="176381952"/>
      </c:lineChart>
      <c:dateAx>
        <c:axId val="17637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381952"/>
        <c:crosses val="autoZero"/>
        <c:auto val="1"/>
        <c:lblOffset val="100"/>
        <c:baseTimeUnit val="years"/>
      </c:dateAx>
      <c:valAx>
        <c:axId val="1763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637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20428533</c:v>
                </c:pt>
                <c:pt idx="1">
                  <c:v>20510705</c:v>
                </c:pt>
                <c:pt idx="2">
                  <c:v>24179381</c:v>
                </c:pt>
                <c:pt idx="3">
                  <c:v>25259419</c:v>
                </c:pt>
                <c:pt idx="4">
                  <c:v>26409152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420352"/>
        <c:axId val="17642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33366030</c:v>
                </c:pt>
                <c:pt idx="1">
                  <c:v>34139294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20352"/>
        <c:axId val="176422272"/>
      </c:lineChart>
      <c:dateAx>
        <c:axId val="17642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422272"/>
        <c:crosses val="autoZero"/>
        <c:auto val="1"/>
        <c:lblOffset val="100"/>
        <c:baseTimeUnit val="years"/>
      </c:dateAx>
      <c:valAx>
        <c:axId val="17642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6420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33.799999999999997</c:v>
                </c:pt>
                <c:pt idx="1">
                  <c:v>32.4</c:v>
                </c:pt>
                <c:pt idx="2">
                  <c:v>32.5</c:v>
                </c:pt>
                <c:pt idx="3">
                  <c:v>36.799999999999997</c:v>
                </c:pt>
                <c:pt idx="4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466944"/>
        <c:axId val="17648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19.3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66944"/>
        <c:axId val="176481408"/>
      </c:lineChart>
      <c:dateAx>
        <c:axId val="17646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481408"/>
        <c:crosses val="autoZero"/>
        <c:auto val="1"/>
        <c:lblOffset val="100"/>
        <c:baseTimeUnit val="years"/>
      </c:dateAx>
      <c:valAx>
        <c:axId val="17648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6466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50.6</c:v>
                </c:pt>
                <c:pt idx="1">
                  <c:v>49.7</c:v>
                </c:pt>
                <c:pt idx="2">
                  <c:v>47.6</c:v>
                </c:pt>
                <c:pt idx="3">
                  <c:v>47.2</c:v>
                </c:pt>
                <c:pt idx="4">
                  <c:v>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11616"/>
        <c:axId val="17652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61.2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11616"/>
        <c:axId val="176521984"/>
      </c:lineChart>
      <c:dateAx>
        <c:axId val="17651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521984"/>
        <c:crosses val="autoZero"/>
        <c:auto val="1"/>
        <c:lblOffset val="100"/>
        <c:baseTimeUnit val="years"/>
      </c:dateAx>
      <c:valAx>
        <c:axId val="17652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6511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FZ9" sqref="FZ9:HR9"/>
    </sheetView>
  </sheetViews>
  <sheetFormatPr defaultColWidth="2.625" defaultRowHeight="13.5" x14ac:dyDescent="0.1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 x14ac:dyDescent="0.15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 x14ac:dyDescent="0.15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 x14ac:dyDescent="0.15">
      <c r="A6" s="2"/>
      <c r="B6" s="136" t="str">
        <f>データ!H6</f>
        <v>佐賀県多久市　多久市立病院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 x14ac:dyDescent="0.15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 x14ac:dyDescent="0.15">
      <c r="A8" s="2"/>
      <c r="B8" s="120" t="str">
        <f>データ!K6</f>
        <v>当然財務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100床以上～200床未満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 t="s">
        <v>147</v>
      </c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>
        <f>データ!Y6</f>
        <v>60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>
        <f>データ!Z6</f>
        <v>45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 x14ac:dyDescent="0.15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 x14ac:dyDescent="0.15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14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-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ド 透 訓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救 臨 災 輪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105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 x14ac:dyDescent="0.15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 x14ac:dyDescent="0.15">
      <c r="A12" s="2"/>
      <c r="B12" s="113">
        <f>データ!U6</f>
        <v>19929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6363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第２種該当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１０：１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57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>
        <f>データ!AF6</f>
        <v>30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87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 x14ac:dyDescent="0.2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 x14ac:dyDescent="0.15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 x14ac:dyDescent="0.15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145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 x14ac:dyDescent="0.15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 x14ac:dyDescent="0.15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 x14ac:dyDescent="0.15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 x14ac:dyDescent="0.15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 x14ac:dyDescent="0.15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 x14ac:dyDescent="0.15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 x14ac:dyDescent="0.15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 x14ac:dyDescent="0.15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 x14ac:dyDescent="0.15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 x14ac:dyDescent="0.15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 x14ac:dyDescent="0.15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 x14ac:dyDescent="0.15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 x14ac:dyDescent="0.15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 x14ac:dyDescent="0.15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143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 x14ac:dyDescent="0.15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 x14ac:dyDescent="0.15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 x14ac:dyDescent="0.15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102.8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103.2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103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102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98.1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95.7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96.2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96.3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96.8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93.7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90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89.4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>
        <f>データ!BF7</f>
        <v>103.6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 t="str">
        <f>データ!BG7</f>
        <v>該当数値なし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 t="str">
        <f>データ!BH7</f>
        <v>該当数値なし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74.900000000000006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72.900000000000006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67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67.2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61.3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 x14ac:dyDescent="0.15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97.1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96.3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96.9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98.3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96.7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87.7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86.6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85.4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85.3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84.2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117.7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121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112.9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118.9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119.5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69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68.5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68.3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67.900000000000006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69.8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 x14ac:dyDescent="0.15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 x14ac:dyDescent="0.15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 x14ac:dyDescent="0.15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 x14ac:dyDescent="0.15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 x14ac:dyDescent="0.15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 x14ac:dyDescent="0.15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 x14ac:dyDescent="0.15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 x14ac:dyDescent="0.15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 x14ac:dyDescent="0.15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 x14ac:dyDescent="0.15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 x14ac:dyDescent="0.15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 x14ac:dyDescent="0.15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 x14ac:dyDescent="0.15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 x14ac:dyDescent="0.15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 x14ac:dyDescent="0.15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144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 x14ac:dyDescent="0.15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 x14ac:dyDescent="0.15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 x14ac:dyDescent="0.15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 x14ac:dyDescent="0.15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 x14ac:dyDescent="0.15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 x14ac:dyDescent="0.15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28727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28142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28345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28659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30439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10596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11694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12528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16532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14721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50.6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49.7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47.6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47.2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51.6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33.799999999999997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32.4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32.5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36.799999999999997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34.200000000000003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 x14ac:dyDescent="0.15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31111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31585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32431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32532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33492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9205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9437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9726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10037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9976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60.6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61.2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62.1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62.5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63.4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19.2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19.3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18.899999999999999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19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18.7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 x14ac:dyDescent="0.15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 x14ac:dyDescent="0.15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 x14ac:dyDescent="0.15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 x14ac:dyDescent="0.15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 x14ac:dyDescent="0.15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 x14ac:dyDescent="0.15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 x14ac:dyDescent="0.15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 x14ac:dyDescent="0.15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 x14ac:dyDescent="0.15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 x14ac:dyDescent="0.15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 x14ac:dyDescent="0.15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146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 x14ac:dyDescent="0.15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 x14ac:dyDescent="0.15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 x14ac:dyDescent="0.15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 x14ac:dyDescent="0.15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 x14ac:dyDescent="0.15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 x14ac:dyDescent="0.15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 x14ac:dyDescent="0.15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 x14ac:dyDescent="0.15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 x14ac:dyDescent="0.15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 x14ac:dyDescent="0.15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 x14ac:dyDescent="0.15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58.6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60.1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61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60.4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60.3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57.3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61.1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77.599999999999994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76.900000000000006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56.3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20428533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20510705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24179381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25259419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26409152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 x14ac:dyDescent="0.15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48.3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48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52.2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52.4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52.5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64.2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63.3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69.599999999999994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69.2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69.7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33366030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34139294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35115689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35730958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37752628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 x14ac:dyDescent="0.15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 x14ac:dyDescent="0.15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 x14ac:dyDescent="0.15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 x14ac:dyDescent="0.15">
      <c r="B85" s="3" t="s">
        <v>53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 x14ac:dyDescent="0.1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 x14ac:dyDescent="0.15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 x14ac:dyDescent="0.15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 x14ac:dyDescent="0.15">
      <c r="A6" s="48" t="s">
        <v>121</v>
      </c>
      <c r="B6" s="63">
        <f>B8</f>
        <v>2016</v>
      </c>
      <c r="C6" s="63">
        <f t="shared" ref="C6:M6" si="2">C8</f>
        <v>412040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2" t="str">
        <f>IF(H8&lt;&gt;I8,H8,"")&amp;IF(I8&lt;&gt;J8,I8,"")&amp;"　"&amp;J8</f>
        <v>佐賀県多久市　多久市立病院</v>
      </c>
      <c r="I6" s="143"/>
      <c r="J6" s="144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/>
      <c r="P6" s="63" t="str">
        <f>P8</f>
        <v>直営</v>
      </c>
      <c r="Q6" s="64">
        <f t="shared" ref="Q6:AG6" si="3">Q8</f>
        <v>14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 臨 災 輪</v>
      </c>
      <c r="U6" s="64">
        <f>U8</f>
        <v>19929</v>
      </c>
      <c r="V6" s="64">
        <f>V8</f>
        <v>6363</v>
      </c>
      <c r="W6" s="63" t="str">
        <f>W8</f>
        <v>第２種該当</v>
      </c>
      <c r="X6" s="63" t="str">
        <f t="shared" si="3"/>
        <v>１０：１</v>
      </c>
      <c r="Y6" s="64">
        <f t="shared" si="3"/>
        <v>60</v>
      </c>
      <c r="Z6" s="64">
        <f t="shared" si="3"/>
        <v>45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105</v>
      </c>
      <c r="AE6" s="64">
        <f t="shared" si="3"/>
        <v>57</v>
      </c>
      <c r="AF6" s="64">
        <f t="shared" si="3"/>
        <v>30</v>
      </c>
      <c r="AG6" s="64">
        <f t="shared" si="3"/>
        <v>87</v>
      </c>
      <c r="AH6" s="65">
        <f>IF(AH8="-",NA(),AH8)</f>
        <v>102.8</v>
      </c>
      <c r="AI6" s="65">
        <f t="shared" ref="AI6:AQ6" si="4">IF(AI8="-",NA(),AI8)</f>
        <v>103.2</v>
      </c>
      <c r="AJ6" s="65">
        <f t="shared" si="4"/>
        <v>103</v>
      </c>
      <c r="AK6" s="65">
        <f t="shared" si="4"/>
        <v>102</v>
      </c>
      <c r="AL6" s="65">
        <f t="shared" si="4"/>
        <v>98.1</v>
      </c>
      <c r="AM6" s="65">
        <f t="shared" si="4"/>
        <v>97.1</v>
      </c>
      <c r="AN6" s="65">
        <f t="shared" si="4"/>
        <v>96.3</v>
      </c>
      <c r="AO6" s="65">
        <f t="shared" si="4"/>
        <v>96.9</v>
      </c>
      <c r="AP6" s="65">
        <f t="shared" si="4"/>
        <v>98.3</v>
      </c>
      <c r="AQ6" s="65">
        <f t="shared" si="4"/>
        <v>96.7</v>
      </c>
      <c r="AR6" s="65" t="str">
        <f>IF(AR8="-","【-】","【"&amp;SUBSTITUTE(TEXT(AR8,"#,##0.0"),"-","△")&amp;"】")</f>
        <v>【98.4】</v>
      </c>
      <c r="AS6" s="65">
        <f>IF(AS8="-",NA(),AS8)</f>
        <v>95.7</v>
      </c>
      <c r="AT6" s="65">
        <f t="shared" ref="AT6:BB6" si="5">IF(AT8="-",NA(),AT8)</f>
        <v>96.2</v>
      </c>
      <c r="AU6" s="65">
        <f t="shared" si="5"/>
        <v>96.3</v>
      </c>
      <c r="AV6" s="65">
        <f t="shared" si="5"/>
        <v>96.8</v>
      </c>
      <c r="AW6" s="65">
        <f t="shared" si="5"/>
        <v>93.7</v>
      </c>
      <c r="AX6" s="65">
        <f t="shared" si="5"/>
        <v>87.7</v>
      </c>
      <c r="AY6" s="65">
        <f t="shared" si="5"/>
        <v>86.6</v>
      </c>
      <c r="AZ6" s="65">
        <f t="shared" si="5"/>
        <v>85.4</v>
      </c>
      <c r="BA6" s="65">
        <f t="shared" si="5"/>
        <v>85.3</v>
      </c>
      <c r="BB6" s="65">
        <f t="shared" si="5"/>
        <v>84.2</v>
      </c>
      <c r="BC6" s="65" t="str">
        <f>IF(BC8="-","【-】","【"&amp;SUBSTITUTE(TEXT(BC8,"#,##0.0"),"-","△")&amp;"】")</f>
        <v>【89.5】</v>
      </c>
      <c r="BD6" s="65">
        <f>IF(BD8="-",NA(),BD8)</f>
        <v>90</v>
      </c>
      <c r="BE6" s="65">
        <f t="shared" ref="BE6:BM6" si="6">IF(BE8="-",NA(),BE8)</f>
        <v>89.4</v>
      </c>
      <c r="BF6" s="65">
        <f t="shared" si="6"/>
        <v>103.6</v>
      </c>
      <c r="BG6" s="65" t="str">
        <f t="shared" si="6"/>
        <v>該当数値なし</v>
      </c>
      <c r="BH6" s="65" t="str">
        <f t="shared" si="6"/>
        <v>該当数値なし</v>
      </c>
      <c r="BI6" s="65">
        <f t="shared" si="6"/>
        <v>117.7</v>
      </c>
      <c r="BJ6" s="65">
        <f t="shared" si="6"/>
        <v>121</v>
      </c>
      <c r="BK6" s="65">
        <f t="shared" si="6"/>
        <v>112.9</v>
      </c>
      <c r="BL6" s="65">
        <f t="shared" si="6"/>
        <v>118.9</v>
      </c>
      <c r="BM6" s="65">
        <f t="shared" si="6"/>
        <v>119.5</v>
      </c>
      <c r="BN6" s="65" t="str">
        <f>IF(BN8="-","【-】","【"&amp;SUBSTITUTE(TEXT(BN8,"#,##0.0"),"-","△")&amp;"】")</f>
        <v>【63.6】</v>
      </c>
      <c r="BO6" s="65">
        <f>IF(BO8="-",NA(),BO8)</f>
        <v>74.900000000000006</v>
      </c>
      <c r="BP6" s="65">
        <f t="shared" ref="BP6:BX6" si="7">IF(BP8="-",NA(),BP8)</f>
        <v>72.900000000000006</v>
      </c>
      <c r="BQ6" s="65">
        <f t="shared" si="7"/>
        <v>67</v>
      </c>
      <c r="BR6" s="65">
        <f t="shared" si="7"/>
        <v>67.2</v>
      </c>
      <c r="BS6" s="65">
        <f t="shared" si="7"/>
        <v>61.3</v>
      </c>
      <c r="BT6" s="65">
        <f t="shared" si="7"/>
        <v>69</v>
      </c>
      <c r="BU6" s="65">
        <f t="shared" si="7"/>
        <v>68.5</v>
      </c>
      <c r="BV6" s="65">
        <f t="shared" si="7"/>
        <v>68.3</v>
      </c>
      <c r="BW6" s="65">
        <f t="shared" si="7"/>
        <v>67.900000000000006</v>
      </c>
      <c r="BX6" s="65">
        <f t="shared" si="7"/>
        <v>69.8</v>
      </c>
      <c r="BY6" s="65" t="str">
        <f>IF(BY8="-","【-】","【"&amp;SUBSTITUTE(TEXT(BY8,"#,##0.0"),"-","△")&amp;"】")</f>
        <v>【74.2】</v>
      </c>
      <c r="BZ6" s="66">
        <f>IF(BZ8="-",NA(),BZ8)</f>
        <v>28727</v>
      </c>
      <c r="CA6" s="66">
        <f t="shared" ref="CA6:CI6" si="8">IF(CA8="-",NA(),CA8)</f>
        <v>28142</v>
      </c>
      <c r="CB6" s="66">
        <f t="shared" si="8"/>
        <v>28345</v>
      </c>
      <c r="CC6" s="66">
        <f t="shared" si="8"/>
        <v>28659</v>
      </c>
      <c r="CD6" s="66">
        <f t="shared" si="8"/>
        <v>30439</v>
      </c>
      <c r="CE6" s="66">
        <f t="shared" si="8"/>
        <v>31111</v>
      </c>
      <c r="CF6" s="66">
        <f t="shared" si="8"/>
        <v>31585</v>
      </c>
      <c r="CG6" s="66">
        <f t="shared" si="8"/>
        <v>32431</v>
      </c>
      <c r="CH6" s="66">
        <f t="shared" si="8"/>
        <v>32532</v>
      </c>
      <c r="CI6" s="66">
        <f t="shared" si="8"/>
        <v>33492</v>
      </c>
      <c r="CJ6" s="65" t="str">
        <f>IF(CJ8="-","【-】","【"&amp;SUBSTITUTE(TEXT(CJ8,"#,##0"),"-","△")&amp;"】")</f>
        <v>【49,667】</v>
      </c>
      <c r="CK6" s="66">
        <f>IF(CK8="-",NA(),CK8)</f>
        <v>10596</v>
      </c>
      <c r="CL6" s="66">
        <f t="shared" ref="CL6:CT6" si="9">IF(CL8="-",NA(),CL8)</f>
        <v>11694</v>
      </c>
      <c r="CM6" s="66">
        <f t="shared" si="9"/>
        <v>12528</v>
      </c>
      <c r="CN6" s="66">
        <f t="shared" si="9"/>
        <v>16532</v>
      </c>
      <c r="CO6" s="66">
        <f t="shared" si="9"/>
        <v>14721</v>
      </c>
      <c r="CP6" s="66">
        <f t="shared" si="9"/>
        <v>9205</v>
      </c>
      <c r="CQ6" s="66">
        <f t="shared" si="9"/>
        <v>9437</v>
      </c>
      <c r="CR6" s="66">
        <f t="shared" si="9"/>
        <v>9726</v>
      </c>
      <c r="CS6" s="66">
        <f t="shared" si="9"/>
        <v>10037</v>
      </c>
      <c r="CT6" s="66">
        <f t="shared" si="9"/>
        <v>9976</v>
      </c>
      <c r="CU6" s="65" t="str">
        <f>IF(CU8="-","【-】","【"&amp;SUBSTITUTE(TEXT(CU8,"#,##0"),"-","△")&amp;"】")</f>
        <v>【13,758】</v>
      </c>
      <c r="CV6" s="65">
        <f>IF(CV8="-",NA(),CV8)</f>
        <v>50.6</v>
      </c>
      <c r="CW6" s="65">
        <f t="shared" ref="CW6:DE6" si="10">IF(CW8="-",NA(),CW8)</f>
        <v>49.7</v>
      </c>
      <c r="CX6" s="65">
        <f t="shared" si="10"/>
        <v>47.6</v>
      </c>
      <c r="CY6" s="65">
        <f t="shared" si="10"/>
        <v>47.2</v>
      </c>
      <c r="CZ6" s="65">
        <f t="shared" si="10"/>
        <v>51.6</v>
      </c>
      <c r="DA6" s="65">
        <f t="shared" si="10"/>
        <v>60.6</v>
      </c>
      <c r="DB6" s="65">
        <f t="shared" si="10"/>
        <v>61.2</v>
      </c>
      <c r="DC6" s="65">
        <f t="shared" si="10"/>
        <v>62.1</v>
      </c>
      <c r="DD6" s="65">
        <f t="shared" si="10"/>
        <v>62.5</v>
      </c>
      <c r="DE6" s="65">
        <f t="shared" si="10"/>
        <v>63.4</v>
      </c>
      <c r="DF6" s="65" t="str">
        <f>IF(DF8="-","【-】","【"&amp;SUBSTITUTE(TEXT(DF8,"#,##0.0"),"-","△")&amp;"】")</f>
        <v>【55.2】</v>
      </c>
      <c r="DG6" s="65">
        <f>IF(DG8="-",NA(),DG8)</f>
        <v>33.799999999999997</v>
      </c>
      <c r="DH6" s="65">
        <f t="shared" ref="DH6:DP6" si="11">IF(DH8="-",NA(),DH8)</f>
        <v>32.4</v>
      </c>
      <c r="DI6" s="65">
        <f t="shared" si="11"/>
        <v>32.5</v>
      </c>
      <c r="DJ6" s="65">
        <f t="shared" si="11"/>
        <v>36.799999999999997</v>
      </c>
      <c r="DK6" s="65">
        <f t="shared" si="11"/>
        <v>34.200000000000003</v>
      </c>
      <c r="DL6" s="65">
        <f t="shared" si="11"/>
        <v>19.2</v>
      </c>
      <c r="DM6" s="65">
        <f t="shared" si="11"/>
        <v>19.3</v>
      </c>
      <c r="DN6" s="65">
        <f t="shared" si="11"/>
        <v>18.899999999999999</v>
      </c>
      <c r="DO6" s="65">
        <f t="shared" si="11"/>
        <v>19</v>
      </c>
      <c r="DP6" s="65">
        <f t="shared" si="11"/>
        <v>18.7</v>
      </c>
      <c r="DQ6" s="65" t="str">
        <f>IF(DQ8="-","【-】","【"&amp;SUBSTITUTE(TEXT(DQ8,"#,##0.0"),"-","△")&amp;"】")</f>
        <v>【24.1】</v>
      </c>
      <c r="DR6" s="65">
        <f>IF(DR8="-",NA(),DR8)</f>
        <v>58.6</v>
      </c>
      <c r="DS6" s="65">
        <f t="shared" ref="DS6:EA6" si="12">IF(DS8="-",NA(),DS8)</f>
        <v>60.1</v>
      </c>
      <c r="DT6" s="65">
        <f t="shared" si="12"/>
        <v>61</v>
      </c>
      <c r="DU6" s="65">
        <f t="shared" si="12"/>
        <v>60.4</v>
      </c>
      <c r="DV6" s="65">
        <f t="shared" si="12"/>
        <v>60.3</v>
      </c>
      <c r="DW6" s="65">
        <f t="shared" si="12"/>
        <v>48.3</v>
      </c>
      <c r="DX6" s="65">
        <f t="shared" si="12"/>
        <v>48</v>
      </c>
      <c r="DY6" s="65">
        <f t="shared" si="12"/>
        <v>52.2</v>
      </c>
      <c r="DZ6" s="65">
        <f t="shared" si="12"/>
        <v>52.4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>
        <f>IF(EC8="-",NA(),EC8)</f>
        <v>57.3</v>
      </c>
      <c r="ED6" s="65">
        <f t="shared" ref="ED6:EL6" si="13">IF(ED8="-",NA(),ED8)</f>
        <v>61.1</v>
      </c>
      <c r="EE6" s="65">
        <f t="shared" si="13"/>
        <v>77.599999999999994</v>
      </c>
      <c r="EF6" s="65">
        <f t="shared" si="13"/>
        <v>76.900000000000006</v>
      </c>
      <c r="EG6" s="65">
        <f t="shared" si="13"/>
        <v>56.3</v>
      </c>
      <c r="EH6" s="65">
        <f t="shared" si="13"/>
        <v>64.2</v>
      </c>
      <c r="EI6" s="65">
        <f t="shared" si="13"/>
        <v>63.3</v>
      </c>
      <c r="EJ6" s="65">
        <f t="shared" si="13"/>
        <v>69.599999999999994</v>
      </c>
      <c r="EK6" s="65">
        <f t="shared" si="13"/>
        <v>69.2</v>
      </c>
      <c r="EL6" s="65">
        <f t="shared" si="13"/>
        <v>69.7</v>
      </c>
      <c r="EM6" s="65" t="str">
        <f>IF(EM8="-","【-】","【"&amp;SUBSTITUTE(TEXT(EM8,"#,##0.0"),"-","△")&amp;"】")</f>
        <v>【65.7】</v>
      </c>
      <c r="EN6" s="66">
        <f>IF(EN8="-",NA(),EN8)</f>
        <v>20428533</v>
      </c>
      <c r="EO6" s="66">
        <f t="shared" ref="EO6:EW6" si="14">IF(EO8="-",NA(),EO8)</f>
        <v>20510705</v>
      </c>
      <c r="EP6" s="66">
        <f t="shared" si="14"/>
        <v>24179381</v>
      </c>
      <c r="EQ6" s="66">
        <f t="shared" si="14"/>
        <v>25259419</v>
      </c>
      <c r="ER6" s="66">
        <f t="shared" si="14"/>
        <v>26409152</v>
      </c>
      <c r="ES6" s="66">
        <f t="shared" si="14"/>
        <v>33366030</v>
      </c>
      <c r="ET6" s="66">
        <f t="shared" si="14"/>
        <v>34139294</v>
      </c>
      <c r="EU6" s="66">
        <f t="shared" si="14"/>
        <v>35115689</v>
      </c>
      <c r="EV6" s="66">
        <f t="shared" si="14"/>
        <v>35730958</v>
      </c>
      <c r="EW6" s="66">
        <f t="shared" si="14"/>
        <v>37752628</v>
      </c>
      <c r="EX6" s="66" t="str">
        <f>IF(EX8="-","【-】","【"&amp;SUBSTITUTE(TEXT(EX8,"#,##0"),"-","△")&amp;"】")</f>
        <v>【44,050,160】</v>
      </c>
    </row>
    <row r="7" spans="1:154" s="67" customFormat="1" x14ac:dyDescent="0.15">
      <c r="A7" s="48" t="s">
        <v>122</v>
      </c>
      <c r="B7" s="63">
        <f t="shared" ref="B7:AG7" si="15">B8</f>
        <v>2016</v>
      </c>
      <c r="C7" s="63">
        <f t="shared" si="15"/>
        <v>412040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/>
      <c r="P7" s="63" t="str">
        <f>P8</f>
        <v>直営</v>
      </c>
      <c r="Q7" s="64">
        <f t="shared" si="15"/>
        <v>14</v>
      </c>
      <c r="R7" s="63" t="str">
        <f t="shared" si="15"/>
        <v>-</v>
      </c>
      <c r="S7" s="63" t="str">
        <f t="shared" si="15"/>
        <v>ド 透 訓</v>
      </c>
      <c r="T7" s="63" t="str">
        <f t="shared" si="15"/>
        <v>救 臨 災 輪</v>
      </c>
      <c r="U7" s="64">
        <f>U8</f>
        <v>19929</v>
      </c>
      <c r="V7" s="64">
        <f>V8</f>
        <v>6363</v>
      </c>
      <c r="W7" s="63" t="str">
        <f>W8</f>
        <v>第２種該当</v>
      </c>
      <c r="X7" s="63" t="str">
        <f t="shared" si="15"/>
        <v>１０：１</v>
      </c>
      <c r="Y7" s="64">
        <f t="shared" si="15"/>
        <v>60</v>
      </c>
      <c r="Z7" s="64">
        <f t="shared" si="15"/>
        <v>45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105</v>
      </c>
      <c r="AE7" s="64">
        <f t="shared" si="15"/>
        <v>57</v>
      </c>
      <c r="AF7" s="64">
        <f t="shared" si="15"/>
        <v>30</v>
      </c>
      <c r="AG7" s="64">
        <f t="shared" si="15"/>
        <v>87</v>
      </c>
      <c r="AH7" s="65">
        <f>AH8</f>
        <v>102.8</v>
      </c>
      <c r="AI7" s="65">
        <f t="shared" ref="AI7:AQ7" si="16">AI8</f>
        <v>103.2</v>
      </c>
      <c r="AJ7" s="65">
        <f t="shared" si="16"/>
        <v>103</v>
      </c>
      <c r="AK7" s="65">
        <f t="shared" si="16"/>
        <v>102</v>
      </c>
      <c r="AL7" s="65">
        <f t="shared" si="16"/>
        <v>98.1</v>
      </c>
      <c r="AM7" s="65">
        <f t="shared" si="16"/>
        <v>97.1</v>
      </c>
      <c r="AN7" s="65">
        <f t="shared" si="16"/>
        <v>96.3</v>
      </c>
      <c r="AO7" s="65">
        <f t="shared" si="16"/>
        <v>96.9</v>
      </c>
      <c r="AP7" s="65">
        <f t="shared" si="16"/>
        <v>98.3</v>
      </c>
      <c r="AQ7" s="65">
        <f t="shared" si="16"/>
        <v>96.7</v>
      </c>
      <c r="AR7" s="65"/>
      <c r="AS7" s="65">
        <f>AS8</f>
        <v>95.7</v>
      </c>
      <c r="AT7" s="65">
        <f t="shared" ref="AT7:BB7" si="17">AT8</f>
        <v>96.2</v>
      </c>
      <c r="AU7" s="65">
        <f t="shared" si="17"/>
        <v>96.3</v>
      </c>
      <c r="AV7" s="65">
        <f t="shared" si="17"/>
        <v>96.8</v>
      </c>
      <c r="AW7" s="65">
        <f t="shared" si="17"/>
        <v>93.7</v>
      </c>
      <c r="AX7" s="65">
        <f t="shared" si="17"/>
        <v>87.7</v>
      </c>
      <c r="AY7" s="65">
        <f t="shared" si="17"/>
        <v>86.6</v>
      </c>
      <c r="AZ7" s="65">
        <f t="shared" si="17"/>
        <v>85.4</v>
      </c>
      <c r="BA7" s="65">
        <f t="shared" si="17"/>
        <v>85.3</v>
      </c>
      <c r="BB7" s="65">
        <f t="shared" si="17"/>
        <v>84.2</v>
      </c>
      <c r="BC7" s="65"/>
      <c r="BD7" s="65">
        <f>BD8</f>
        <v>90</v>
      </c>
      <c r="BE7" s="65">
        <f t="shared" ref="BE7:BM7" si="18">BE8</f>
        <v>89.4</v>
      </c>
      <c r="BF7" s="65">
        <f t="shared" si="18"/>
        <v>103.6</v>
      </c>
      <c r="BG7" s="65" t="str">
        <f t="shared" si="18"/>
        <v>該当数値なし</v>
      </c>
      <c r="BH7" s="65" t="str">
        <f t="shared" si="18"/>
        <v>該当数値なし</v>
      </c>
      <c r="BI7" s="65">
        <f t="shared" si="18"/>
        <v>117.7</v>
      </c>
      <c r="BJ7" s="65">
        <f t="shared" si="18"/>
        <v>121</v>
      </c>
      <c r="BK7" s="65">
        <f t="shared" si="18"/>
        <v>112.9</v>
      </c>
      <c r="BL7" s="65">
        <f t="shared" si="18"/>
        <v>118.9</v>
      </c>
      <c r="BM7" s="65">
        <f t="shared" si="18"/>
        <v>119.5</v>
      </c>
      <c r="BN7" s="65"/>
      <c r="BO7" s="65">
        <f>BO8</f>
        <v>74.900000000000006</v>
      </c>
      <c r="BP7" s="65">
        <f t="shared" ref="BP7:BX7" si="19">BP8</f>
        <v>72.900000000000006</v>
      </c>
      <c r="BQ7" s="65">
        <f t="shared" si="19"/>
        <v>67</v>
      </c>
      <c r="BR7" s="65">
        <f t="shared" si="19"/>
        <v>67.2</v>
      </c>
      <c r="BS7" s="65">
        <f t="shared" si="19"/>
        <v>61.3</v>
      </c>
      <c r="BT7" s="65">
        <f t="shared" si="19"/>
        <v>69</v>
      </c>
      <c r="BU7" s="65">
        <f t="shared" si="19"/>
        <v>68.5</v>
      </c>
      <c r="BV7" s="65">
        <f t="shared" si="19"/>
        <v>68.3</v>
      </c>
      <c r="BW7" s="65">
        <f t="shared" si="19"/>
        <v>67.900000000000006</v>
      </c>
      <c r="BX7" s="65">
        <f t="shared" si="19"/>
        <v>69.8</v>
      </c>
      <c r="BY7" s="65"/>
      <c r="BZ7" s="66">
        <f>BZ8</f>
        <v>28727</v>
      </c>
      <c r="CA7" s="66">
        <f t="shared" ref="CA7:CI7" si="20">CA8</f>
        <v>28142</v>
      </c>
      <c r="CB7" s="66">
        <f t="shared" si="20"/>
        <v>28345</v>
      </c>
      <c r="CC7" s="66">
        <f t="shared" si="20"/>
        <v>28659</v>
      </c>
      <c r="CD7" s="66">
        <f t="shared" si="20"/>
        <v>30439</v>
      </c>
      <c r="CE7" s="66">
        <f t="shared" si="20"/>
        <v>31111</v>
      </c>
      <c r="CF7" s="66">
        <f t="shared" si="20"/>
        <v>31585</v>
      </c>
      <c r="CG7" s="66">
        <f t="shared" si="20"/>
        <v>32431</v>
      </c>
      <c r="CH7" s="66">
        <f t="shared" si="20"/>
        <v>32532</v>
      </c>
      <c r="CI7" s="66">
        <f t="shared" si="20"/>
        <v>33492</v>
      </c>
      <c r="CJ7" s="65"/>
      <c r="CK7" s="66">
        <f>CK8</f>
        <v>10596</v>
      </c>
      <c r="CL7" s="66">
        <f t="shared" ref="CL7:CT7" si="21">CL8</f>
        <v>11694</v>
      </c>
      <c r="CM7" s="66">
        <f t="shared" si="21"/>
        <v>12528</v>
      </c>
      <c r="CN7" s="66">
        <f t="shared" si="21"/>
        <v>16532</v>
      </c>
      <c r="CO7" s="66">
        <f t="shared" si="21"/>
        <v>14721</v>
      </c>
      <c r="CP7" s="66">
        <f t="shared" si="21"/>
        <v>9205</v>
      </c>
      <c r="CQ7" s="66">
        <f t="shared" si="21"/>
        <v>9437</v>
      </c>
      <c r="CR7" s="66">
        <f t="shared" si="21"/>
        <v>9726</v>
      </c>
      <c r="CS7" s="66">
        <f t="shared" si="21"/>
        <v>10037</v>
      </c>
      <c r="CT7" s="66">
        <f t="shared" si="21"/>
        <v>9976</v>
      </c>
      <c r="CU7" s="65"/>
      <c r="CV7" s="65">
        <f>CV8</f>
        <v>50.6</v>
      </c>
      <c r="CW7" s="65">
        <f t="shared" ref="CW7:DE7" si="22">CW8</f>
        <v>49.7</v>
      </c>
      <c r="CX7" s="65">
        <f t="shared" si="22"/>
        <v>47.6</v>
      </c>
      <c r="CY7" s="65">
        <f t="shared" si="22"/>
        <v>47.2</v>
      </c>
      <c r="CZ7" s="65">
        <f t="shared" si="22"/>
        <v>51.6</v>
      </c>
      <c r="DA7" s="65">
        <f t="shared" si="22"/>
        <v>60.6</v>
      </c>
      <c r="DB7" s="65">
        <f t="shared" si="22"/>
        <v>61.2</v>
      </c>
      <c r="DC7" s="65">
        <f t="shared" si="22"/>
        <v>62.1</v>
      </c>
      <c r="DD7" s="65">
        <f t="shared" si="22"/>
        <v>62.5</v>
      </c>
      <c r="DE7" s="65">
        <f t="shared" si="22"/>
        <v>63.4</v>
      </c>
      <c r="DF7" s="65"/>
      <c r="DG7" s="65">
        <f>DG8</f>
        <v>33.799999999999997</v>
      </c>
      <c r="DH7" s="65">
        <f t="shared" ref="DH7:DP7" si="23">DH8</f>
        <v>32.4</v>
      </c>
      <c r="DI7" s="65">
        <f t="shared" si="23"/>
        <v>32.5</v>
      </c>
      <c r="DJ7" s="65">
        <f t="shared" si="23"/>
        <v>36.799999999999997</v>
      </c>
      <c r="DK7" s="65">
        <f t="shared" si="23"/>
        <v>34.200000000000003</v>
      </c>
      <c r="DL7" s="65">
        <f t="shared" si="23"/>
        <v>19.2</v>
      </c>
      <c r="DM7" s="65">
        <f t="shared" si="23"/>
        <v>19.3</v>
      </c>
      <c r="DN7" s="65">
        <f t="shared" si="23"/>
        <v>18.899999999999999</v>
      </c>
      <c r="DO7" s="65">
        <f t="shared" si="23"/>
        <v>19</v>
      </c>
      <c r="DP7" s="65">
        <f t="shared" si="23"/>
        <v>18.7</v>
      </c>
      <c r="DQ7" s="65"/>
      <c r="DR7" s="65">
        <f>DR8</f>
        <v>58.6</v>
      </c>
      <c r="DS7" s="65">
        <f t="shared" ref="DS7:EA7" si="24">DS8</f>
        <v>60.1</v>
      </c>
      <c r="DT7" s="65">
        <f t="shared" si="24"/>
        <v>61</v>
      </c>
      <c r="DU7" s="65">
        <f t="shared" si="24"/>
        <v>60.4</v>
      </c>
      <c r="DV7" s="65">
        <f t="shared" si="24"/>
        <v>60.3</v>
      </c>
      <c r="DW7" s="65">
        <f t="shared" si="24"/>
        <v>48.3</v>
      </c>
      <c r="DX7" s="65">
        <f t="shared" si="24"/>
        <v>48</v>
      </c>
      <c r="DY7" s="65">
        <f t="shared" si="24"/>
        <v>52.2</v>
      </c>
      <c r="DZ7" s="65">
        <f t="shared" si="24"/>
        <v>52.4</v>
      </c>
      <c r="EA7" s="65">
        <f t="shared" si="24"/>
        <v>52.5</v>
      </c>
      <c r="EB7" s="65"/>
      <c r="EC7" s="65">
        <f>EC8</f>
        <v>57.3</v>
      </c>
      <c r="ED7" s="65">
        <f t="shared" ref="ED7:EL7" si="25">ED8</f>
        <v>61.1</v>
      </c>
      <c r="EE7" s="65">
        <f t="shared" si="25"/>
        <v>77.599999999999994</v>
      </c>
      <c r="EF7" s="65">
        <f t="shared" si="25"/>
        <v>76.900000000000006</v>
      </c>
      <c r="EG7" s="65">
        <f t="shared" si="25"/>
        <v>56.3</v>
      </c>
      <c r="EH7" s="65">
        <f t="shared" si="25"/>
        <v>64.2</v>
      </c>
      <c r="EI7" s="65">
        <f t="shared" si="25"/>
        <v>63.3</v>
      </c>
      <c r="EJ7" s="65">
        <f t="shared" si="25"/>
        <v>69.599999999999994</v>
      </c>
      <c r="EK7" s="65">
        <f t="shared" si="25"/>
        <v>69.2</v>
      </c>
      <c r="EL7" s="65">
        <f t="shared" si="25"/>
        <v>69.7</v>
      </c>
      <c r="EM7" s="65"/>
      <c r="EN7" s="66">
        <f>EN8</f>
        <v>20428533</v>
      </c>
      <c r="EO7" s="66">
        <f t="shared" ref="EO7:EW7" si="26">EO8</f>
        <v>20510705</v>
      </c>
      <c r="EP7" s="66">
        <f t="shared" si="26"/>
        <v>24179381</v>
      </c>
      <c r="EQ7" s="66">
        <f t="shared" si="26"/>
        <v>25259419</v>
      </c>
      <c r="ER7" s="66">
        <f t="shared" si="26"/>
        <v>26409152</v>
      </c>
      <c r="ES7" s="66">
        <f t="shared" si="26"/>
        <v>33366030</v>
      </c>
      <c r="ET7" s="66">
        <f t="shared" si="26"/>
        <v>34139294</v>
      </c>
      <c r="EU7" s="66">
        <f t="shared" si="26"/>
        <v>35115689</v>
      </c>
      <c r="EV7" s="66">
        <f t="shared" si="26"/>
        <v>35730958</v>
      </c>
      <c r="EW7" s="66">
        <f t="shared" si="26"/>
        <v>37752628</v>
      </c>
      <c r="EX7" s="66"/>
    </row>
    <row r="8" spans="1:154" s="67" customFormat="1" x14ac:dyDescent="0.15">
      <c r="A8" s="48"/>
      <c r="B8" s="68">
        <v>2016</v>
      </c>
      <c r="C8" s="68">
        <v>412040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14</v>
      </c>
      <c r="R8" s="68" t="s">
        <v>131</v>
      </c>
      <c r="S8" s="68" t="s">
        <v>132</v>
      </c>
      <c r="T8" s="68" t="s">
        <v>133</v>
      </c>
      <c r="U8" s="69">
        <v>19929</v>
      </c>
      <c r="V8" s="69">
        <v>6363</v>
      </c>
      <c r="W8" s="68" t="s">
        <v>134</v>
      </c>
      <c r="X8" s="70" t="s">
        <v>135</v>
      </c>
      <c r="Y8" s="69">
        <v>60</v>
      </c>
      <c r="Z8" s="69">
        <v>45</v>
      </c>
      <c r="AA8" s="69" t="s">
        <v>131</v>
      </c>
      <c r="AB8" s="69" t="s">
        <v>131</v>
      </c>
      <c r="AC8" s="69" t="s">
        <v>131</v>
      </c>
      <c r="AD8" s="69">
        <v>105</v>
      </c>
      <c r="AE8" s="69">
        <v>57</v>
      </c>
      <c r="AF8" s="69">
        <v>30</v>
      </c>
      <c r="AG8" s="69">
        <v>87</v>
      </c>
      <c r="AH8" s="71">
        <v>102.8</v>
      </c>
      <c r="AI8" s="71">
        <v>103.2</v>
      </c>
      <c r="AJ8" s="71">
        <v>103</v>
      </c>
      <c r="AK8" s="71">
        <v>102</v>
      </c>
      <c r="AL8" s="71">
        <v>98.1</v>
      </c>
      <c r="AM8" s="71">
        <v>97.1</v>
      </c>
      <c r="AN8" s="71">
        <v>96.3</v>
      </c>
      <c r="AO8" s="71">
        <v>96.9</v>
      </c>
      <c r="AP8" s="71">
        <v>98.3</v>
      </c>
      <c r="AQ8" s="71">
        <v>96.7</v>
      </c>
      <c r="AR8" s="71">
        <v>98.4</v>
      </c>
      <c r="AS8" s="71">
        <v>95.7</v>
      </c>
      <c r="AT8" s="71">
        <v>96.2</v>
      </c>
      <c r="AU8" s="71">
        <v>96.3</v>
      </c>
      <c r="AV8" s="71">
        <v>96.8</v>
      </c>
      <c r="AW8" s="71">
        <v>93.7</v>
      </c>
      <c r="AX8" s="71">
        <v>87.7</v>
      </c>
      <c r="AY8" s="71">
        <v>86.6</v>
      </c>
      <c r="AZ8" s="71">
        <v>85.4</v>
      </c>
      <c r="BA8" s="71">
        <v>85.3</v>
      </c>
      <c r="BB8" s="71">
        <v>84.2</v>
      </c>
      <c r="BC8" s="71">
        <v>89.5</v>
      </c>
      <c r="BD8" s="72">
        <v>90</v>
      </c>
      <c r="BE8" s="72">
        <v>89.4</v>
      </c>
      <c r="BF8" s="72">
        <v>103.6</v>
      </c>
      <c r="BG8" s="72" t="s">
        <v>136</v>
      </c>
      <c r="BH8" s="72" t="s">
        <v>136</v>
      </c>
      <c r="BI8" s="72">
        <v>117.7</v>
      </c>
      <c r="BJ8" s="72">
        <v>121</v>
      </c>
      <c r="BK8" s="72">
        <v>112.9</v>
      </c>
      <c r="BL8" s="72">
        <v>118.9</v>
      </c>
      <c r="BM8" s="72">
        <v>119.5</v>
      </c>
      <c r="BN8" s="72">
        <v>63.6</v>
      </c>
      <c r="BO8" s="71">
        <v>74.900000000000006</v>
      </c>
      <c r="BP8" s="71">
        <v>72.900000000000006</v>
      </c>
      <c r="BQ8" s="71">
        <v>67</v>
      </c>
      <c r="BR8" s="71">
        <v>67.2</v>
      </c>
      <c r="BS8" s="71">
        <v>61.3</v>
      </c>
      <c r="BT8" s="71">
        <v>69</v>
      </c>
      <c r="BU8" s="71">
        <v>68.5</v>
      </c>
      <c r="BV8" s="71">
        <v>68.3</v>
      </c>
      <c r="BW8" s="71">
        <v>67.900000000000006</v>
      </c>
      <c r="BX8" s="71">
        <v>69.8</v>
      </c>
      <c r="BY8" s="71">
        <v>74.2</v>
      </c>
      <c r="BZ8" s="72">
        <v>28727</v>
      </c>
      <c r="CA8" s="72">
        <v>28142</v>
      </c>
      <c r="CB8" s="72">
        <v>28345</v>
      </c>
      <c r="CC8" s="72">
        <v>28659</v>
      </c>
      <c r="CD8" s="72">
        <v>30439</v>
      </c>
      <c r="CE8" s="72">
        <v>31111</v>
      </c>
      <c r="CF8" s="72">
        <v>31585</v>
      </c>
      <c r="CG8" s="72">
        <v>32431</v>
      </c>
      <c r="CH8" s="72">
        <v>32532</v>
      </c>
      <c r="CI8" s="72">
        <v>33492</v>
      </c>
      <c r="CJ8" s="71">
        <v>49667</v>
      </c>
      <c r="CK8" s="72">
        <v>10596</v>
      </c>
      <c r="CL8" s="72">
        <v>11694</v>
      </c>
      <c r="CM8" s="72">
        <v>12528</v>
      </c>
      <c r="CN8" s="72">
        <v>16532</v>
      </c>
      <c r="CO8" s="72">
        <v>14721</v>
      </c>
      <c r="CP8" s="72">
        <v>9205</v>
      </c>
      <c r="CQ8" s="72">
        <v>9437</v>
      </c>
      <c r="CR8" s="72">
        <v>9726</v>
      </c>
      <c r="CS8" s="72">
        <v>10037</v>
      </c>
      <c r="CT8" s="72">
        <v>9976</v>
      </c>
      <c r="CU8" s="71">
        <v>13758</v>
      </c>
      <c r="CV8" s="72">
        <v>50.6</v>
      </c>
      <c r="CW8" s="72">
        <v>49.7</v>
      </c>
      <c r="CX8" s="72">
        <v>47.6</v>
      </c>
      <c r="CY8" s="72">
        <v>47.2</v>
      </c>
      <c r="CZ8" s="72">
        <v>51.6</v>
      </c>
      <c r="DA8" s="72">
        <v>60.6</v>
      </c>
      <c r="DB8" s="72">
        <v>61.2</v>
      </c>
      <c r="DC8" s="72">
        <v>62.1</v>
      </c>
      <c r="DD8" s="72">
        <v>62.5</v>
      </c>
      <c r="DE8" s="72">
        <v>63.4</v>
      </c>
      <c r="DF8" s="72">
        <v>55.2</v>
      </c>
      <c r="DG8" s="72">
        <v>33.799999999999997</v>
      </c>
      <c r="DH8" s="72">
        <v>32.4</v>
      </c>
      <c r="DI8" s="72">
        <v>32.5</v>
      </c>
      <c r="DJ8" s="72">
        <v>36.799999999999997</v>
      </c>
      <c r="DK8" s="72">
        <v>34.200000000000003</v>
      </c>
      <c r="DL8" s="72">
        <v>19.2</v>
      </c>
      <c r="DM8" s="72">
        <v>19.3</v>
      </c>
      <c r="DN8" s="72">
        <v>18.899999999999999</v>
      </c>
      <c r="DO8" s="72">
        <v>19</v>
      </c>
      <c r="DP8" s="72">
        <v>18.7</v>
      </c>
      <c r="DQ8" s="72">
        <v>24.1</v>
      </c>
      <c r="DR8" s="71">
        <v>58.6</v>
      </c>
      <c r="DS8" s="71">
        <v>60.1</v>
      </c>
      <c r="DT8" s="71">
        <v>61</v>
      </c>
      <c r="DU8" s="71">
        <v>60.4</v>
      </c>
      <c r="DV8" s="71">
        <v>60.3</v>
      </c>
      <c r="DW8" s="71">
        <v>48.3</v>
      </c>
      <c r="DX8" s="71">
        <v>48</v>
      </c>
      <c r="DY8" s="71">
        <v>52.2</v>
      </c>
      <c r="DZ8" s="71">
        <v>52.4</v>
      </c>
      <c r="EA8" s="71">
        <v>52.5</v>
      </c>
      <c r="EB8" s="71">
        <v>50.7</v>
      </c>
      <c r="EC8" s="71">
        <v>57.3</v>
      </c>
      <c r="ED8" s="71">
        <v>61.1</v>
      </c>
      <c r="EE8" s="71">
        <v>77.599999999999994</v>
      </c>
      <c r="EF8" s="71">
        <v>76.900000000000006</v>
      </c>
      <c r="EG8" s="71">
        <v>56.3</v>
      </c>
      <c r="EH8" s="71">
        <v>64.2</v>
      </c>
      <c r="EI8" s="71">
        <v>63.3</v>
      </c>
      <c r="EJ8" s="71">
        <v>69.599999999999994</v>
      </c>
      <c r="EK8" s="71">
        <v>69.2</v>
      </c>
      <c r="EL8" s="71">
        <v>69.7</v>
      </c>
      <c r="EM8" s="71">
        <v>65.7</v>
      </c>
      <c r="EN8" s="72">
        <v>20428533</v>
      </c>
      <c r="EO8" s="72">
        <v>20510705</v>
      </c>
      <c r="EP8" s="72">
        <v>24179381</v>
      </c>
      <c r="EQ8" s="72">
        <v>25259419</v>
      </c>
      <c r="ER8" s="72">
        <v>26409152</v>
      </c>
      <c r="ES8" s="72">
        <v>33366030</v>
      </c>
      <c r="ET8" s="72">
        <v>34139294</v>
      </c>
      <c r="EU8" s="72">
        <v>35115689</v>
      </c>
      <c r="EV8" s="72">
        <v>35730958</v>
      </c>
      <c r="EW8" s="72">
        <v>37752628</v>
      </c>
      <c r="EX8" s="72">
        <v>44050160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中島　修一（市町支援課）</cp:lastModifiedBy>
  <cp:lastPrinted>2018-10-30T23:46:48Z</cp:lastPrinted>
  <dcterms:created xsi:type="dcterms:W3CDTF">2018-06-14T04:26:34Z</dcterms:created>
  <dcterms:modified xsi:type="dcterms:W3CDTF">2018-10-30T23:47:18Z</dcterms:modified>
</cp:coreProperties>
</file>