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7)障害福祉課\060_施　　設\075雑件\05通知関係\20250331様式修正通知\厚労省様式\指定申請様式\障害児通所新規\"/>
    </mc:Choice>
  </mc:AlternateContent>
  <xr:revisionPtr revIDLastSave="0" documentId="13_ncr:1_{3C80BF37-4745-4D40-A788-E7E681C198FC}" xr6:coauthVersionLast="47" xr6:coauthVersionMax="47" xr10:uidLastSave="{00000000-0000-0000-0000-000000000000}"/>
  <bookViews>
    <workbookView xWindow="22932" yWindow="-108" windowWidth="30936" windowHeight="16776" xr2:uid="{00000000-000D-0000-FFFF-FFFF00000000}"/>
  </bookViews>
  <sheets>
    <sheet name="①-1" sheetId="10" r:id="rId1"/>
    <sheet name="①-2" sheetId="11" r:id="rId2"/>
    <sheet name="①-3" sheetId="12" r:id="rId3"/>
    <sheet name="①-4" sheetId="13" r:id="rId4"/>
    <sheet name="①-5" sheetId="14" r:id="rId5"/>
    <sheet name="①-6" sheetId="15" r:id="rId6"/>
    <sheet name="①-7" sheetId="16" r:id="rId7"/>
    <sheet name="参考様式④" sheetId="9" r:id="rId8"/>
    <sheet name="参考様式⑤" sheetId="4" r:id="rId9"/>
    <sheet name="参考様式⑥年間見込収支計画書" sheetId="1" r:id="rId10"/>
    <sheet name="Sheet3" sheetId="3" state="hidden" r:id="rId11"/>
  </sheets>
  <externalReferences>
    <externalReference r:id="rId12"/>
    <externalReference r:id="rId1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0" hidden="1">'①-1'!$AK$5:$AK$6</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'①-1'!$A$1:$AN$76</definedName>
    <definedName name="_xlnm.Print_Area" localSheetId="1">'①-2'!$A$1:$AN$74</definedName>
    <definedName name="_xlnm.Print_Area" localSheetId="2">'①-3'!$A$1:$AN$81</definedName>
    <definedName name="_xlnm.Print_Area" localSheetId="3">'①-4'!$A$1:$AN$73</definedName>
    <definedName name="_xlnm.Print_Area" localSheetId="4">'①-5'!$A$1:$AN$73</definedName>
    <definedName name="_xlnm.Print_Area" localSheetId="5">'①-6'!$A$1:$AN$87</definedName>
    <definedName name="_xlnm.Print_Area" localSheetId="6">'①-7'!$A$1:$AN$81</definedName>
    <definedName name="_xlnm.Print_Area" localSheetId="7">参考様式④!$A$1:$S$45</definedName>
    <definedName name="_xlnm.Print_Area" localSheetId="9">参考様式⑥年間見込収支計画書!$A$1:$N$23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49" i="16" l="1"/>
  <c r="AG49" i="16"/>
  <c r="AA49" i="16"/>
  <c r="U49" i="16"/>
  <c r="O49" i="16"/>
  <c r="I49" i="16"/>
  <c r="E49" i="16"/>
  <c r="C49" i="16"/>
  <c r="AL45" i="16"/>
  <c r="AM48" i="16" s="1"/>
  <c r="AG45" i="16"/>
  <c r="AJ48" i="16" s="1"/>
  <c r="AA45" i="16"/>
  <c r="AD48" i="16" s="1"/>
  <c r="U45" i="16"/>
  <c r="X48" i="16" s="1"/>
  <c r="O45" i="16"/>
  <c r="R48" i="16" s="1"/>
  <c r="I45" i="16"/>
  <c r="L48" i="16" s="1"/>
  <c r="E45" i="16"/>
  <c r="F48" i="16" s="1"/>
  <c r="C45" i="16"/>
  <c r="D48" i="16" s="1"/>
  <c r="C42" i="16"/>
  <c r="T38" i="16"/>
  <c r="AJ31" i="16"/>
  <c r="AI31"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F31" i="16"/>
  <c r="AK31" i="16" s="1"/>
  <c r="AL31" i="16" s="1"/>
  <c r="AK30" i="16"/>
  <c r="AL30" i="16" s="1"/>
  <c r="AK29" i="16"/>
  <c r="AK28" i="16"/>
  <c r="AL28" i="16" s="1"/>
  <c r="AK27" i="16"/>
  <c r="AK26" i="16"/>
  <c r="AL26" i="16" s="1"/>
  <c r="AK25" i="16"/>
  <c r="AK24" i="16"/>
  <c r="AL24" i="16" s="1"/>
  <c r="AK23" i="16"/>
  <c r="AK22" i="16"/>
  <c r="AL22" i="16" s="1"/>
  <c r="AK21" i="16"/>
  <c r="AK20" i="16"/>
  <c r="AL20" i="16" s="1"/>
  <c r="AK19" i="16"/>
  <c r="AK18" i="16"/>
  <c r="AL18" i="16" s="1"/>
  <c r="AK17" i="16"/>
  <c r="AK16" i="16"/>
  <c r="AL16" i="16" s="1"/>
  <c r="AK15" i="16"/>
  <c r="AK14" i="16"/>
  <c r="AL14" i="16" s="1"/>
  <c r="AK13" i="16"/>
  <c r="AK12" i="16"/>
  <c r="AL12" i="16" s="1"/>
  <c r="AK11" i="16"/>
  <c r="AG10" i="16"/>
  <c r="AF10" i="16"/>
  <c r="AE10" i="16"/>
  <c r="AD10" i="16"/>
  <c r="AC10" i="16"/>
  <c r="AB10" i="16"/>
  <c r="AA10" i="16"/>
  <c r="Z10" i="16"/>
  <c r="Y10" i="16"/>
  <c r="X10" i="16"/>
  <c r="W10" i="16"/>
  <c r="V10" i="16"/>
  <c r="U10" i="16"/>
  <c r="T10" i="16"/>
  <c r="S10" i="16"/>
  <c r="R10" i="16"/>
  <c r="Q10" i="16"/>
  <c r="P10" i="16"/>
  <c r="O10" i="16"/>
  <c r="N10" i="16"/>
  <c r="M10" i="16"/>
  <c r="L10" i="16"/>
  <c r="K10" i="16"/>
  <c r="J10" i="16"/>
  <c r="I10" i="16"/>
  <c r="H10" i="16"/>
  <c r="G10" i="16"/>
  <c r="F10" i="16"/>
  <c r="AJ10" i="16" s="1"/>
  <c r="AG9" i="16"/>
  <c r="AF9" i="16"/>
  <c r="AE9" i="16"/>
  <c r="AD9" i="16"/>
  <c r="AC9" i="16"/>
  <c r="AB9" i="16"/>
  <c r="AA9" i="16"/>
  <c r="Z9" i="16"/>
  <c r="Y9" i="16"/>
  <c r="X9" i="16"/>
  <c r="W9" i="16"/>
  <c r="V9" i="16"/>
  <c r="U9" i="16"/>
  <c r="T9" i="16"/>
  <c r="S9" i="16"/>
  <c r="R9" i="16"/>
  <c r="Q9" i="16"/>
  <c r="P9" i="16"/>
  <c r="O9" i="16"/>
  <c r="N9" i="16"/>
  <c r="M9" i="16"/>
  <c r="L9" i="16"/>
  <c r="K9" i="16"/>
  <c r="J9" i="16"/>
  <c r="I9" i="16"/>
  <c r="H9" i="16"/>
  <c r="G9" i="16"/>
  <c r="F9" i="16"/>
  <c r="AL27" i="16" s="1"/>
  <c r="E56" i="15"/>
  <c r="E55" i="15"/>
  <c r="C55" i="15"/>
  <c r="F54" i="15"/>
  <c r="E54" i="15"/>
  <c r="F53" i="15"/>
  <c r="E53" i="15"/>
  <c r="E51" i="15"/>
  <c r="C51" i="15"/>
  <c r="AL49" i="15"/>
  <c r="AG49" i="15"/>
  <c r="AA49" i="15"/>
  <c r="U49" i="15"/>
  <c r="O49" i="15"/>
  <c r="I49" i="15"/>
  <c r="E49" i="15"/>
  <c r="C49" i="15"/>
  <c r="AJ48" i="15"/>
  <c r="AG48" i="15"/>
  <c r="L48" i="15"/>
  <c r="I48" i="15"/>
  <c r="AJ47" i="15"/>
  <c r="AG47" i="15"/>
  <c r="L47" i="15"/>
  <c r="I47" i="15"/>
  <c r="AL45" i="15"/>
  <c r="AM48" i="15" s="1"/>
  <c r="AG45" i="15"/>
  <c r="AA45" i="15"/>
  <c r="AD48" i="15" s="1"/>
  <c r="U45" i="15"/>
  <c r="U47" i="15" s="1"/>
  <c r="O45" i="15"/>
  <c r="R48" i="15" s="1"/>
  <c r="I45" i="15"/>
  <c r="E45" i="15"/>
  <c r="F48" i="15" s="1"/>
  <c r="C45" i="15"/>
  <c r="C48" i="15" s="1"/>
  <c r="E42" i="15"/>
  <c r="C42" i="15"/>
  <c r="AJ31" i="15"/>
  <c r="AI31" i="15"/>
  <c r="AH31" i="15"/>
  <c r="AG31" i="15"/>
  <c r="AF31" i="15"/>
  <c r="AE31" i="15"/>
  <c r="AD31" i="15"/>
  <c r="AC31" i="15"/>
  <c r="AB31" i="15"/>
  <c r="AA31" i="15"/>
  <c r="Z31" i="15"/>
  <c r="Y31" i="15"/>
  <c r="X31" i="15"/>
  <c r="W31" i="15"/>
  <c r="V31" i="15"/>
  <c r="U31" i="15"/>
  <c r="T31" i="15"/>
  <c r="S31" i="15"/>
  <c r="R31" i="15"/>
  <c r="Q31" i="15"/>
  <c r="P31" i="15"/>
  <c r="O31" i="15"/>
  <c r="N31" i="15"/>
  <c r="M31" i="15"/>
  <c r="L31" i="15"/>
  <c r="K31" i="15"/>
  <c r="J31" i="15"/>
  <c r="I31" i="15"/>
  <c r="AK31" i="15" s="1"/>
  <c r="AL31" i="15" s="1"/>
  <c r="H31" i="15"/>
  <c r="G31" i="15"/>
  <c r="F31" i="15"/>
  <c r="AL30" i="15"/>
  <c r="AK30" i="15"/>
  <c r="AK29" i="15"/>
  <c r="AL29" i="15" s="1"/>
  <c r="AL28" i="15"/>
  <c r="AK28" i="15"/>
  <c r="AK27" i="15"/>
  <c r="AL27" i="15" s="1"/>
  <c r="AL26" i="15"/>
  <c r="AK26" i="15"/>
  <c r="AK25" i="15"/>
  <c r="AL25" i="15" s="1"/>
  <c r="AL24" i="15"/>
  <c r="AK24" i="15"/>
  <c r="AK23" i="15"/>
  <c r="AL23" i="15" s="1"/>
  <c r="AL22" i="15"/>
  <c r="AK22" i="15"/>
  <c r="AK21" i="15"/>
  <c r="AL21" i="15" s="1"/>
  <c r="AL20" i="15"/>
  <c r="AK20" i="15"/>
  <c r="AK19" i="15"/>
  <c r="AL19" i="15" s="1"/>
  <c r="AL18" i="15"/>
  <c r="AK18" i="15"/>
  <c r="AK17" i="15"/>
  <c r="AL17" i="15" s="1"/>
  <c r="AL16" i="15"/>
  <c r="AK16" i="15"/>
  <c r="AK15" i="15"/>
  <c r="AL15" i="15" s="1"/>
  <c r="AL14" i="15"/>
  <c r="AK14" i="15"/>
  <c r="AK13" i="15"/>
  <c r="AL13" i="15" s="1"/>
  <c r="AL12" i="15"/>
  <c r="AK12" i="15"/>
  <c r="AK11" i="15"/>
  <c r="AL11" i="15" s="1"/>
  <c r="AJ10" i="15"/>
  <c r="AI10" i="15"/>
  <c r="AG10" i="15"/>
  <c r="AF10" i="15"/>
  <c r="AE10" i="15"/>
  <c r="AD10" i="15"/>
  <c r="AC10" i="15"/>
  <c r="AB10" i="15"/>
  <c r="AA10" i="15"/>
  <c r="Z10" i="15"/>
  <c r="Y10" i="15"/>
  <c r="X10" i="15"/>
  <c r="W10" i="15"/>
  <c r="V10" i="15"/>
  <c r="U10" i="15"/>
  <c r="T10" i="15"/>
  <c r="S10" i="15"/>
  <c r="R10" i="15"/>
  <c r="Q10" i="15"/>
  <c r="P10" i="15"/>
  <c r="O10" i="15"/>
  <c r="N10" i="15"/>
  <c r="M10" i="15"/>
  <c r="L10" i="15"/>
  <c r="K10" i="15"/>
  <c r="J10" i="15"/>
  <c r="I10" i="15"/>
  <c r="H10" i="15"/>
  <c r="G10" i="15"/>
  <c r="F10" i="15"/>
  <c r="AH10" i="15" s="1"/>
  <c r="AJ9" i="15"/>
  <c r="AI9" i="15"/>
  <c r="AH9" i="15"/>
  <c r="AG9" i="15"/>
  <c r="AF9" i="15"/>
  <c r="AE9" i="15"/>
  <c r="AD9" i="15"/>
  <c r="AC9" i="15"/>
  <c r="AB9" i="15"/>
  <c r="AA9" i="15"/>
  <c r="Z9" i="15"/>
  <c r="Y9" i="15"/>
  <c r="X9" i="15"/>
  <c r="W9" i="15"/>
  <c r="V9" i="15"/>
  <c r="U9" i="15"/>
  <c r="T9" i="15"/>
  <c r="S9" i="15"/>
  <c r="R9" i="15"/>
  <c r="Q9" i="15"/>
  <c r="P9" i="15"/>
  <c r="O9" i="15"/>
  <c r="N9" i="15"/>
  <c r="M9" i="15"/>
  <c r="L9" i="15"/>
  <c r="K9" i="15"/>
  <c r="J9" i="15"/>
  <c r="I9" i="15"/>
  <c r="H9" i="15"/>
  <c r="G9" i="15"/>
  <c r="F9" i="15"/>
  <c r="AL41" i="14"/>
  <c r="AG41" i="14"/>
  <c r="AA41" i="14"/>
  <c r="U41" i="14"/>
  <c r="O41" i="14"/>
  <c r="I41" i="14"/>
  <c r="E41" i="14"/>
  <c r="C41" i="14"/>
  <c r="AL40" i="14"/>
  <c r="AJ40" i="14"/>
  <c r="X40" i="14"/>
  <c r="O40" i="14"/>
  <c r="L40" i="14"/>
  <c r="D40" i="14"/>
  <c r="AL39" i="14"/>
  <c r="AJ39" i="14"/>
  <c r="X39" i="14"/>
  <c r="O39" i="14"/>
  <c r="L39" i="14"/>
  <c r="D39" i="14"/>
  <c r="AL37" i="14"/>
  <c r="AM40" i="14" s="1"/>
  <c r="AG37" i="14"/>
  <c r="AG40" i="14" s="1"/>
  <c r="AA37" i="14"/>
  <c r="U37" i="14"/>
  <c r="U40" i="14" s="1"/>
  <c r="O37" i="14"/>
  <c r="R40" i="14" s="1"/>
  <c r="I37" i="14"/>
  <c r="I40" i="14" s="1"/>
  <c r="E37" i="14"/>
  <c r="C37" i="14"/>
  <c r="C40" i="14" s="1"/>
  <c r="AJ31" i="14"/>
  <c r="AI31"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AK31" i="14" s="1"/>
  <c r="AL31" i="14" s="1"/>
  <c r="G31" i="14"/>
  <c r="F31" i="14"/>
  <c r="AK30" i="14"/>
  <c r="AK29" i="14"/>
  <c r="AK28" i="14"/>
  <c r="AK27" i="14"/>
  <c r="AK26" i="14"/>
  <c r="AK25" i="14"/>
  <c r="AK24" i="14"/>
  <c r="AK23" i="14"/>
  <c r="AK22" i="14"/>
  <c r="AK21" i="14"/>
  <c r="AK20" i="14"/>
  <c r="AK19" i="14"/>
  <c r="AK18" i="14"/>
  <c r="AK17" i="14"/>
  <c r="AK16" i="14"/>
  <c r="AK15" i="14"/>
  <c r="AK14" i="14"/>
  <c r="AK13" i="14"/>
  <c r="AK12" i="14"/>
  <c r="AK11" i="14"/>
  <c r="AJ10" i="14"/>
  <c r="AI10" i="14"/>
  <c r="AH10" i="14"/>
  <c r="AG10" i="14"/>
  <c r="AF10" i="14"/>
  <c r="AE10"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AH9" i="14"/>
  <c r="AG9" i="14"/>
  <c r="AF9" i="14"/>
  <c r="AE9" i="14"/>
  <c r="AD9" i="14"/>
  <c r="AC9" i="14"/>
  <c r="AB9" i="14"/>
  <c r="AA9" i="14"/>
  <c r="Z9" i="14"/>
  <c r="Y9" i="14"/>
  <c r="X9" i="14"/>
  <c r="W9" i="14"/>
  <c r="V9" i="14"/>
  <c r="U9" i="14"/>
  <c r="T9" i="14"/>
  <c r="S9" i="14"/>
  <c r="R9" i="14"/>
  <c r="Q9" i="14"/>
  <c r="P9" i="14"/>
  <c r="O9" i="14"/>
  <c r="N9" i="14"/>
  <c r="M9" i="14"/>
  <c r="L9" i="14"/>
  <c r="K9" i="14"/>
  <c r="J9" i="14"/>
  <c r="I9" i="14"/>
  <c r="H9" i="14"/>
  <c r="G9" i="14"/>
  <c r="F9" i="14"/>
  <c r="AL41" i="13"/>
  <c r="AG41" i="13"/>
  <c r="AA41" i="13"/>
  <c r="U41" i="13"/>
  <c r="O41" i="13"/>
  <c r="I41" i="13"/>
  <c r="E41" i="13"/>
  <c r="C41" i="13"/>
  <c r="AJ40" i="13"/>
  <c r="AG40" i="13"/>
  <c r="L40" i="13"/>
  <c r="I40" i="13"/>
  <c r="C40" i="13"/>
  <c r="AJ39" i="13"/>
  <c r="AG39" i="13"/>
  <c r="L39" i="13"/>
  <c r="I39" i="13"/>
  <c r="AL37" i="13"/>
  <c r="AM40" i="13" s="1"/>
  <c r="AG37" i="13"/>
  <c r="AA37" i="13"/>
  <c r="AD40" i="13" s="1"/>
  <c r="U37" i="13"/>
  <c r="U39" i="13" s="1"/>
  <c r="O37" i="13"/>
  <c r="R40" i="13" s="1"/>
  <c r="I37" i="13"/>
  <c r="E37" i="13"/>
  <c r="F40" i="13" s="1"/>
  <c r="C37" i="13"/>
  <c r="AJ31" i="13"/>
  <c r="AI31" i="13"/>
  <c r="AH31" i="13"/>
  <c r="AG31" i="13"/>
  <c r="AF31" i="13"/>
  <c r="AE31" i="13"/>
  <c r="AD31" i="13"/>
  <c r="AC31" i="13"/>
  <c r="AB31" i="13"/>
  <c r="AA31" i="13"/>
  <c r="Z31" i="13"/>
  <c r="Y31" i="13"/>
  <c r="X31" i="13"/>
  <c r="W31" i="13"/>
  <c r="V31" i="13"/>
  <c r="U31" i="13"/>
  <c r="T31" i="13"/>
  <c r="S31" i="13"/>
  <c r="R31" i="13"/>
  <c r="Q31" i="13"/>
  <c r="P31" i="13"/>
  <c r="O31" i="13"/>
  <c r="N31" i="13"/>
  <c r="M31" i="13"/>
  <c r="L31" i="13"/>
  <c r="K31" i="13"/>
  <c r="J31" i="13"/>
  <c r="I31" i="13"/>
  <c r="H31" i="13"/>
  <c r="G31" i="13"/>
  <c r="F31" i="13"/>
  <c r="AK30" i="13"/>
  <c r="AL30" i="13" s="1"/>
  <c r="AL29" i="13"/>
  <c r="AK29" i="13"/>
  <c r="AK28" i="13"/>
  <c r="AL28" i="13" s="1"/>
  <c r="AL27" i="13"/>
  <c r="AK27" i="13"/>
  <c r="AK26" i="13"/>
  <c r="AL26" i="13" s="1"/>
  <c r="AL25" i="13"/>
  <c r="AK25" i="13"/>
  <c r="AK24" i="13"/>
  <c r="AL24" i="13" s="1"/>
  <c r="AL23" i="13"/>
  <c r="AK23" i="13"/>
  <c r="AK22" i="13"/>
  <c r="AL22" i="13" s="1"/>
  <c r="AL21" i="13"/>
  <c r="AK21" i="13"/>
  <c r="AK20" i="13"/>
  <c r="AL20" i="13" s="1"/>
  <c r="AL19" i="13"/>
  <c r="AK19" i="13"/>
  <c r="AK18" i="13"/>
  <c r="AL18" i="13" s="1"/>
  <c r="AL17" i="13"/>
  <c r="AK17" i="13"/>
  <c r="AK16" i="13"/>
  <c r="AL16" i="13" s="1"/>
  <c r="AL15" i="13"/>
  <c r="AK15" i="13"/>
  <c r="AK14" i="13"/>
  <c r="AL14" i="13" s="1"/>
  <c r="AL13" i="13"/>
  <c r="AK13" i="13"/>
  <c r="AK12" i="13"/>
  <c r="AL12" i="13" s="1"/>
  <c r="AL11" i="13"/>
  <c r="AK11" i="13"/>
  <c r="AG10" i="13"/>
  <c r="AF10" i="13"/>
  <c r="AE10" i="13"/>
  <c r="AD10" i="13"/>
  <c r="AC10" i="13"/>
  <c r="AB10" i="13"/>
  <c r="AA10" i="13"/>
  <c r="Z10" i="13"/>
  <c r="Y10" i="13"/>
  <c r="X10" i="13"/>
  <c r="W10" i="13"/>
  <c r="V10" i="13"/>
  <c r="U10" i="13"/>
  <c r="T10" i="13"/>
  <c r="S10" i="13"/>
  <c r="R10" i="13"/>
  <c r="Q10" i="13"/>
  <c r="P10" i="13"/>
  <c r="O10" i="13"/>
  <c r="N10" i="13"/>
  <c r="M10" i="13"/>
  <c r="L10" i="13"/>
  <c r="K10" i="13"/>
  <c r="J10" i="13"/>
  <c r="I10" i="13"/>
  <c r="H10" i="13"/>
  <c r="G10" i="13"/>
  <c r="F10" i="13"/>
  <c r="AH9" i="13"/>
  <c r="AG9" i="13"/>
  <c r="AF9" i="13"/>
  <c r="AE9" i="13"/>
  <c r="AD9" i="13"/>
  <c r="AC9" i="13"/>
  <c r="AB9" i="13"/>
  <c r="AA9" i="13"/>
  <c r="Z9" i="13"/>
  <c r="Y9" i="13"/>
  <c r="X9" i="13"/>
  <c r="W9" i="13"/>
  <c r="V9" i="13"/>
  <c r="U9" i="13"/>
  <c r="T9" i="13"/>
  <c r="S9" i="13"/>
  <c r="R9" i="13"/>
  <c r="Q9" i="13"/>
  <c r="P9" i="13"/>
  <c r="O9" i="13"/>
  <c r="N9" i="13"/>
  <c r="M9" i="13"/>
  <c r="L9" i="13"/>
  <c r="K9" i="13"/>
  <c r="J9" i="13"/>
  <c r="I9" i="13"/>
  <c r="H9" i="13"/>
  <c r="G9" i="13"/>
  <c r="F9" i="13"/>
  <c r="AJ9" i="13" s="1"/>
  <c r="E49" i="12"/>
  <c r="E44" i="12" s="1"/>
  <c r="E48" i="12"/>
  <c r="C48" i="12"/>
  <c r="C44" i="12"/>
  <c r="AL42" i="12"/>
  <c r="AG42" i="12"/>
  <c r="AA42" i="12"/>
  <c r="U42" i="12"/>
  <c r="O42" i="12"/>
  <c r="I42" i="12"/>
  <c r="E42" i="12"/>
  <c r="C42" i="12"/>
  <c r="AL38" i="12"/>
  <c r="AG38" i="12"/>
  <c r="AA38" i="12"/>
  <c r="U38" i="12"/>
  <c r="O38" i="12"/>
  <c r="I38" i="12"/>
  <c r="E38" i="12"/>
  <c r="C38" i="12"/>
  <c r="AJ32" i="12"/>
  <c r="AI32" i="12"/>
  <c r="AH32" i="12"/>
  <c r="AG32" i="12"/>
  <c r="AF32" i="12"/>
  <c r="AE32" i="12"/>
  <c r="AD32" i="12"/>
  <c r="AC32" i="12"/>
  <c r="AB32" i="12"/>
  <c r="AA32" i="12"/>
  <c r="Z32" i="12"/>
  <c r="Y32" i="12"/>
  <c r="X32" i="12"/>
  <c r="W32" i="12"/>
  <c r="V32" i="12"/>
  <c r="U32" i="12"/>
  <c r="T32" i="12"/>
  <c r="S32" i="12"/>
  <c r="R32" i="12"/>
  <c r="Q32" i="12"/>
  <c r="P32" i="12"/>
  <c r="O32" i="12"/>
  <c r="N32" i="12"/>
  <c r="M32" i="12"/>
  <c r="L32" i="12"/>
  <c r="K32" i="12"/>
  <c r="J32" i="12"/>
  <c r="I32" i="12"/>
  <c r="H32" i="12"/>
  <c r="G32" i="12"/>
  <c r="F32" i="12"/>
  <c r="AO31" i="12"/>
  <c r="AK31" i="12"/>
  <c r="AL31" i="12" s="1"/>
  <c r="AO30" i="12"/>
  <c r="AK30" i="12"/>
  <c r="AL30" i="12" s="1"/>
  <c r="AO29" i="12"/>
  <c r="AK29" i="12"/>
  <c r="AO28" i="12"/>
  <c r="AL28" i="12"/>
  <c r="AK28" i="12"/>
  <c r="AO27" i="12"/>
  <c r="AL27" i="12"/>
  <c r="AK27" i="12"/>
  <c r="AO26" i="12"/>
  <c r="AK26" i="12"/>
  <c r="AL26" i="12" s="1"/>
  <c r="AO25" i="12"/>
  <c r="AK25" i="12"/>
  <c r="AO24" i="12"/>
  <c r="AL24" i="12"/>
  <c r="AK24" i="12"/>
  <c r="AO23" i="12"/>
  <c r="AK23" i="12"/>
  <c r="AL23" i="12" s="1"/>
  <c r="AO22" i="12"/>
  <c r="AK22" i="12"/>
  <c r="AL22" i="12" s="1"/>
  <c r="AO21" i="12"/>
  <c r="AK21" i="12"/>
  <c r="AO20" i="12"/>
  <c r="AL20" i="12"/>
  <c r="AK20" i="12"/>
  <c r="AO19" i="12"/>
  <c r="AL19" i="12"/>
  <c r="AK19" i="12"/>
  <c r="AO18" i="12"/>
  <c r="AK18" i="12"/>
  <c r="AL18" i="12" s="1"/>
  <c r="AO17" i="12"/>
  <c r="AK17" i="12"/>
  <c r="AL16" i="12"/>
  <c r="AK16" i="12"/>
  <c r="AK15" i="12"/>
  <c r="AL15" i="12" s="1"/>
  <c r="AK14" i="12"/>
  <c r="AL14" i="12" s="1"/>
  <c r="AK13" i="12"/>
  <c r="AL12" i="12"/>
  <c r="AK12" i="12"/>
  <c r="AI11" i="12"/>
  <c r="AH11" i="12"/>
  <c r="AG11" i="12"/>
  <c r="AF11" i="12"/>
  <c r="AE11" i="12"/>
  <c r="AD11" i="12"/>
  <c r="AC11" i="12"/>
  <c r="AB11" i="12"/>
  <c r="AA11" i="12"/>
  <c r="Z11" i="12"/>
  <c r="Y11" i="12"/>
  <c r="X11" i="12"/>
  <c r="W11" i="12"/>
  <c r="V11" i="12"/>
  <c r="U11" i="12"/>
  <c r="T11" i="12"/>
  <c r="S11" i="12"/>
  <c r="R11" i="12"/>
  <c r="Q11" i="12"/>
  <c r="P11" i="12"/>
  <c r="O11" i="12"/>
  <c r="N11" i="12"/>
  <c r="M11" i="12"/>
  <c r="L11" i="12"/>
  <c r="K11" i="12"/>
  <c r="J11" i="12"/>
  <c r="I11" i="12"/>
  <c r="H11" i="12"/>
  <c r="G11" i="12"/>
  <c r="F11" i="12"/>
  <c r="AJ11" i="12" s="1"/>
  <c r="AH10" i="12"/>
  <c r="AG10" i="12"/>
  <c r="AF10" i="12"/>
  <c r="AE10" i="12"/>
  <c r="AD10" i="12"/>
  <c r="AC10" i="12"/>
  <c r="AB10" i="12"/>
  <c r="AA10" i="12"/>
  <c r="Z10" i="12"/>
  <c r="Y10" i="12"/>
  <c r="X10" i="12"/>
  <c r="W10" i="12"/>
  <c r="V10" i="12"/>
  <c r="U10" i="12"/>
  <c r="T10" i="12"/>
  <c r="S10" i="12"/>
  <c r="R10" i="12"/>
  <c r="Q10" i="12"/>
  <c r="P10" i="12"/>
  <c r="O10" i="12"/>
  <c r="N10" i="12"/>
  <c r="M10" i="12"/>
  <c r="L10" i="12"/>
  <c r="K10" i="12"/>
  <c r="J10" i="12"/>
  <c r="I10" i="12"/>
  <c r="H10" i="12"/>
  <c r="G10" i="12"/>
  <c r="F10" i="12"/>
  <c r="AL29" i="12" s="1"/>
  <c r="AL41" i="11"/>
  <c r="AG41" i="11"/>
  <c r="AA41" i="11"/>
  <c r="U41" i="11"/>
  <c r="O41" i="11"/>
  <c r="I41" i="11"/>
  <c r="E41" i="11"/>
  <c r="C41" i="11"/>
  <c r="AL37" i="11"/>
  <c r="AG37" i="11"/>
  <c r="AA37" i="11"/>
  <c r="U37" i="11"/>
  <c r="O37" i="11"/>
  <c r="I37" i="11"/>
  <c r="AO14" i="11" s="1"/>
  <c r="E37" i="11"/>
  <c r="C37"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AK32" i="11" s="1"/>
  <c r="AL32" i="11" s="1"/>
  <c r="AO31" i="11"/>
  <c r="AK31" i="11"/>
  <c r="AL31" i="11" s="1"/>
  <c r="AO30" i="11"/>
  <c r="AL30" i="11"/>
  <c r="AK30" i="11"/>
  <c r="AO29" i="11"/>
  <c r="AL29" i="11"/>
  <c r="AK29" i="11"/>
  <c r="AO28" i="11"/>
  <c r="AL28" i="11"/>
  <c r="AK28" i="11"/>
  <c r="AO27" i="11"/>
  <c r="AK27" i="11"/>
  <c r="AL27" i="11" s="1"/>
  <c r="AO26" i="11"/>
  <c r="AL26" i="11"/>
  <c r="AK26" i="11"/>
  <c r="AO25" i="11"/>
  <c r="AL25" i="11"/>
  <c r="AK25" i="11"/>
  <c r="AO24" i="11"/>
  <c r="AK24" i="11"/>
  <c r="AL24" i="11" s="1"/>
  <c r="AO23" i="11"/>
  <c r="AK23" i="11"/>
  <c r="AL23" i="11" s="1"/>
  <c r="AO22" i="11"/>
  <c r="AL22" i="11"/>
  <c r="AK22" i="11"/>
  <c r="AO21" i="11"/>
  <c r="AL21" i="11"/>
  <c r="AK21" i="11"/>
  <c r="AO20" i="11"/>
  <c r="AK20" i="11"/>
  <c r="AL20" i="11" s="1"/>
  <c r="AO19" i="11"/>
  <c r="AK19" i="11"/>
  <c r="AL19" i="11" s="1"/>
  <c r="AO18" i="11"/>
  <c r="AL18" i="11"/>
  <c r="AK18" i="11"/>
  <c r="AO17" i="11"/>
  <c r="AK17" i="11"/>
  <c r="AL17" i="11" s="1"/>
  <c r="AK16" i="11"/>
  <c r="AL16" i="11" s="1"/>
  <c r="AK15" i="11"/>
  <c r="AL15" i="11" s="1"/>
  <c r="AL14" i="11"/>
  <c r="AK14" i="11"/>
  <c r="AL13" i="11"/>
  <c r="AK13" i="11"/>
  <c r="AL12" i="11"/>
  <c r="AK12"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AJ10" i="11"/>
  <c r="AI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AH10" i="11" s="1"/>
  <c r="AL43" i="10"/>
  <c r="AG43" i="10"/>
  <c r="AA43" i="10"/>
  <c r="U43" i="10"/>
  <c r="O43" i="10"/>
  <c r="I43" i="10"/>
  <c r="E43" i="10"/>
  <c r="C43" i="10"/>
  <c r="AL39" i="10"/>
  <c r="AG39" i="10"/>
  <c r="AA39" i="10"/>
  <c r="U39" i="10"/>
  <c r="O39" i="10"/>
  <c r="I39" i="10"/>
  <c r="E39" i="10"/>
  <c r="AO13" i="10" s="1"/>
  <c r="C39" i="10"/>
  <c r="AJ32" i="10"/>
  <c r="AI32" i="10"/>
  <c r="AH32" i="10"/>
  <c r="AG32" i="10"/>
  <c r="AF32" i="10"/>
  <c r="AE32" i="10"/>
  <c r="AD32" i="10"/>
  <c r="AC32" i="10"/>
  <c r="AB32" i="10"/>
  <c r="AA32" i="10"/>
  <c r="Z32" i="10"/>
  <c r="Y32" i="10"/>
  <c r="X32" i="10"/>
  <c r="W32" i="10"/>
  <c r="V32" i="10"/>
  <c r="U32" i="10"/>
  <c r="T32" i="10"/>
  <c r="S32" i="10"/>
  <c r="R32" i="10"/>
  <c r="Q32" i="10"/>
  <c r="P32" i="10"/>
  <c r="O32" i="10"/>
  <c r="N32" i="10"/>
  <c r="M32" i="10"/>
  <c r="L32" i="10"/>
  <c r="K32" i="10"/>
  <c r="J32" i="10"/>
  <c r="I32" i="10"/>
  <c r="H32" i="10"/>
  <c r="G32" i="10"/>
  <c r="F32" i="10"/>
  <c r="AO31" i="10"/>
  <c r="AK31" i="10"/>
  <c r="AO30" i="10"/>
  <c r="AK30" i="10"/>
  <c r="AO29" i="10"/>
  <c r="AK29" i="10"/>
  <c r="AL29" i="10" s="1"/>
  <c r="AO28" i="10"/>
  <c r="AK28" i="10"/>
  <c r="AL28" i="10" s="1"/>
  <c r="AO27" i="10"/>
  <c r="AK27" i="10"/>
  <c r="AO26" i="10"/>
  <c r="AK26" i="10"/>
  <c r="AO25" i="10"/>
  <c r="AK25" i="10"/>
  <c r="AO24" i="10"/>
  <c r="AK24" i="10"/>
  <c r="AO23" i="10"/>
  <c r="AK23" i="10"/>
  <c r="AO22" i="10"/>
  <c r="AL22" i="10"/>
  <c r="AK22" i="10"/>
  <c r="AO21" i="10"/>
  <c r="AK21" i="10"/>
  <c r="AL21" i="10" s="1"/>
  <c r="AO20" i="10"/>
  <c r="AK20" i="10"/>
  <c r="AO19" i="10"/>
  <c r="AK19" i="10"/>
  <c r="AO18" i="10"/>
  <c r="AL18" i="10"/>
  <c r="AK18" i="10"/>
  <c r="AO17" i="10"/>
  <c r="AK17" i="10"/>
  <c r="AK16" i="10"/>
  <c r="AL15" i="10"/>
  <c r="AK15" i="10"/>
  <c r="AL14" i="10"/>
  <c r="AK14" i="10"/>
  <c r="AK13" i="10"/>
  <c r="AO12" i="10"/>
  <c r="AK12" i="10"/>
  <c r="AJ11" i="10"/>
  <c r="AI11" i="10"/>
  <c r="AH11" i="10"/>
  <c r="AG11" i="10"/>
  <c r="AF11" i="10"/>
  <c r="AE11" i="10"/>
  <c r="AD11" i="10"/>
  <c r="AC11" i="10"/>
  <c r="AB11" i="10"/>
  <c r="AA11" i="10"/>
  <c r="Z11" i="10"/>
  <c r="Y11" i="10"/>
  <c r="X11" i="10"/>
  <c r="W11" i="10"/>
  <c r="V11" i="10"/>
  <c r="U11" i="10"/>
  <c r="T11" i="10"/>
  <c r="S11" i="10"/>
  <c r="R11" i="10"/>
  <c r="Q11" i="10"/>
  <c r="P11" i="10"/>
  <c r="O11" i="10"/>
  <c r="N11" i="10"/>
  <c r="M11" i="10"/>
  <c r="L11" i="10"/>
  <c r="K11" i="10"/>
  <c r="J11" i="10"/>
  <c r="I11" i="10"/>
  <c r="H11" i="10"/>
  <c r="G11" i="10"/>
  <c r="F11" i="10"/>
  <c r="AI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AL23" i="10" s="1"/>
  <c r="AK32" i="10" l="1"/>
  <c r="AL32" i="10" s="1"/>
  <c r="AL25" i="10"/>
  <c r="AL31" i="10"/>
  <c r="AL18" i="14"/>
  <c r="AL26" i="14"/>
  <c r="D40" i="13"/>
  <c r="D39" i="13"/>
  <c r="C39" i="13"/>
  <c r="X48" i="15"/>
  <c r="X47" i="15"/>
  <c r="AJ10" i="10"/>
  <c r="AL12" i="10"/>
  <c r="AO15" i="10"/>
  <c r="I42" i="10" s="1"/>
  <c r="AK32" i="12"/>
  <c r="AL32" i="12" s="1"/>
  <c r="E41" i="12"/>
  <c r="AK31" i="13"/>
  <c r="AL31" i="13" s="1"/>
  <c r="U40" i="13"/>
  <c r="AL12" i="14"/>
  <c r="AL20" i="14"/>
  <c r="AL28" i="14"/>
  <c r="AJ10" i="13"/>
  <c r="AI10" i="13"/>
  <c r="D53" i="15"/>
  <c r="C53" i="15"/>
  <c r="D54" i="15"/>
  <c r="C54" i="15"/>
  <c r="F42" i="10"/>
  <c r="AL16" i="10"/>
  <c r="AL20" i="10"/>
  <c r="AL26" i="10"/>
  <c r="AH10" i="13"/>
  <c r="U42" i="10"/>
  <c r="AI11" i="11"/>
  <c r="AH11" i="11"/>
  <c r="AD40" i="14"/>
  <c r="AD39" i="14"/>
  <c r="AA40" i="14"/>
  <c r="AA39" i="14"/>
  <c r="AL17" i="10"/>
  <c r="C46" i="12"/>
  <c r="AL14" i="14"/>
  <c r="AL22" i="14"/>
  <c r="AL30" i="14"/>
  <c r="AO15" i="12"/>
  <c r="D47" i="12" s="1"/>
  <c r="AO12" i="12"/>
  <c r="F40" i="12" s="1"/>
  <c r="AO14" i="12"/>
  <c r="AL27" i="10"/>
  <c r="AL19" i="10"/>
  <c r="AH10" i="10"/>
  <c r="AL13" i="10"/>
  <c r="AL30" i="10"/>
  <c r="X39" i="13"/>
  <c r="X40" i="13"/>
  <c r="AI9" i="14"/>
  <c r="AL29" i="14"/>
  <c r="AL25" i="14"/>
  <c r="AL21" i="14"/>
  <c r="AL17" i="14"/>
  <c r="AL13" i="14"/>
  <c r="AL27" i="14"/>
  <c r="AL23" i="14"/>
  <c r="AL19" i="14"/>
  <c r="AL15" i="14"/>
  <c r="AL11" i="14"/>
  <c r="AJ9" i="14"/>
  <c r="F40" i="14"/>
  <c r="F39" i="14"/>
  <c r="E40" i="14"/>
  <c r="E39" i="14"/>
  <c r="D48" i="15"/>
  <c r="D47" i="15"/>
  <c r="C47" i="15"/>
  <c r="AO13" i="12"/>
  <c r="C40" i="12"/>
  <c r="AO14" i="10"/>
  <c r="AM42" i="10" s="1"/>
  <c r="AO16" i="10"/>
  <c r="AJ11" i="11"/>
  <c r="AL24" i="10"/>
  <c r="R41" i="10"/>
  <c r="AO16" i="12"/>
  <c r="O41" i="12" s="1"/>
  <c r="AD41" i="12"/>
  <c r="AL16" i="14"/>
  <c r="AL24" i="14"/>
  <c r="U48" i="15"/>
  <c r="AO12" i="11"/>
  <c r="U39" i="11" s="1"/>
  <c r="AI10" i="12"/>
  <c r="AA40" i="12"/>
  <c r="AA41" i="12"/>
  <c r="AI9" i="13"/>
  <c r="O39" i="13"/>
  <c r="AL39" i="13"/>
  <c r="O40" i="13"/>
  <c r="AL40" i="13"/>
  <c r="R39" i="14"/>
  <c r="AM39" i="14"/>
  <c r="O47" i="15"/>
  <c r="AL47" i="15"/>
  <c r="O48" i="15"/>
  <c r="AL48" i="15"/>
  <c r="C47" i="16"/>
  <c r="U47" i="16"/>
  <c r="C48" i="16"/>
  <c r="U48" i="16"/>
  <c r="AO15" i="11"/>
  <c r="AJ10" i="12"/>
  <c r="AL17" i="12"/>
  <c r="AL25" i="12"/>
  <c r="AD40" i="12"/>
  <c r="R39" i="13"/>
  <c r="AM39" i="13"/>
  <c r="C39" i="14"/>
  <c r="U39" i="14"/>
  <c r="R47" i="15"/>
  <c r="AM47" i="15"/>
  <c r="D47" i="16"/>
  <c r="X47" i="16"/>
  <c r="AH10" i="16"/>
  <c r="AL13" i="16"/>
  <c r="AL17" i="16"/>
  <c r="AL21" i="16"/>
  <c r="AL25" i="16"/>
  <c r="AL29" i="16"/>
  <c r="E47" i="16"/>
  <c r="AA47" i="16"/>
  <c r="E48" i="16"/>
  <c r="AA48" i="16"/>
  <c r="AO13" i="11"/>
  <c r="C39" i="11" s="1"/>
  <c r="AH9" i="16"/>
  <c r="AI10" i="16"/>
  <c r="F47" i="16"/>
  <c r="AD47" i="16"/>
  <c r="AO16" i="11"/>
  <c r="D39" i="11"/>
  <c r="O40" i="12"/>
  <c r="AL40" i="12"/>
  <c r="AL41" i="12"/>
  <c r="E39" i="13"/>
  <c r="AA39" i="13"/>
  <c r="E40" i="13"/>
  <c r="AA40" i="13"/>
  <c r="E47" i="15"/>
  <c r="AA47" i="15"/>
  <c r="E48" i="15"/>
  <c r="AA48" i="15"/>
  <c r="AI9" i="16"/>
  <c r="I47" i="16"/>
  <c r="AG47" i="16"/>
  <c r="I48" i="16"/>
  <c r="AG48" i="16"/>
  <c r="AL13" i="12"/>
  <c r="AL21" i="12"/>
  <c r="AM40" i="12"/>
  <c r="F39" i="13"/>
  <c r="AD39" i="13"/>
  <c r="I39" i="14"/>
  <c r="AG39" i="14"/>
  <c r="F47" i="15"/>
  <c r="AD47" i="15"/>
  <c r="AJ9" i="16"/>
  <c r="L47" i="16"/>
  <c r="AJ47" i="16"/>
  <c r="AL11" i="16"/>
  <c r="AL15" i="16"/>
  <c r="AL19" i="16"/>
  <c r="AL23" i="16"/>
  <c r="O47" i="16"/>
  <c r="AL47" i="16"/>
  <c r="O48" i="16"/>
  <c r="AL48" i="16"/>
  <c r="R47" i="16"/>
  <c r="AM47" i="16"/>
  <c r="E47" i="12" l="1"/>
  <c r="E46" i="12"/>
  <c r="D46" i="12"/>
  <c r="AJ40" i="11"/>
  <c r="L39" i="11"/>
  <c r="X40" i="12"/>
  <c r="R41" i="12"/>
  <c r="R40" i="12"/>
  <c r="AJ41" i="12"/>
  <c r="L40" i="12"/>
  <c r="L41" i="12"/>
  <c r="AJ40" i="12"/>
  <c r="AG40" i="12"/>
  <c r="I41" i="12"/>
  <c r="C41" i="12"/>
  <c r="AG41" i="12"/>
  <c r="I40" i="12"/>
  <c r="C47" i="12"/>
  <c r="F41" i="12"/>
  <c r="D41" i="12"/>
  <c r="L42" i="10"/>
  <c r="AJ39" i="11"/>
  <c r="AA40" i="11"/>
  <c r="E40" i="11"/>
  <c r="AA39" i="11"/>
  <c r="E39" i="11"/>
  <c r="F40" i="11"/>
  <c r="AG39" i="11"/>
  <c r="R39" i="11"/>
  <c r="R40" i="11"/>
  <c r="AD39" i="11"/>
  <c r="AG40" i="11"/>
  <c r="AD40" i="11"/>
  <c r="F39" i="11"/>
  <c r="L40" i="11"/>
  <c r="X41" i="12"/>
  <c r="U40" i="11"/>
  <c r="D41" i="10"/>
  <c r="AM41" i="12"/>
  <c r="U40" i="12"/>
  <c r="U41" i="10"/>
  <c r="I40" i="11"/>
  <c r="D40" i="11"/>
  <c r="X39" i="11"/>
  <c r="X41" i="10"/>
  <c r="AM40" i="11"/>
  <c r="I39" i="11"/>
  <c r="C41" i="10"/>
  <c r="AL39" i="11"/>
  <c r="O41" i="10"/>
  <c r="AL41" i="10"/>
  <c r="AA42" i="10"/>
  <c r="O42" i="10"/>
  <c r="AL42" i="10"/>
  <c r="AA41" i="10"/>
  <c r="L41" i="10"/>
  <c r="X40" i="11"/>
  <c r="D42" i="10"/>
  <c r="F47" i="12"/>
  <c r="O39" i="11"/>
  <c r="AJ41" i="10"/>
  <c r="AM39" i="11"/>
  <c r="AL40" i="11"/>
  <c r="I41" i="10"/>
  <c r="AG41" i="10"/>
  <c r="E42" i="10"/>
  <c r="X42" i="10"/>
  <c r="F46" i="12"/>
  <c r="U41" i="12"/>
  <c r="O40" i="11"/>
  <c r="AD41" i="10"/>
  <c r="AJ42" i="10"/>
  <c r="C40" i="11"/>
  <c r="R42" i="10"/>
  <c r="C42" i="10"/>
  <c r="AG42" i="10"/>
  <c r="E41" i="10"/>
  <c r="F41" i="10"/>
  <c r="E40" i="12"/>
  <c r="AM41" i="10"/>
  <c r="AD42" i="10"/>
  <c r="D40" i="12"/>
  <c r="N6" i="1" l="1"/>
  <c r="N7" i="1"/>
  <c r="B8" i="1"/>
  <c r="C8" i="1" l="1"/>
  <c r="D8" i="1"/>
  <c r="E8" i="1"/>
  <c r="F8" i="1"/>
  <c r="G8" i="1"/>
  <c r="H8" i="1"/>
  <c r="I8" i="1"/>
  <c r="J8" i="1"/>
  <c r="K8" i="1"/>
  <c r="L8" i="1"/>
  <c r="M8" i="1"/>
  <c r="C20" i="1" l="1"/>
  <c r="C22" i="1" s="1"/>
  <c r="D20" i="1"/>
  <c r="D22" i="1" s="1"/>
  <c r="E20" i="1"/>
  <c r="E22" i="1" s="1"/>
  <c r="F20" i="1"/>
  <c r="F22" i="1" s="1"/>
  <c r="G20" i="1"/>
  <c r="G22" i="1" s="1"/>
  <c r="H20" i="1"/>
  <c r="H22" i="1" s="1"/>
  <c r="I20" i="1"/>
  <c r="I22" i="1" s="1"/>
  <c r="J20" i="1"/>
  <c r="J22" i="1" s="1"/>
  <c r="K20" i="1"/>
  <c r="K22" i="1" s="1"/>
  <c r="L20" i="1"/>
  <c r="L22" i="1" s="1"/>
  <c r="M20" i="1"/>
  <c r="M22" i="1" s="1"/>
  <c r="B20" i="1"/>
  <c r="B22" i="1" s="1"/>
  <c r="N8" i="1"/>
  <c r="N11" i="1"/>
  <c r="N12" i="1"/>
  <c r="N13" i="1"/>
  <c r="N14" i="1"/>
  <c r="N15" i="1"/>
  <c r="N16" i="1"/>
  <c r="N17" i="1"/>
  <c r="N18" i="1"/>
  <c r="N19" i="1"/>
  <c r="N5" i="1"/>
  <c r="N20" i="1" l="1"/>
  <c r="N22" i="1" s="1"/>
</calcChain>
</file>

<file path=xl/sharedStrings.xml><?xml version="1.0" encoding="utf-8"?>
<sst xmlns="http://schemas.openxmlformats.org/spreadsheetml/2006/main" count="766" uniqueCount="149">
  <si>
    <t>年間見込収支計画書</t>
    <rPh sb="0" eb="2">
      <t>ネンカン</t>
    </rPh>
    <rPh sb="2" eb="4">
      <t>ミコミ</t>
    </rPh>
    <rPh sb="4" eb="6">
      <t>シュウシ</t>
    </rPh>
    <rPh sb="6" eb="9">
      <t>ケイカクショ</t>
    </rPh>
    <phoneticPr fontId="1"/>
  </si>
  <si>
    <t>４月</t>
    <rPh sb="1" eb="2">
      <t>ガツ</t>
    </rPh>
    <phoneticPr fontId="1"/>
  </si>
  <si>
    <t>５月</t>
  </si>
  <si>
    <t>６月</t>
  </si>
  <si>
    <t>７月</t>
  </si>
  <si>
    <t>８月</t>
  </si>
  <si>
    <t>９月</t>
  </si>
  <si>
    <t>１０月</t>
  </si>
  <si>
    <t>１１月</t>
  </si>
  <si>
    <t>１２月</t>
  </si>
  <si>
    <t>１月</t>
  </si>
  <si>
    <t>２月</t>
  </si>
  <si>
    <t>３月</t>
  </si>
  <si>
    <t>年間</t>
    <rPh sb="0" eb="2">
      <t>ネンカン</t>
    </rPh>
    <phoneticPr fontId="1"/>
  </si>
  <si>
    <t>　実働日数</t>
    <rPh sb="1" eb="3">
      <t>ジツドウ</t>
    </rPh>
    <rPh sb="3" eb="5">
      <t>ニッスウ</t>
    </rPh>
    <phoneticPr fontId="1"/>
  </si>
  <si>
    <t>　延べ日数</t>
    <rPh sb="1" eb="2">
      <t>ノ</t>
    </rPh>
    <rPh sb="3" eb="5">
      <t>ニッスウ</t>
    </rPh>
    <phoneticPr fontId="1"/>
  </si>
  <si>
    <t>　給与（管理者）</t>
    <rPh sb="1" eb="3">
      <t>キュウヨ</t>
    </rPh>
    <rPh sb="4" eb="7">
      <t>カンリシャ</t>
    </rPh>
    <phoneticPr fontId="1"/>
  </si>
  <si>
    <t>　給与（従業員）</t>
    <rPh sb="1" eb="3">
      <t>キュウヨ</t>
    </rPh>
    <rPh sb="4" eb="7">
      <t>ジュウギョウイン</t>
    </rPh>
    <phoneticPr fontId="1"/>
  </si>
  <si>
    <t>　通信費</t>
    <rPh sb="1" eb="4">
      <t>ツウシンヒ</t>
    </rPh>
    <phoneticPr fontId="1"/>
  </si>
  <si>
    <t>　光熱水費</t>
    <rPh sb="1" eb="5">
      <t>コウネツスイヒ</t>
    </rPh>
    <phoneticPr fontId="1"/>
  </si>
  <si>
    <t>　保険料</t>
    <rPh sb="1" eb="4">
      <t>ホケンリョウ</t>
    </rPh>
    <phoneticPr fontId="1"/>
  </si>
  <si>
    <t>　備品・設備費</t>
    <rPh sb="1" eb="3">
      <t>ビヒン</t>
    </rPh>
    <rPh sb="4" eb="7">
      <t>セツビヒ</t>
    </rPh>
    <phoneticPr fontId="1"/>
  </si>
  <si>
    <t>　家賃等</t>
    <rPh sb="1" eb="3">
      <t>ヤチン</t>
    </rPh>
    <rPh sb="3" eb="4">
      <t>トウ</t>
    </rPh>
    <phoneticPr fontId="1"/>
  </si>
  <si>
    <t>支出（事業経費）</t>
    <rPh sb="0" eb="2">
      <t>シシュツ</t>
    </rPh>
    <rPh sb="3" eb="5">
      <t>ジギョウ</t>
    </rPh>
    <rPh sb="5" eb="7">
      <t>ケイヒ</t>
    </rPh>
    <phoneticPr fontId="1"/>
  </si>
  <si>
    <t>計（B）</t>
    <rPh sb="0" eb="1">
      <t>ケイ</t>
    </rPh>
    <phoneticPr fontId="1"/>
  </si>
  <si>
    <t>差引収支差額（A)-(B)</t>
    <rPh sb="0" eb="2">
      <t>サシヒキ</t>
    </rPh>
    <rPh sb="2" eb="4">
      <t>シュウシ</t>
    </rPh>
    <rPh sb="4" eb="6">
      <t>サガク</t>
    </rPh>
    <phoneticPr fontId="1"/>
  </si>
  <si>
    <t>　燃料費</t>
    <rPh sb="1" eb="4">
      <t>ネンリョウヒ</t>
    </rPh>
    <phoneticPr fontId="1"/>
  </si>
  <si>
    <t>　給与（児童発達支援管理責任者）</t>
    <rPh sb="1" eb="3">
      <t>キュウヨ</t>
    </rPh>
    <rPh sb="4" eb="6">
      <t>ジドウ</t>
    </rPh>
    <rPh sb="6" eb="8">
      <t>ハッタツ</t>
    </rPh>
    <rPh sb="8" eb="10">
      <t>シエン</t>
    </rPh>
    <rPh sb="10" eb="12">
      <t>カンリ</t>
    </rPh>
    <rPh sb="12" eb="14">
      <t>セキニン</t>
    </rPh>
    <rPh sb="14" eb="15">
      <t>シャ</t>
    </rPh>
    <phoneticPr fontId="1"/>
  </si>
  <si>
    <t>収入（障害児通所給付）（A)</t>
    <rPh sb="0" eb="2">
      <t>シュウニュウ</t>
    </rPh>
    <rPh sb="3" eb="6">
      <t>ショウガイジ</t>
    </rPh>
    <rPh sb="6" eb="8">
      <t>ツウショ</t>
    </rPh>
    <rPh sb="8" eb="10">
      <t>キュウフ</t>
    </rPh>
    <phoneticPr fontId="1"/>
  </si>
  <si>
    <t>月</t>
    <rPh sb="0" eb="1">
      <t>ゲツ</t>
    </rPh>
    <phoneticPr fontId="5"/>
  </si>
  <si>
    <t>合計</t>
    <rPh sb="0" eb="2">
      <t>ゴウケイ</t>
    </rPh>
    <phoneticPr fontId="5"/>
  </si>
  <si>
    <t>平面図</t>
    <rPh sb="0" eb="3">
      <t>ヘイメンズ</t>
    </rPh>
    <phoneticPr fontId="5"/>
  </si>
  <si>
    <t>事業所の名称</t>
    <rPh sb="0" eb="3">
      <t>ジギョウショ</t>
    </rPh>
    <rPh sb="4" eb="6">
      <t>メイショウ</t>
    </rPh>
    <phoneticPr fontId="5"/>
  </si>
  <si>
    <t>備考１　各室の用途及び面積を記載してください。</t>
    <rPh sb="0" eb="2">
      <t>ビコウ</t>
    </rPh>
    <rPh sb="4" eb="6">
      <t>カクシツ</t>
    </rPh>
    <rPh sb="7" eb="9">
      <t>ヨウト</t>
    </rPh>
    <rPh sb="9" eb="10">
      <t>オヨ</t>
    </rPh>
    <rPh sb="11" eb="13">
      <t>メンセキ</t>
    </rPh>
    <rPh sb="14" eb="16">
      <t>キサイ</t>
    </rPh>
    <phoneticPr fontId="5"/>
  </si>
  <si>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5"/>
  </si>
  <si>
    <t>年</t>
    <rPh sb="0" eb="1">
      <t>ネン</t>
    </rPh>
    <phoneticPr fontId="5"/>
  </si>
  <si>
    <t>サービス提供時間</t>
    <rPh sb="4" eb="6">
      <t>テイキョウ</t>
    </rPh>
    <rPh sb="6" eb="8">
      <t>ジカン</t>
    </rPh>
    <phoneticPr fontId="5"/>
  </si>
  <si>
    <t>（参考様式⑤）</t>
    <rPh sb="1" eb="3">
      <t>サンコウ</t>
    </rPh>
    <rPh sb="3" eb="5">
      <t>ヨウシキ</t>
    </rPh>
    <phoneticPr fontId="5"/>
  </si>
  <si>
    <t>　</t>
    <phoneticPr fontId="1"/>
  </si>
  <si>
    <t>（参考様式④）</t>
    <rPh sb="1" eb="3">
      <t>サンコウ</t>
    </rPh>
    <rPh sb="3" eb="5">
      <t>ヨウシキ</t>
    </rPh>
    <phoneticPr fontId="5"/>
  </si>
  <si>
    <t>事業所所在図</t>
    <rPh sb="0" eb="3">
      <t>ジギョウショ</t>
    </rPh>
    <rPh sb="3" eb="5">
      <t>ショザイ</t>
    </rPh>
    <rPh sb="5" eb="6">
      <t>ズ</t>
    </rPh>
    <phoneticPr fontId="5"/>
  </si>
  <si>
    <t>備考１　事業所の所在地が分かる既存の地図を添付することで作成に帰ることができます。</t>
    <rPh sb="0" eb="2">
      <t>ビコウ</t>
    </rPh>
    <rPh sb="4" eb="7">
      <t>ジギョウショ</t>
    </rPh>
    <rPh sb="8" eb="11">
      <t>ショザイチ</t>
    </rPh>
    <rPh sb="12" eb="13">
      <t>ワ</t>
    </rPh>
    <rPh sb="15" eb="17">
      <t>キソン</t>
    </rPh>
    <rPh sb="18" eb="20">
      <t>チズ</t>
    </rPh>
    <rPh sb="21" eb="23">
      <t>テンプ</t>
    </rPh>
    <rPh sb="28" eb="30">
      <t>サクセイ</t>
    </rPh>
    <rPh sb="31" eb="32">
      <t>カエ</t>
    </rPh>
    <phoneticPr fontId="5"/>
  </si>
  <si>
    <t>令和　　　　年度</t>
    <rPh sb="0" eb="2">
      <t>レイワ</t>
    </rPh>
    <rPh sb="6" eb="8">
      <t>ネンド</t>
    </rPh>
    <phoneticPr fontId="1"/>
  </si>
  <si>
    <t>※当様式は参考です。　県への指定申請書に添付する収支計画書と同じもので構いません。</t>
    <rPh sb="1" eb="4">
      <t>トウヨウシキ</t>
    </rPh>
    <rPh sb="5" eb="7">
      <t>サンコウ</t>
    </rPh>
    <rPh sb="11" eb="12">
      <t>ケン</t>
    </rPh>
    <rPh sb="14" eb="16">
      <t>シテイ</t>
    </rPh>
    <rPh sb="16" eb="19">
      <t>シンセイショ</t>
    </rPh>
    <rPh sb="20" eb="22">
      <t>テンプ</t>
    </rPh>
    <rPh sb="24" eb="29">
      <t>シュウシケイカクショ</t>
    </rPh>
    <rPh sb="30" eb="31">
      <t>オナ</t>
    </rPh>
    <rPh sb="35" eb="36">
      <t>カマ</t>
    </rPh>
    <phoneticPr fontId="1"/>
  </si>
  <si>
    <t>（参考様式⑥）</t>
    <rPh sb="1" eb="3">
      <t>サンコウ</t>
    </rPh>
    <rPh sb="3" eb="5">
      <t>ヨウシキ</t>
    </rPh>
    <phoneticPr fontId="1"/>
  </si>
  <si>
    <t>　通所（入所）人数</t>
    <rPh sb="1" eb="3">
      <t>ツウショ</t>
    </rPh>
    <rPh sb="4" eb="6">
      <t>ニュウショ</t>
    </rPh>
    <rPh sb="7" eb="9">
      <t>ニンズウ</t>
    </rPh>
    <phoneticPr fontId="1"/>
  </si>
  <si>
    <t>（参考様式①）従業者の勤務の体制及び勤務形態一覧表</t>
    <rPh sb="1" eb="5">
      <t>サンコウヨウシキ</t>
    </rPh>
    <rPh sb="7" eb="10">
      <t>ジュウギョウシャ</t>
    </rPh>
    <rPh sb="11" eb="13">
      <t>キンム</t>
    </rPh>
    <rPh sb="14" eb="16">
      <t>タイセイ</t>
    </rPh>
    <rPh sb="16" eb="17">
      <t>オヨ</t>
    </rPh>
    <rPh sb="18" eb="20">
      <t>キンム</t>
    </rPh>
    <rPh sb="20" eb="22">
      <t>ケイタイ</t>
    </rPh>
    <rPh sb="22" eb="25">
      <t>イチランヒョウ</t>
    </rPh>
    <phoneticPr fontId="5"/>
  </si>
  <si>
    <t>サービス種別</t>
    <rPh sb="4" eb="6">
      <t>シュベツ</t>
    </rPh>
    <phoneticPr fontId="17"/>
  </si>
  <si>
    <t>児童発達支援・放課後等デイサービス</t>
    <rPh sb="0" eb="2">
      <t>ジドウ</t>
    </rPh>
    <rPh sb="2" eb="4">
      <t>ハッタツ</t>
    </rPh>
    <rPh sb="4" eb="6">
      <t>シエン</t>
    </rPh>
    <rPh sb="7" eb="11">
      <t>ホウカゴトウ</t>
    </rPh>
    <phoneticPr fontId="17"/>
  </si>
  <si>
    <t>事業所名</t>
    <rPh sb="0" eb="3">
      <t>ジギョウショ</t>
    </rPh>
    <rPh sb="3" eb="4">
      <t>メイ</t>
    </rPh>
    <phoneticPr fontId="17"/>
  </si>
  <si>
    <t>(1)記載する期間</t>
    <rPh sb="3" eb="5">
      <t>キサイ</t>
    </rPh>
    <rPh sb="7" eb="9">
      <t>キカン</t>
    </rPh>
    <phoneticPr fontId="5"/>
  </si>
  <si>
    <t>(2)予定/実績の別</t>
    <rPh sb="3" eb="5">
      <t>ヨテイ</t>
    </rPh>
    <rPh sb="6" eb="8">
      <t>ジッセキ</t>
    </rPh>
    <rPh sb="9" eb="10">
      <t>ベツ</t>
    </rPh>
    <phoneticPr fontId="5"/>
  </si>
  <si>
    <t>(2)-2　定員</t>
    <rPh sb="6" eb="8">
      <t>テイイン</t>
    </rPh>
    <phoneticPr fontId="2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</si>
  <si>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7"/>
  </si>
  <si>
    <t>時間/週</t>
    <rPh sb="0" eb="2">
      <t>ジカン</t>
    </rPh>
    <rPh sb="3" eb="4">
      <t>シュウ</t>
    </rPh>
    <phoneticPr fontId="5"/>
  </si>
  <si>
    <t>時間/月</t>
    <rPh sb="0" eb="2">
      <t>ジカン</t>
    </rPh>
    <rPh sb="3" eb="4">
      <t>ツキ</t>
    </rPh>
    <phoneticPr fontId="5"/>
  </si>
  <si>
    <t>No.</t>
    <phoneticPr fontId="5"/>
  </si>
  <si>
    <t>(4)職種</t>
    <rPh sb="3" eb="5">
      <t>ショクシュ</t>
    </rPh>
    <phoneticPr fontId="5"/>
  </si>
  <si>
    <t>(5)勤務形態</t>
    <rPh sb="3" eb="5">
      <t>キンム</t>
    </rPh>
    <rPh sb="5" eb="7">
      <t>ケイタイ</t>
    </rPh>
    <phoneticPr fontId="5"/>
  </si>
  <si>
    <t>(6)資格</t>
    <rPh sb="3" eb="5">
      <t>シカク</t>
    </rPh>
    <phoneticPr fontId="5"/>
  </si>
  <si>
    <t>(7)氏名</t>
    <rPh sb="3" eb="5">
      <t>シメイ</t>
    </rPh>
    <phoneticPr fontId="5"/>
  </si>
  <si>
    <t>(8)</t>
    <phoneticPr fontId="5"/>
  </si>
  <si>
    <t>(9)勤務時間数合計</t>
    <rPh sb="3" eb="5">
      <t>キンム</t>
    </rPh>
    <rPh sb="5" eb="7">
      <t>ジカン</t>
    </rPh>
    <rPh sb="7" eb="8">
      <t>スウ</t>
    </rPh>
    <rPh sb="8" eb="10">
      <t>ゴウケイ</t>
    </rPh>
    <phoneticPr fontId="5"/>
  </si>
  <si>
    <t>(10)週平均の勤務時間数</t>
    <rPh sb="4" eb="7">
      <t>シュウヘイキン</t>
    </rPh>
    <rPh sb="8" eb="10">
      <t>キンム</t>
    </rPh>
    <rPh sb="10" eb="12">
      <t>ジカン</t>
    </rPh>
    <rPh sb="12" eb="13">
      <t>スウ</t>
    </rPh>
    <phoneticPr fontId="5"/>
  </si>
  <si>
    <t>(11)兼務状況
（兼務先／兼務する職務の内容）等</t>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</si>
  <si>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</si>
  <si>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</si>
  <si>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</si>
  <si>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</si>
  <si>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第５週</t>
    <rPh sb="0" eb="1">
      <t>ダイ</t>
    </rPh>
    <rPh sb="2" eb="3">
      <t>シュウ</t>
    </rPh>
    <phoneticPr fontId="5"/>
  </si>
  <si>
    <t>※選択肢にない職種については直接入力してください</t>
    <phoneticPr fontId="20"/>
  </si>
  <si>
    <t>管理者</t>
    <rPh sb="0" eb="3">
      <t>カンリシャ</t>
    </rPh>
    <phoneticPr fontId="20"/>
  </si>
  <si>
    <t>A</t>
  </si>
  <si>
    <t>児童発達支援管理責任者</t>
  </si>
  <si>
    <t>B</t>
  </si>
  <si>
    <t>児童指導員</t>
    <rPh sb="0" eb="2">
      <t>ジドウ</t>
    </rPh>
    <rPh sb="2" eb="5">
      <t>シドウイン</t>
    </rPh>
    <phoneticPr fontId="20"/>
  </si>
  <si>
    <t>C</t>
  </si>
  <si>
    <t>保育士</t>
    <rPh sb="0" eb="3">
      <t>ホイクシ</t>
    </rPh>
    <phoneticPr fontId="20"/>
  </si>
  <si>
    <t>D</t>
  </si>
  <si>
    <t>その他職員</t>
    <rPh sb="2" eb="3">
      <t>タ</t>
    </rPh>
    <rPh sb="3" eb="5">
      <t>ショクイン</t>
    </rPh>
    <phoneticPr fontId="20"/>
  </si>
  <si>
    <t>E</t>
    <phoneticPr fontId="20"/>
  </si>
  <si>
    <r>
      <t>＜人員基準に関する実人数集計＞</t>
    </r>
    <r>
      <rPr>
        <sz val="10"/>
        <color rgb="FFC00000"/>
        <rFont val="ＭＳ ゴシック"/>
        <family val="3"/>
        <charset val="128"/>
      </rPr>
      <t>　※手入力いただいたものはすべて「その他職員」にまとめられます。</t>
    </r>
    <rPh sb="1" eb="5">
      <t>ジンインキジュン</t>
    </rPh>
    <rPh sb="6" eb="7">
      <t>カン</t>
    </rPh>
    <rPh sb="9" eb="10">
      <t>ジツ</t>
    </rPh>
    <rPh sb="10" eb="12">
      <t>ニンズウ</t>
    </rPh>
    <rPh sb="12" eb="14">
      <t>シュウケイ</t>
    </rPh>
    <rPh sb="17" eb="20">
      <t>テニュウリョク</t>
    </rPh>
    <rPh sb="34" eb="37">
      <t>タショクイン</t>
    </rPh>
    <phoneticPr fontId="5"/>
  </si>
  <si>
    <t>専従</t>
    <rPh sb="0" eb="2">
      <t>センジュウ</t>
    </rPh>
    <phoneticPr fontId="27"/>
  </si>
  <si>
    <t>兼務</t>
    <rPh sb="0" eb="2">
      <t>ケンム</t>
    </rPh>
    <phoneticPr fontId="27"/>
  </si>
  <si>
    <t>専従</t>
    <rPh sb="0" eb="2">
      <t>センジュウ</t>
    </rPh>
    <phoneticPr fontId="5"/>
  </si>
  <si>
    <t>兼務</t>
    <rPh sb="0" eb="2">
      <t>ケンム</t>
    </rPh>
    <phoneticPr fontId="5"/>
  </si>
  <si>
    <t>常勤</t>
    <rPh sb="0" eb="2">
      <t>ジョウキン</t>
    </rPh>
    <phoneticPr fontId="5"/>
  </si>
  <si>
    <t>非常勤</t>
    <rPh sb="0" eb="3">
      <t>ヒジョウキン</t>
    </rPh>
    <phoneticPr fontId="5"/>
  </si>
  <si>
    <t>常勤換算数</t>
    <rPh sb="0" eb="5">
      <t>ジョウキンカンサンスウ</t>
    </rPh>
    <phoneticPr fontId="2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</si>
  <si>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7"/>
  </si>
  <si>
    <t>　(1) 「４週」・「暦月」のいずれかを選択してください。</t>
    <rPh sb="7" eb="8">
      <t>シュウ</t>
    </rPh>
    <rPh sb="11" eb="12">
      <t>レキ</t>
    </rPh>
    <rPh sb="12" eb="13">
      <t>ツキ</t>
    </rPh>
    <rPh sb="20" eb="22">
      <t>センタク</t>
    </rPh>
    <phoneticPr fontId="17"/>
  </si>
  <si>
    <t>　(2) 「予定」・「実績」のいずれかを選択してください。</t>
    <rPh sb="6" eb="8">
      <t>ヨテイ</t>
    </rPh>
    <rPh sb="11" eb="13">
      <t>ジッセキ</t>
    </rPh>
    <rPh sb="20" eb="22">
      <t>センタク</t>
    </rPh>
    <phoneticPr fontId="17"/>
  </si>
  <si>
    <t>　(2) -2　定員数を入力してください。</t>
    <rPh sb="8" eb="11">
      <t>テイインスウ</t>
    </rPh>
    <rPh sb="12" eb="14">
      <t>ニュウリョク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</si>
  <si>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7"/>
  </si>
  <si>
    <t>　(4) 従業者の職種を入力してください。</t>
    <rPh sb="5" eb="8">
      <t>ジュウギョウシャ</t>
    </rPh>
    <rPh sb="9" eb="11">
      <t>ショクシュ</t>
    </rPh>
    <rPh sb="12" eb="14">
      <t>ニュウリョク</t>
    </rPh>
    <phoneticPr fontId="17"/>
  </si>
  <si>
    <t xml:space="preserve"> 　　 記入の順序は、職種ごとにまとめてください。</t>
    <rPh sb="4" eb="6">
      <t>キニュウ</t>
    </rPh>
    <rPh sb="7" eb="9">
      <t>ジュンジョ</t>
    </rPh>
    <rPh sb="11" eb="13">
      <t>ショクシュ</t>
    </rPh>
    <phoneticPr fontId="17"/>
  </si>
  <si>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9"/>
  </si>
  <si>
    <t>記号</t>
    <rPh sb="0" eb="2">
      <t>キゴウ</t>
    </rPh>
    <phoneticPr fontId="17"/>
  </si>
  <si>
    <t>区分</t>
    <rPh sb="0" eb="2">
      <t>クブン</t>
    </rPh>
    <phoneticPr fontId="17"/>
  </si>
  <si>
    <t>常勤で専従</t>
    <rPh sb="0" eb="2">
      <t>ジョウキン</t>
    </rPh>
    <rPh sb="3" eb="5">
      <t>センジュウ</t>
    </rPh>
    <phoneticPr fontId="17"/>
  </si>
  <si>
    <t>常勤で兼務</t>
    <rPh sb="0" eb="2">
      <t>ジョウキン</t>
    </rPh>
    <rPh sb="3" eb="5">
      <t>ケンム</t>
    </rPh>
    <phoneticPr fontId="17"/>
  </si>
  <si>
    <t>非常勤で専従</t>
    <rPh sb="0" eb="3">
      <t>ヒジョウキン</t>
    </rPh>
    <rPh sb="4" eb="6">
      <t>センジュウ</t>
    </rPh>
    <phoneticPr fontId="17"/>
  </si>
  <si>
    <t>非常勤で兼務</t>
    <rPh sb="0" eb="3">
      <t>ヒジョウキン</t>
    </rPh>
    <rPh sb="4" eb="6">
      <t>ケンム</t>
    </rPh>
    <phoneticPr fontId="17"/>
  </si>
  <si>
    <t>（注）常勤・非常勤の区分について</t>
    <rPh sb="1" eb="2">
      <t>チュウ</t>
    </rPh>
    <rPh sb="3" eb="5">
      <t>ジョウキン</t>
    </rPh>
    <rPh sb="6" eb="9">
      <t>ヒジョウキン</t>
    </rPh>
    <rPh sb="10" eb="12">
      <t>クブン</t>
    </rPh>
    <phoneticPr fontId="17"/>
  </si>
  <si>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</si>
  <si>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7"/>
  </si>
  <si>
    <t>　(6) 従業者の保有する資格を入力してください。</t>
    <rPh sb="5" eb="8">
      <t>ジュウギョウシャ</t>
    </rPh>
    <rPh sb="9" eb="11">
      <t>ホユウ</t>
    </rPh>
    <rPh sb="13" eb="15">
      <t>シカク</t>
    </rPh>
    <rPh sb="16" eb="18">
      <t>ニュウリョク</t>
    </rPh>
    <phoneticPr fontId="17"/>
  </si>
  <si>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7"/>
  </si>
  <si>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7"/>
  </si>
  <si>
    <t>　(7) 従業者の氏名を記入してください。</t>
    <rPh sb="5" eb="8">
      <t>ジュウギョウシャ</t>
    </rPh>
    <rPh sb="9" eb="11">
      <t>シメイ</t>
    </rPh>
    <rPh sb="12" eb="14">
      <t>キニュウ</t>
    </rPh>
    <phoneticPr fontId="17"/>
  </si>
  <si>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7"/>
  </si>
  <si>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17"/>
  </si>
  <si>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5"/>
  </si>
  <si>
    <t>※指定基準の確認に際しては、４週分の入力で差し支えありません。</t>
    <rPh sb="1" eb="5">
      <t>シテイキジュン</t>
    </rPh>
    <rPh sb="15" eb="17">
      <t>シュウブン</t>
    </rPh>
    <rPh sb="18" eb="20">
      <t>ニュウリョク</t>
    </rPh>
    <rPh sb="21" eb="22">
      <t>サ</t>
    </rPh>
    <rPh sb="23" eb="24">
      <t>ツカ</t>
    </rPh>
    <phoneticPr fontId="5"/>
  </si>
  <si>
    <t>　(10) 従業者ごとに、合計勤務時間数を入力してください。</t>
    <rPh sb="6" eb="9">
      <t>ジュウギョウシャ</t>
    </rPh>
    <rPh sb="13" eb="15">
      <t>ゴウケイ</t>
    </rPh>
    <rPh sb="15" eb="17">
      <t>キンム</t>
    </rPh>
    <rPh sb="17" eb="20">
      <t>ジカンスウ</t>
    </rPh>
    <rPh sb="21" eb="23">
      <t>ニュウリョク</t>
    </rPh>
    <phoneticPr fontId="1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</si>
  <si>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7"/>
  </si>
  <si>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7"/>
  </si>
  <si>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</si>
  <si>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7"/>
  </si>
  <si>
    <t>　　　 その他、特記事項欄としてもご活用ください。</t>
    <rPh sb="6" eb="7">
      <t>タ</t>
    </rPh>
    <rPh sb="8" eb="10">
      <t>トッキ</t>
    </rPh>
    <rPh sb="10" eb="12">
      <t>ジコウ</t>
    </rPh>
    <rPh sb="12" eb="13">
      <t>ラン</t>
    </rPh>
    <rPh sb="18" eb="20">
      <t>カツヨウ</t>
    </rPh>
    <phoneticPr fontId="9"/>
  </si>
  <si>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5"/>
  </si>
  <si>
    <t xml:space="preserve"> （14) 必要項目を満たしていれば、各事業所で使用するシフト表等をもって代替書類として差し支えありません。</t>
    <phoneticPr fontId="5"/>
  </si>
  <si>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20"/>
  </si>
  <si>
    <t>嘱託医</t>
    <rPh sb="0" eb="2">
      <t>ショクタク</t>
    </rPh>
    <phoneticPr fontId="20"/>
  </si>
  <si>
    <t>（参考様式①）従業者の勤務の体制及び勤務形態一覧表</t>
    <rPh sb="1" eb="6">
      <t>サンコウヨウシキ1</t>
    </rPh>
    <rPh sb="7" eb="10">
      <t>ジュウギョウシャ</t>
    </rPh>
    <rPh sb="11" eb="13">
      <t>キンム</t>
    </rPh>
    <rPh sb="14" eb="16">
      <t>タイセイ</t>
    </rPh>
    <rPh sb="16" eb="17">
      <t>オヨ</t>
    </rPh>
    <rPh sb="18" eb="20">
      <t>キンム</t>
    </rPh>
    <rPh sb="20" eb="22">
      <t>ケイタイ</t>
    </rPh>
    <rPh sb="22" eb="25">
      <t>イチランヒョウ</t>
    </rPh>
    <phoneticPr fontId="5"/>
  </si>
  <si>
    <t>児童発達支援・児童発達支援センターであるもの</t>
    <rPh sb="0" eb="6">
      <t>ジドウハッタツシエン</t>
    </rPh>
    <rPh sb="7" eb="11">
      <t>ジドウハッタツ</t>
    </rPh>
    <rPh sb="11" eb="13">
      <t>シエン</t>
    </rPh>
    <phoneticPr fontId="20"/>
  </si>
  <si>
    <t>＜人員基準に関する実人数集計＞</t>
    <rPh sb="1" eb="5">
      <t>ジンインキジュン</t>
    </rPh>
    <rPh sb="6" eb="7">
      <t>カン</t>
    </rPh>
    <rPh sb="9" eb="10">
      <t>ジツ</t>
    </rPh>
    <rPh sb="10" eb="12">
      <t>ニンズウ</t>
    </rPh>
    <rPh sb="12" eb="14">
      <t>シュウケイ</t>
    </rPh>
    <phoneticPr fontId="5"/>
  </si>
  <si>
    <t>居宅訪問型児童発達支援</t>
    <rPh sb="0" eb="2">
      <t>キョタク</t>
    </rPh>
    <rPh sb="2" eb="4">
      <t>ホウモン</t>
    </rPh>
    <rPh sb="4" eb="5">
      <t>ガタ</t>
    </rPh>
    <rPh sb="5" eb="7">
      <t>ジドウ</t>
    </rPh>
    <rPh sb="7" eb="9">
      <t>ハッタツ</t>
    </rPh>
    <rPh sb="9" eb="11">
      <t>シエン</t>
    </rPh>
    <phoneticPr fontId="17"/>
  </si>
  <si>
    <t>児童発達支援管理責任者</t>
    <rPh sb="0" eb="2">
      <t>ジドウ</t>
    </rPh>
    <rPh sb="2" eb="6">
      <t>ハッタツシエン</t>
    </rPh>
    <rPh sb="6" eb="8">
      <t>カンリ</t>
    </rPh>
    <rPh sb="8" eb="11">
      <t>セキニンシャ</t>
    </rPh>
    <phoneticPr fontId="20"/>
  </si>
  <si>
    <t>訪問支援員</t>
    <rPh sb="0" eb="2">
      <t>ホウモン</t>
    </rPh>
    <rPh sb="2" eb="5">
      <t>シエンイン</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</si>
  <si>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7"/>
  </si>
  <si>
    <t>保育所等訪問支援</t>
    <rPh sb="0" eb="3">
      <t>ホイクショ</t>
    </rPh>
    <rPh sb="3" eb="4">
      <t>トウ</t>
    </rPh>
    <rPh sb="4" eb="6">
      <t>ホウモン</t>
    </rPh>
    <rPh sb="6" eb="8">
      <t>シエン</t>
    </rPh>
    <phoneticPr fontId="17"/>
  </si>
  <si>
    <t>福祉型障害児入所施設</t>
    <rPh sb="0" eb="3">
      <t>フクシガタ</t>
    </rPh>
    <rPh sb="3" eb="6">
      <t>ショウガイジ</t>
    </rPh>
    <rPh sb="6" eb="8">
      <t>ニュウショ</t>
    </rPh>
    <rPh sb="8" eb="10">
      <t>シセツ</t>
    </rPh>
    <phoneticPr fontId="17"/>
  </si>
  <si>
    <t>医師</t>
    <rPh sb="0" eb="2">
      <t>イシ</t>
    </rPh>
    <phoneticPr fontId="20"/>
  </si>
  <si>
    <t>心理担当職員</t>
    <rPh sb="0" eb="6">
      <t>シンリタントウショクイン</t>
    </rPh>
    <phoneticPr fontId="20"/>
  </si>
  <si>
    <t>B</t>
    <phoneticPr fontId="20"/>
  </si>
  <si>
    <t>＜主な対象者及び障害児の数＞</t>
    <rPh sb="1" eb="2">
      <t>オモ</t>
    </rPh>
    <rPh sb="3" eb="5">
      <t>タイショウ</t>
    </rPh>
    <rPh sb="5" eb="6">
      <t>シャ</t>
    </rPh>
    <rPh sb="6" eb="7">
      <t>オヨ</t>
    </rPh>
    <rPh sb="8" eb="11">
      <t>ショウガイジ</t>
    </rPh>
    <rPh sb="12" eb="13">
      <t>カズ</t>
    </rPh>
    <phoneticPr fontId="5"/>
  </si>
  <si>
    <t>主な対象者の区分</t>
    <rPh sb="0" eb="1">
      <t>オモ</t>
    </rPh>
    <rPh sb="2" eb="5">
      <t>タイショウシャ</t>
    </rPh>
    <rPh sb="6" eb="8">
      <t>クブン</t>
    </rPh>
    <phoneticPr fontId="20"/>
  </si>
  <si>
    <t>障害児の数</t>
    <rPh sb="0" eb="3">
      <t>ショウガイジ</t>
    </rPh>
    <rPh sb="4" eb="5">
      <t>カズ</t>
    </rPh>
    <phoneticPr fontId="20"/>
  </si>
  <si>
    <t>主として盲ろうあ児を入所させる福祉型障害児入所施設</t>
    <phoneticPr fontId="20"/>
  </si>
  <si>
    <t>＜人員に関する基準＞</t>
    <rPh sb="1" eb="3">
      <t>ジンイン</t>
    </rPh>
    <rPh sb="4" eb="5">
      <t>カン</t>
    </rPh>
    <rPh sb="7" eb="9">
      <t>キジュン</t>
    </rPh>
    <phoneticPr fontId="5"/>
  </si>
  <si>
    <t>区分</t>
    <rPh sb="0" eb="2">
      <t>クブン</t>
    </rPh>
    <phoneticPr fontId="27"/>
  </si>
  <si>
    <t>看護職員</t>
    <rPh sb="0" eb="4">
      <t>カンゴショクイン</t>
    </rPh>
    <phoneticPr fontId="20"/>
  </si>
  <si>
    <t>児童指導員及び保育士</t>
    <rPh sb="0" eb="2">
      <t>ジドウ</t>
    </rPh>
    <rPh sb="2" eb="5">
      <t>シドウイン</t>
    </rPh>
    <rPh sb="5" eb="6">
      <t>オヨ</t>
    </rPh>
    <rPh sb="7" eb="10">
      <t>ホイクシ</t>
    </rPh>
    <phoneticPr fontId="20"/>
  </si>
  <si>
    <t>必要な配置数</t>
    <rPh sb="0" eb="2">
      <t>ヒツヨウ</t>
    </rPh>
    <rPh sb="3" eb="6">
      <t>ハイチスウ</t>
    </rPh>
    <phoneticPr fontId="27"/>
  </si>
  <si>
    <t>医療型障害児入所施設</t>
    <rPh sb="0" eb="2">
      <t>イリョウ</t>
    </rPh>
    <rPh sb="2" eb="3">
      <t>ガタ</t>
    </rPh>
    <rPh sb="3" eb="6">
      <t>ショウガイジ</t>
    </rPh>
    <rPh sb="6" eb="8">
      <t>ニュウショ</t>
    </rPh>
    <rPh sb="8" eb="10">
      <t>シセツ</t>
    </rPh>
    <phoneticPr fontId="17"/>
  </si>
  <si>
    <t>障害児である乳幼児の数</t>
    <rPh sb="0" eb="3">
      <t>ショウガイジ</t>
    </rPh>
    <rPh sb="6" eb="9">
      <t>ニュウヨウジ</t>
    </rPh>
    <rPh sb="10" eb="11">
      <t>カズ</t>
    </rPh>
    <phoneticPr fontId="20"/>
  </si>
  <si>
    <t>障害児である少年の数</t>
    <rPh sb="0" eb="3">
      <t>ショウガイジ</t>
    </rPh>
    <rPh sb="6" eb="8">
      <t>ショウネン</t>
    </rPh>
    <rPh sb="9" eb="10">
      <t>カズ</t>
    </rPh>
    <phoneticPr fontId="20"/>
  </si>
  <si>
    <t>主として知的障害のある児童を入所させる福祉型障害児入所施設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</si>
</sst>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409]d;@"/>
    <numFmt numFmtId="179" formatCode="aaa"/>
    <numFmt numFmtId="180" formatCode="[$-409]d&quot;月&quot;"/>
  </numFmts>
  <fonts count="33"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theme="1"/>
      <name val="ＭＳ Ｐゴシック"/>
      <family val="3"/>
      <charset val="128"/>
      <scheme val="minor"/>
    </font>
    <font>
      <sz val="11"/>
      <color indexed="8"/>
      <name val="ＭＳ Ｐゴシック"/>
      <family val="3"/>
      <charset val="128"/>
    </font>
    <font>
      <sz val="10"/>
      <name val="ＭＳ Ｐ明朝"/>
      <family val="1"/>
      <charset val="128"/>
    </font>
    <font>
      <sz val="16"/>
      <color theme="1"/>
      <name val="ＭＳ Ｐゴシック"/>
      <family val="3"/>
      <charset val="128"/>
      <scheme val="minor"/>
    </font>
    <font>
      <b/>
      <sz val="11"/>
      <name val="ＭＳ ゴシック"/>
      <family val="3"/>
      <charset val="128"/>
    </font>
    <font>
      <sz val="11"/>
      <name val="ＭＳ ゴシック"/>
      <family val="3"/>
      <charset val="128"/>
    </font>
    <font>
      <sz val="10"/>
      <color theme="1"/>
      <name val="ＭＳ Ｐゴシック"/>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3"/>
      <charset val="128"/>
    </font>
    <font>
      <sz val="9"/>
      <name val="ＭＳ ゴシック"/>
      <family val="3"/>
      <charset val="128"/>
    </font>
    <font>
      <sz val="8"/>
      <color rgb="FFC00000"/>
      <name val="ＭＳ ゴシック"/>
      <family val="3"/>
      <charset val="128"/>
    </font>
    <font>
      <sz val="12"/>
      <color theme="0" tint="-0.249977111117893"/>
      <name val="ＭＳ ゴシック"/>
      <family val="3"/>
      <charset val="128"/>
    </font>
    <font>
      <sz val="12"/>
      <color rgb="FFC00000"/>
      <name val="ＭＳ ゴシック"/>
      <family val="3"/>
      <charset val="128"/>
    </font>
    <font>
      <sz val="8"/>
      <name val="ＭＳ ゴシック"/>
      <family val="3"/>
      <charset val="128"/>
    </font>
    <font>
      <sz val="10"/>
      <color rgb="FFC00000"/>
      <name val="ＭＳ 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alignment vertical="center"/>
    </xf>
    <xf numFmtId="0" fontId="6" fillId="0" borderId="0"/>
    <xf numFmtId="0" fontId="6" fillId="0" borderId="0">
      <alignment vertical="center"/>
    </xf>
    <xf numFmtId="9" fontId="11" fillId="0" borderId="0" applyFont="0" applyFill="0" applyBorder="0" applyAlignment="0" applyProtection="0">
      <alignment vertical="center"/>
    </xf>
    <xf numFmtId="0" fontId="12" fillId="0" borderId="0">
      <alignment vertical="center"/>
    </xf>
    <xf numFmtId="0" fontId="6" fillId="0" borderId="0"/>
    <xf numFmtId="0" fontId="6" fillId="0" borderId="0">
      <alignment vertical="center"/>
    </xf>
    <xf numFmtId="0" fontId="10" fillId="0" borderId="0">
      <alignment vertical="center"/>
    </xf>
    <xf numFmtId="0" fontId="6" fillId="0" borderId="0">
      <alignment vertical="center"/>
    </xf>
    <xf numFmtId="0" fontId="10" fillId="0" borderId="0">
      <alignment vertical="center"/>
    </xf>
    <xf numFmtId="0" fontId="6" fillId="0" borderId="0">
      <alignment vertical="center"/>
    </xf>
    <xf numFmtId="0" fontId="11" fillId="0" borderId="0">
      <alignment vertical="center"/>
    </xf>
    <xf numFmtId="0" fontId="19" fillId="0" borderId="0">
      <alignment vertical="center"/>
    </xf>
  </cellStyleXfs>
  <cellXfs count="125">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176" fontId="0" fillId="0" borderId="1" xfId="0" applyNumberFormat="1" applyBorder="1">
      <alignment vertical="center"/>
    </xf>
    <xf numFmtId="176" fontId="0" fillId="0" borderId="0" xfId="0" applyNumberFormat="1" applyBorder="1">
      <alignment vertical="center"/>
    </xf>
    <xf numFmtId="0" fontId="3" fillId="0" borderId="1" xfId="0" applyFont="1" applyBorder="1" applyAlignment="1">
      <alignment vertical="center" shrinkToFit="1"/>
    </xf>
    <xf numFmtId="0" fontId="4" fillId="0" borderId="1" xfId="0" applyFont="1" applyBorder="1">
      <alignment vertical="center"/>
    </xf>
    <xf numFmtId="0" fontId="7" fillId="0" borderId="0" xfId="1" applyFont="1"/>
    <xf numFmtId="0" fontId="8" fillId="0" borderId="0" xfId="1" applyFont="1"/>
    <xf numFmtId="0" fontId="8" fillId="0" borderId="9" xfId="1" applyFont="1" applyBorder="1"/>
    <xf numFmtId="0" fontId="8" fillId="0" borderId="10" xfId="1" applyFont="1" applyBorder="1"/>
    <xf numFmtId="0" fontId="8" fillId="0" borderId="11" xfId="1" applyFont="1" applyBorder="1"/>
    <xf numFmtId="0" fontId="8" fillId="0" borderId="12" xfId="1" applyFont="1" applyBorder="1"/>
    <xf numFmtId="0" fontId="8" fillId="0" borderId="0" xfId="1" applyFont="1" applyBorder="1"/>
    <xf numFmtId="0" fontId="8" fillId="0" borderId="13" xfId="1" applyFont="1" applyBorder="1"/>
    <xf numFmtId="0" fontId="8" fillId="0" borderId="8" xfId="1" applyFont="1" applyBorder="1"/>
    <xf numFmtId="0" fontId="8" fillId="0" borderId="6" xfId="1" applyFont="1" applyBorder="1"/>
    <xf numFmtId="0" fontId="8" fillId="0" borderId="14" xfId="1" applyFont="1" applyBorder="1"/>
    <xf numFmtId="0" fontId="9" fillId="0" borderId="0" xfId="1" applyFont="1"/>
    <xf numFmtId="0" fontId="13" fillId="0" borderId="5" xfId="0" applyFont="1" applyBorder="1" applyAlignment="1">
      <alignment horizontal="center" vertical="center"/>
    </xf>
    <xf numFmtId="0" fontId="0" fillId="2" borderId="1" xfId="0" applyFill="1" applyBorder="1">
      <alignment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4" fillId="0" borderId="0" xfId="2" applyFont="1" applyAlignment="1">
      <alignment horizontal="left" vertical="center"/>
    </xf>
    <xf numFmtId="0" fontId="8" fillId="0" borderId="0" xfId="2" applyFont="1" applyAlignment="1">
      <alignment vertical="center" textRotation="255" shrinkToFit="1"/>
    </xf>
    <xf numFmtId="0" fontId="15" fillId="0" borderId="0" xfId="2" applyFont="1" applyAlignment="1">
      <alignment horizontal="left" vertical="center"/>
    </xf>
    <xf numFmtId="0" fontId="9" fillId="0" borderId="0" xfId="2" applyFont="1" applyAlignment="1">
      <alignment horizontal="left" vertical="center"/>
    </xf>
    <xf numFmtId="0" fontId="9" fillId="0" borderId="0" xfId="2" applyFont="1">
      <alignment vertical="center"/>
    </xf>
    <xf numFmtId="0" fontId="16" fillId="0" borderId="0" xfId="7" applyFont="1">
      <alignment vertical="center"/>
    </xf>
    <xf numFmtId="0" fontId="9" fillId="0" borderId="0" xfId="2" applyFont="1" applyAlignment="1">
      <alignment horizontal="right" vertical="center"/>
    </xf>
    <xf numFmtId="0" fontId="9" fillId="3" borderId="1" xfId="2" applyFont="1" applyFill="1" applyBorder="1" applyAlignment="1">
      <alignment horizontal="center" vertical="center" wrapText="1"/>
    </xf>
    <xf numFmtId="0" fontId="8" fillId="0" borderId="0" xfId="2" applyFont="1">
      <alignment vertical="center"/>
    </xf>
    <xf numFmtId="0" fontId="9" fillId="0" borderId="0" xfId="2" applyFont="1" applyAlignment="1">
      <alignment horizontal="center" vertical="center"/>
    </xf>
    <xf numFmtId="0" fontId="9" fillId="4" borderId="6" xfId="2" applyFont="1" applyFill="1" applyBorder="1" applyAlignment="1">
      <alignment horizontal="center" vertical="center"/>
    </xf>
    <xf numFmtId="0" fontId="9" fillId="0" borderId="6" xfId="2" applyFont="1" applyBorder="1" applyAlignment="1">
      <alignment horizontal="center" vertical="center"/>
    </xf>
    <xf numFmtId="0" fontId="9" fillId="5" borderId="1" xfId="2" applyFont="1" applyFill="1" applyBorder="1" applyAlignment="1">
      <alignment horizontal="center" vertical="center"/>
    </xf>
    <xf numFmtId="0" fontId="18" fillId="0" borderId="0" xfId="7" applyFont="1">
      <alignment vertical="center"/>
    </xf>
    <xf numFmtId="0" fontId="19" fillId="0" borderId="0" xfId="7" applyFont="1">
      <alignment vertical="center"/>
    </xf>
    <xf numFmtId="0" fontId="19" fillId="0" borderId="0" xfId="7" applyFont="1" applyAlignment="1">
      <alignment horizontal="right" vertical="center"/>
    </xf>
    <xf numFmtId="0" fontId="9" fillId="3" borderId="1" xfId="2" applyFont="1" applyFill="1" applyBorder="1" applyAlignment="1">
      <alignment horizontal="center" vertical="center"/>
    </xf>
    <xf numFmtId="0" fontId="9" fillId="0" borderId="0" xfId="7" applyFont="1">
      <alignment vertical="center"/>
    </xf>
    <xf numFmtId="0" fontId="9" fillId="0" borderId="0" xfId="7" applyFont="1" applyAlignment="1">
      <alignment horizontal="right" vertical="center"/>
    </xf>
    <xf numFmtId="0" fontId="19" fillId="6" borderId="1" xfId="7" applyFont="1" applyFill="1" applyBorder="1">
      <alignment vertical="center"/>
    </xf>
    <xf numFmtId="0" fontId="19" fillId="6" borderId="7" xfId="7" applyFont="1" applyFill="1" applyBorder="1">
      <alignment vertical="center"/>
    </xf>
    <xf numFmtId="0" fontId="21" fillId="0" borderId="0" xfId="2" applyFont="1" applyAlignment="1">
      <alignment horizontal="center" vertical="center"/>
    </xf>
    <xf numFmtId="0" fontId="9" fillId="0" borderId="1" xfId="2" applyFont="1" applyBorder="1">
      <alignment vertical="center"/>
    </xf>
    <xf numFmtId="0" fontId="21" fillId="0" borderId="9" xfId="2" applyFont="1" applyBorder="1" applyAlignment="1">
      <alignment horizontal="center" vertical="center"/>
    </xf>
    <xf numFmtId="0" fontId="21" fillId="0" borderId="9" xfId="2" applyFont="1" applyBorder="1" applyAlignment="1">
      <alignment horizontal="center" vertical="center" wrapText="1"/>
    </xf>
    <xf numFmtId="0" fontId="21" fillId="0" borderId="1" xfId="2" applyFont="1" applyBorder="1" applyAlignment="1">
      <alignment horizontal="center" vertical="center"/>
    </xf>
    <xf numFmtId="0" fontId="21" fillId="0" borderId="2" xfId="2" applyFont="1" applyBorder="1" applyAlignment="1">
      <alignment horizontal="center" vertical="center"/>
    </xf>
    <xf numFmtId="49" fontId="21" fillId="0" borderId="1" xfId="2" applyNumberFormat="1" applyFont="1" applyBorder="1" applyAlignment="1">
      <alignment horizontal="center" vertical="center"/>
    </xf>
    <xf numFmtId="0" fontId="21" fillId="0" borderId="4" xfId="2" applyFont="1" applyBorder="1" applyAlignment="1">
      <alignment horizontal="center" vertical="center" wrapText="1"/>
    </xf>
    <xf numFmtId="0" fontId="21" fillId="0" borderId="1" xfId="2" applyFont="1" applyBorder="1" applyAlignment="1">
      <alignment horizontal="center" vertical="center" wrapText="1"/>
    </xf>
    <xf numFmtId="0" fontId="9" fillId="0" borderId="1" xfId="2" applyFont="1" applyBorder="1" applyAlignment="1">
      <alignment horizontal="center" vertical="center" wrapText="1"/>
    </xf>
    <xf numFmtId="0" fontId="21" fillId="0" borderId="12" xfId="2" applyFont="1" applyBorder="1" applyAlignment="1">
      <alignment horizontal="center" vertical="center"/>
    </xf>
    <xf numFmtId="0" fontId="21" fillId="0" borderId="12" xfId="2" applyFont="1" applyBorder="1" applyAlignment="1">
      <alignment horizontal="center" vertical="center" wrapText="1"/>
    </xf>
    <xf numFmtId="0" fontId="22" fillId="0" borderId="12" xfId="2" applyFont="1" applyBorder="1" applyAlignment="1">
      <alignment horizontal="center" vertical="center" wrapText="1"/>
    </xf>
    <xf numFmtId="178" fontId="21" fillId="0" borderId="1" xfId="2" applyNumberFormat="1" applyFont="1" applyBorder="1">
      <alignment vertical="center"/>
    </xf>
    <xf numFmtId="0" fontId="22" fillId="0" borderId="8" xfId="2" applyFont="1" applyBorder="1" applyAlignment="1">
      <alignment horizontal="center" vertical="center" wrapText="1"/>
    </xf>
    <xf numFmtId="0" fontId="21" fillId="0" borderId="8" xfId="2" applyFont="1" applyBorder="1" applyAlignment="1">
      <alignment horizontal="center" vertical="center" wrapText="1"/>
    </xf>
    <xf numFmtId="179" fontId="21" fillId="0" borderId="1" xfId="2" applyNumberFormat="1" applyFont="1" applyBorder="1">
      <alignment vertical="center"/>
    </xf>
    <xf numFmtId="0" fontId="9" fillId="0" borderId="1" xfId="2" applyFont="1" applyBorder="1">
      <alignment vertical="center"/>
    </xf>
    <xf numFmtId="0" fontId="21" fillId="3" borderId="1" xfId="2" applyFont="1" applyFill="1" applyBorder="1" applyAlignment="1">
      <alignment horizontal="left" vertical="center"/>
    </xf>
    <xf numFmtId="0" fontId="21" fillId="3" borderId="2" xfId="2" applyFont="1" applyFill="1" applyBorder="1" applyAlignment="1">
      <alignment horizontal="center" vertical="center"/>
    </xf>
    <xf numFmtId="0" fontId="21" fillId="5" borderId="1" xfId="2" applyFont="1" applyFill="1" applyBorder="1">
      <alignment vertical="center"/>
    </xf>
    <xf numFmtId="0" fontId="21" fillId="5" borderId="2" xfId="2" applyFont="1" applyFill="1" applyBorder="1">
      <alignment vertical="center"/>
    </xf>
    <xf numFmtId="0" fontId="21" fillId="4" borderId="1" xfId="2" applyFont="1" applyFill="1" applyBorder="1" applyAlignment="1">
      <alignment horizontal="right" vertical="center"/>
    </xf>
    <xf numFmtId="0" fontId="21" fillId="0" borderId="4" xfId="2" applyFont="1" applyBorder="1" applyAlignment="1">
      <alignment horizontal="right" vertical="center"/>
    </xf>
    <xf numFmtId="177" fontId="21" fillId="0" borderId="1" xfId="2" applyNumberFormat="1" applyFont="1" applyBorder="1" applyAlignment="1">
      <alignment horizontal="right" vertical="center"/>
    </xf>
    <xf numFmtId="0" fontId="9" fillId="5" borderId="1" xfId="2" applyFont="1" applyFill="1" applyBorder="1">
      <alignment vertical="center"/>
    </xf>
    <xf numFmtId="0" fontId="23" fillId="0" borderId="0" xfId="2" applyFont="1">
      <alignment vertical="center"/>
    </xf>
    <xf numFmtId="0" fontId="21" fillId="0" borderId="3" xfId="2" applyFont="1" applyBorder="1" applyAlignment="1">
      <alignment horizontal="center" vertical="center"/>
    </xf>
    <xf numFmtId="0" fontId="21" fillId="0" borderId="1" xfId="2" applyFont="1" applyBorder="1" applyAlignment="1">
      <alignment horizontal="right" vertical="center"/>
    </xf>
    <xf numFmtId="0" fontId="24" fillId="0" borderId="0" xfId="2" applyFont="1">
      <alignment vertical="center"/>
    </xf>
    <xf numFmtId="0" fontId="21" fillId="0" borderId="4" xfId="2" applyFont="1" applyBorder="1" applyAlignment="1">
      <alignment horizontal="center" vertical="center"/>
    </xf>
    <xf numFmtId="0" fontId="21" fillId="4" borderId="7" xfId="2" applyFont="1" applyFill="1" applyBorder="1" applyAlignment="1">
      <alignment horizontal="right" vertical="center"/>
    </xf>
    <xf numFmtId="0" fontId="21" fillId="0" borderId="15" xfId="2" applyFont="1" applyBorder="1" applyAlignment="1">
      <alignment horizontal="right" vertical="center"/>
    </xf>
    <xf numFmtId="0" fontId="21" fillId="0" borderId="0" xfId="2" applyFont="1">
      <alignment vertical="center"/>
    </xf>
    <xf numFmtId="0" fontId="21" fillId="0" borderId="0" xfId="2" applyFont="1" applyAlignment="1">
      <alignment horizontal="left" vertical="center"/>
    </xf>
    <xf numFmtId="0" fontId="25" fillId="0" borderId="0" xfId="2" applyFont="1">
      <alignment vertical="center"/>
    </xf>
    <xf numFmtId="0" fontId="10" fillId="0" borderId="0" xfId="7">
      <alignment vertical="center"/>
    </xf>
    <xf numFmtId="0" fontId="21" fillId="0" borderId="2" xfId="12" applyFont="1" applyBorder="1" applyAlignment="1">
      <alignment horizontal="center" vertical="center" wrapText="1"/>
    </xf>
    <xf numFmtId="0" fontId="21" fillId="0" borderId="3" xfId="12" applyFont="1" applyBorder="1" applyAlignment="1">
      <alignment horizontal="center" vertical="center" wrapText="1"/>
    </xf>
    <xf numFmtId="0" fontId="21" fillId="0" borderId="1" xfId="12" applyFont="1" applyBorder="1" applyAlignment="1">
      <alignment horizontal="center" vertical="center" wrapText="1"/>
    </xf>
    <xf numFmtId="0" fontId="21" fillId="0" borderId="4" xfId="12" applyFont="1" applyBorder="1" applyAlignment="1">
      <alignment horizontal="center" vertical="center" wrapText="1"/>
    </xf>
    <xf numFmtId="0" fontId="21" fillId="0" borderId="2" xfId="12" applyFont="1" applyBorder="1" applyAlignment="1">
      <alignment horizontal="center" vertical="center"/>
    </xf>
    <xf numFmtId="0" fontId="21" fillId="0" borderId="1" xfId="12" applyFont="1" applyBorder="1" applyAlignment="1">
      <alignment horizontal="center" vertical="center"/>
    </xf>
    <xf numFmtId="0" fontId="21" fillId="0" borderId="1" xfId="12" applyFont="1" applyBorder="1" applyAlignment="1">
      <alignment horizontal="center" vertical="center"/>
    </xf>
    <xf numFmtId="0" fontId="21" fillId="0" borderId="2" xfId="12" applyFont="1" applyBorder="1" applyAlignment="1">
      <alignment horizontal="center" vertical="center"/>
    </xf>
    <xf numFmtId="0" fontId="21" fillId="0" borderId="3" xfId="12" applyFont="1" applyBorder="1" applyAlignment="1">
      <alignment horizontal="center" vertical="center"/>
    </xf>
    <xf numFmtId="0" fontId="21" fillId="0" borderId="4" xfId="12" applyFont="1" applyBorder="1" applyAlignment="1">
      <alignment horizontal="center" vertical="center"/>
    </xf>
    <xf numFmtId="0" fontId="21" fillId="0" borderId="1" xfId="2" applyFont="1" applyBorder="1" applyAlignment="1">
      <alignment horizontal="center" vertical="center"/>
    </xf>
    <xf numFmtId="0" fontId="21" fillId="0" borderId="1" xfId="2" applyFont="1" applyBorder="1" applyAlignment="1">
      <alignment horizontal="center" vertical="center" wrapText="1"/>
    </xf>
    <xf numFmtId="0" fontId="28" fillId="0" borderId="0" xfId="12" applyFont="1" applyAlignment="1">
      <alignment horizontal="center" vertical="center"/>
    </xf>
    <xf numFmtId="0" fontId="9" fillId="0" borderId="0" xfId="12" applyFont="1" applyAlignment="1">
      <alignment horizontal="center" vertical="center"/>
    </xf>
    <xf numFmtId="0" fontId="29" fillId="0" borderId="0" xfId="2" applyFont="1" applyAlignment="1">
      <alignment horizontal="center" vertical="center"/>
    </xf>
    <xf numFmtId="0" fontId="29" fillId="0" borderId="0" xfId="12" applyFont="1" applyAlignment="1">
      <alignment horizontal="center" vertical="center"/>
    </xf>
    <xf numFmtId="0" fontId="29" fillId="0" borderId="0" xfId="2" applyFont="1">
      <alignment vertical="center"/>
    </xf>
    <xf numFmtId="0" fontId="28" fillId="0" borderId="0" xfId="2" applyFont="1">
      <alignment vertical="center"/>
    </xf>
    <xf numFmtId="0" fontId="28" fillId="0" borderId="0" xfId="2" applyFont="1" applyAlignment="1">
      <alignment horizontal="center" vertical="center"/>
    </xf>
    <xf numFmtId="0" fontId="21" fillId="0" borderId="0" xfId="2" applyFont="1" applyAlignment="1">
      <alignment vertical="center" textRotation="255" shrinkToFit="1"/>
    </xf>
    <xf numFmtId="0" fontId="21" fillId="0" borderId="1" xfId="2" applyFont="1" applyBorder="1" applyAlignment="1">
      <alignment vertical="center" textRotation="255" shrinkToFit="1"/>
    </xf>
    <xf numFmtId="0" fontId="21" fillId="0" borderId="1" xfId="2" applyFont="1" applyBorder="1">
      <alignment vertical="center"/>
    </xf>
    <xf numFmtId="0" fontId="19" fillId="6" borderId="1" xfId="7" applyFont="1" applyFill="1" applyBorder="1">
      <alignment vertical="center"/>
    </xf>
    <xf numFmtId="180" fontId="21" fillId="0" borderId="1" xfId="2" applyNumberFormat="1" applyFont="1" applyBorder="1" applyAlignment="1">
      <alignment horizontal="center" vertical="center"/>
    </xf>
    <xf numFmtId="0" fontId="21" fillId="3" borderId="2" xfId="2" applyFont="1" applyFill="1" applyBorder="1" applyAlignment="1">
      <alignment horizontal="left" vertical="center"/>
    </xf>
    <xf numFmtId="0" fontId="21" fillId="3" borderId="3" xfId="2" applyFont="1" applyFill="1" applyBorder="1" applyAlignment="1">
      <alignment horizontal="left" vertical="center"/>
    </xf>
    <xf numFmtId="0" fontId="21" fillId="3" borderId="4" xfId="2" applyFont="1" applyFill="1" applyBorder="1" applyAlignment="1">
      <alignment horizontal="left" vertical="center"/>
    </xf>
    <xf numFmtId="0" fontId="21" fillId="6" borderId="1" xfId="2" applyFont="1" applyFill="1" applyBorder="1" applyAlignment="1">
      <alignment horizontal="right" vertical="center"/>
    </xf>
    <xf numFmtId="0" fontId="21" fillId="0" borderId="1" xfId="2" applyFont="1" applyBorder="1" applyAlignment="1">
      <alignment horizontal="right" vertical="center"/>
    </xf>
    <xf numFmtId="180" fontId="21" fillId="0" borderId="1" xfId="2" applyNumberFormat="1" applyFont="1" applyBorder="1" applyAlignment="1">
      <alignment horizontal="center" vertical="center" wrapText="1"/>
    </xf>
    <xf numFmtId="0" fontId="21" fillId="0" borderId="2" xfId="2" applyFont="1" applyBorder="1" applyAlignment="1">
      <alignment horizontal="center" vertical="center" wrapText="1"/>
    </xf>
    <xf numFmtId="0" fontId="21" fillId="0" borderId="2" xfId="2" applyFont="1" applyBorder="1" applyAlignment="1">
      <alignment horizontal="right" vertical="center"/>
    </xf>
    <xf numFmtId="0" fontId="21" fillId="0" borderId="4" xfId="2" applyFont="1" applyBorder="1" applyAlignment="1">
      <alignment horizontal="right" vertical="center"/>
    </xf>
  </cellXfs>
  <cellStyles count="13">
    <cellStyle name="パーセント 2" xfId="3" xr:uid="{00000000-0005-0000-0000-000000000000}"/>
    <cellStyle name="標準" xfId="0" builtinId="0"/>
    <cellStyle name="標準 2" xfId="1" xr:uid="{00000000-0005-0000-0000-000002000000}"/>
    <cellStyle name="標準 2 2" xfId="5" xr:uid="{00000000-0005-0000-0000-000003000000}"/>
    <cellStyle name="標準 2 2 2" xfId="12" xr:uid="{C4CBA4A6-2E64-4667-A77D-7A52435529A8}"/>
    <cellStyle name="標準 2_参考様式5" xfId="4" xr:uid="{00000000-0005-0000-0000-000004000000}"/>
    <cellStyle name="標準 3" xfId="6" xr:uid="{00000000-0005-0000-0000-000005000000}"/>
    <cellStyle name="標準 3 2" xfId="7" xr:uid="{00000000-0005-0000-0000-000006000000}"/>
    <cellStyle name="標準 4" xfId="8" xr:uid="{00000000-0005-0000-0000-000007000000}"/>
    <cellStyle name="標準 5" xfId="9" xr:uid="{00000000-0005-0000-0000-000008000000}"/>
    <cellStyle name="標準 6" xfId="10" xr:uid="{00000000-0005-0000-0000-000009000000}"/>
    <cellStyle name="標準 7" xfId="11" xr:uid="{00000000-0005-0000-0000-00000A000000}"/>
    <cellStyle name="標準_③-２加算様式（就労）" xfId="2"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s101\Share\200350&#38556;&#23475;&#31119;&#31049;&#35506;\(R7)&#38556;&#23475;&#31119;&#31049;&#35506;\060_&#26045;&#12288;&#12288;&#35373;\075&#38609;&#20214;\05&#36890;&#30693;&#38306;&#20418;\20250331&#27096;&#24335;&#20462;&#27491;&#36890;&#30693;\&#21402;&#21172;&#30465;&#27096;&#24335;\&#25351;&#23450;&#30003;&#35531;&#27096;&#24335;\&#38556;&#23475;&#20816;&#36890;&#25152;&#26032;&#35215;\03_&#21442;&#32771;&#36039;&#26009;4&#65288;&#21220;&#21209;&#24418;&#24907;&#19968;&#35239;&#34920;&#65289;.xlsx" TargetMode="External"/><Relationship Id="rId1" Type="http://schemas.openxmlformats.org/officeDocument/2006/relationships/externalLinkPath" Target="03_&#21442;&#32771;&#36039;&#26009;4&#65288;&#21220;&#21209;&#24418;&#24907;&#19968;&#35239;&#34920;&#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s101\Share\200350&#38556;&#23475;&#31119;&#31049;&#35506;\(R7)&#38556;&#23475;&#31119;&#31049;&#35506;\060_&#26045;&#12288;&#12288;&#35373;\075&#38609;&#20214;\05&#36890;&#30693;&#38306;&#20418;\20250331&#27096;&#24335;&#20462;&#27491;&#36890;&#30693;\&#21402;&#21172;&#30465;&#27096;&#24335;\&#25351;&#23450;&#30003;&#35531;&#27096;&#24335;\&#38556;&#23475;&#20816;&#36890;&#25152;&#26032;&#35215;\08_&#21442;&#32771;&#27096;&#24335;1&#21495;&#65374;9&#21495;.xlsx" TargetMode="External"/><Relationship Id="rId1" Type="http://schemas.openxmlformats.org/officeDocument/2006/relationships/externalLinkPath" Target="08_&#21442;&#32771;&#27096;&#24335;1&#21495;&#65374;9&#214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cell r="K1" t="str">
            <v>職種⑩</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cell r="D11" t="str">
            <v>従業者</v>
          </cell>
        </row>
        <row r="12">
          <cell r="A12" t="str">
            <v>共同生活援助・介護サービス包括型</v>
          </cell>
          <cell r="B12" t="str">
            <v>管理者</v>
          </cell>
          <cell r="C12" t="str">
            <v>サービス管理責任者</v>
          </cell>
          <cell r="D12" t="str">
            <v>世話人</v>
          </cell>
          <cell r="E12" t="str">
            <v>生活支援員</v>
          </cell>
        </row>
        <row r="13">
          <cell r="A13" t="str">
            <v>共同生活援助・外部サービス利用型</v>
          </cell>
          <cell r="B13" t="str">
            <v>管理者</v>
          </cell>
          <cell r="C13" t="str">
            <v>サービス管理責任者</v>
          </cell>
          <cell r="D13" t="str">
            <v>世話人</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cell r="K15" t="str">
            <v>生活支援員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row>
        <row r="18">
          <cell r="A18" t="str">
            <v>就労選択支援</v>
          </cell>
          <cell r="B18" t="str">
            <v>管理者</v>
          </cell>
          <cell r="C18" t="str">
            <v>就労選択支援員</v>
          </cell>
        </row>
        <row r="19">
          <cell r="A19" t="str">
            <v>就労移行支援</v>
          </cell>
          <cell r="B19" t="str">
            <v>管理者</v>
          </cell>
          <cell r="C19" t="str">
            <v>サービス管理責任者</v>
          </cell>
          <cell r="D19" t="str">
            <v>就労支援員</v>
          </cell>
          <cell r="E19" t="str">
            <v>職業指導員</v>
          </cell>
          <cell r="F19" t="str">
            <v>生活支援員</v>
          </cell>
        </row>
        <row r="20">
          <cell r="A20" t="str">
            <v>認定指定就労移行支援</v>
          </cell>
          <cell r="B20" t="str">
            <v>管理者</v>
          </cell>
          <cell r="C20" t="str">
            <v>サービス管理責任者</v>
          </cell>
          <cell r="D20" t="str">
            <v>職業指導員</v>
          </cell>
          <cell r="E20" t="str">
            <v>生活支援員</v>
          </cell>
        </row>
        <row r="21">
          <cell r="A21" t="str">
            <v>就労継続支援Ａ型・Ｂ型</v>
          </cell>
          <cell r="B21" t="str">
            <v>管理者</v>
          </cell>
          <cell r="C21" t="str">
            <v>サービス管理責任者</v>
          </cell>
          <cell r="D21" t="str">
            <v>職業指導員</v>
          </cell>
          <cell r="E21" t="str">
            <v>生活支援員</v>
          </cell>
        </row>
        <row r="22">
          <cell r="A22" t="str">
            <v>一般相談支援事業</v>
          </cell>
          <cell r="B22" t="str">
            <v>管理者</v>
          </cell>
          <cell r="C22" t="str">
            <v>従業者</v>
          </cell>
        </row>
        <row r="23">
          <cell r="A23" t="str">
            <v>就労定着支援</v>
          </cell>
          <cell r="B23" t="str">
            <v>管理者</v>
          </cell>
          <cell r="C23" t="str">
            <v>サービス管理責任者</v>
          </cell>
          <cell r="D23" t="str">
            <v>就労定着支援員</v>
          </cell>
        </row>
        <row r="24">
          <cell r="A24" t="str">
            <v>自立生活援助</v>
          </cell>
          <cell r="B24" t="str">
            <v>管理者</v>
          </cell>
          <cell r="C24" t="str">
            <v>サービス管理責任者</v>
          </cell>
          <cell r="D24" t="str">
            <v>地域生活支援員</v>
          </cell>
        </row>
        <row r="25">
          <cell r="A25" t="str">
            <v>特定相談支援・障害児相談支援</v>
          </cell>
          <cell r="B25" t="str">
            <v>管理者</v>
          </cell>
          <cell r="C25" t="str">
            <v>相談支援専門員</v>
          </cell>
          <cell r="D25" t="str">
            <v>相談支援員</v>
          </cell>
        </row>
        <row r="26">
          <cell r="A26" t="str">
            <v>児童発達支援・放課後等デイサービス</v>
          </cell>
          <cell r="B26" t="str">
            <v>管理者</v>
          </cell>
          <cell r="C26" t="str">
            <v>児童発達支援管理責任者</v>
          </cell>
          <cell r="D26" t="str">
            <v>児童指導員</v>
          </cell>
          <cell r="E26" t="str">
            <v>保育士</v>
          </cell>
          <cell r="F26" t="str">
            <v>機能訓練担当職員</v>
          </cell>
          <cell r="G26" t="str">
            <v>看護職員</v>
          </cell>
          <cell r="H26" t="str">
            <v>その他職員</v>
          </cell>
        </row>
        <row r="27">
          <cell r="A27" t="str">
            <v>児童発達支援・主として重症心身障害児を対象とする場合</v>
          </cell>
          <cell r="B27" t="str">
            <v>管理者</v>
          </cell>
          <cell r="C27" t="str">
            <v>児童発達支援管理責任者</v>
          </cell>
          <cell r="D27" t="str">
            <v>嘱託医</v>
          </cell>
          <cell r="E27" t="str">
            <v>看護職員</v>
          </cell>
          <cell r="F27" t="str">
            <v>児童指導員</v>
          </cell>
          <cell r="G27" t="str">
            <v>保育士</v>
          </cell>
          <cell r="H27" t="str">
            <v>機能訓練担当職員</v>
          </cell>
          <cell r="I27" t="str">
            <v>その他職員</v>
          </cell>
        </row>
        <row r="28">
          <cell r="A28" t="str">
            <v>児童発達支援・児童発達支援センターであるもの</v>
          </cell>
          <cell r="B28" t="str">
            <v>管理者</v>
          </cell>
          <cell r="C28" t="str">
            <v>児童発達支援管理責任者</v>
          </cell>
          <cell r="D28" t="str">
            <v>嘱託医</v>
          </cell>
          <cell r="E28" t="str">
            <v>児童指導員</v>
          </cell>
          <cell r="F28" t="str">
            <v>保育士</v>
          </cell>
          <cell r="G28" t="str">
            <v>栄養士</v>
          </cell>
          <cell r="H28" t="str">
            <v>調理員</v>
          </cell>
          <cell r="I28" t="str">
            <v>機能訓練担当職員</v>
          </cell>
          <cell r="J28" t="str">
            <v>看護職員</v>
          </cell>
          <cell r="K28" t="str">
            <v>その他職員</v>
          </cell>
        </row>
        <row r="29">
          <cell r="A29" t="str">
            <v>保育所等訪問支援</v>
          </cell>
          <cell r="B29" t="str">
            <v>管理者</v>
          </cell>
          <cell r="C29" t="str">
            <v>児童発達支援管理責任者</v>
          </cell>
          <cell r="D29" t="str">
            <v>訪問支援員</v>
          </cell>
        </row>
        <row r="30">
          <cell r="A30" t="str">
            <v>居宅訪問型児童発達支援</v>
          </cell>
          <cell r="B30" t="str">
            <v>管理者</v>
          </cell>
          <cell r="C30" t="str">
            <v>児童発達支援管理責任者</v>
          </cell>
          <cell r="D30" t="str">
            <v>訪問支援員</v>
          </cell>
        </row>
        <row r="31">
          <cell r="A31" t="str">
            <v>福祉型障害児入所施設</v>
          </cell>
          <cell r="B31" t="str">
            <v>管理者</v>
          </cell>
          <cell r="C31" t="str">
            <v>児童発達支援管理責任者</v>
          </cell>
          <cell r="D31" t="str">
            <v>医師</v>
          </cell>
          <cell r="E31" t="str">
            <v>看護職員</v>
          </cell>
          <cell r="F31" t="str">
            <v>児童指導員</v>
          </cell>
          <cell r="G31" t="str">
            <v>保育士</v>
          </cell>
          <cell r="H31" t="str">
            <v>栄養士</v>
          </cell>
          <cell r="I31" t="str">
            <v>調理員</v>
          </cell>
          <cell r="J31" t="str">
            <v>心理担当職員</v>
          </cell>
        </row>
        <row r="32">
          <cell r="A32" t="str">
            <v>医療型障害児入所施設</v>
          </cell>
          <cell r="B32" t="str">
            <v>児童発達支援管理責任者</v>
          </cell>
          <cell r="C32" t="str">
            <v>医師</v>
          </cell>
          <cell r="D32" t="str">
            <v>看護職員</v>
          </cell>
          <cell r="E32" t="str">
            <v>児童指導員</v>
          </cell>
          <cell r="F32" t="str">
            <v>保育士</v>
          </cell>
          <cell r="G32" t="str">
            <v>心理担当職員</v>
          </cell>
          <cell r="H32" t="str">
            <v>理学療法士又は作業療法士</v>
          </cell>
          <cell r="I32" t="str">
            <v>職業指導員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1"/>
      <sheetName val="①-2"/>
      <sheetName val="①-3"/>
      <sheetName val="①-4"/>
      <sheetName val="①-5"/>
      <sheetName val="①-6"/>
      <sheetName val="①-7"/>
      <sheetName val="②"/>
      <sheetName val="③"/>
      <sheetName val="④"/>
      <sheetName val="⑤"/>
      <sheetName val="⑥"/>
      <sheetName val="⑦"/>
      <sheetName val="⑧-1"/>
      <sheetName val="⑧-2"/>
      <sheetName val="⑧-3"/>
      <sheetName val="⑧-4"/>
      <sheetName val="⑧-5"/>
      <sheetName val="⑧-6"/>
      <sheetName val="⑧-7"/>
      <sheetName val="⑧-8"/>
      <sheetName val="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AD2D9-A404-4699-84FC-CC3C7653AAD7}">
  <dimension ref="A1:AO76"/>
  <sheetViews>
    <sheetView showGridLines="0" tabSelected="1" view="pageBreakPreview" zoomScaleNormal="100" zoomScaleSheetLayoutView="100" workbookViewId="0">
      <selection activeCell="D1" sqref="D1"/>
    </sheetView>
  </sheetViews>
  <sheetFormatPr defaultColWidth="9.109375" defaultRowHeight="21" customHeight="1" x14ac:dyDescent="0.2"/>
  <cols>
    <col min="1" max="1" width="2.88671875" style="42" customWidth="1"/>
    <col min="2" max="2" width="16.88671875" style="35" customWidth="1"/>
    <col min="3" max="3" width="7.33203125" style="42" customWidth="1"/>
    <col min="4" max="5" width="8.44140625" style="42" customWidth="1"/>
    <col min="6" max="36" width="2.88671875" style="42" customWidth="1"/>
    <col min="37" max="37" width="7.33203125" style="42" customWidth="1"/>
    <col min="38" max="39" width="8.44140625" style="42" customWidth="1"/>
    <col min="40" max="40" width="6.21875" style="42" customWidth="1"/>
    <col min="41" max="16384" width="9.109375" style="42"/>
  </cols>
  <sheetData>
    <row r="1" spans="1:41" ht="20.100000000000001" customHeight="1" x14ac:dyDescent="0.2">
      <c r="A1" s="34" t="s">
        <v>46</v>
      </c>
      <c r="C1" s="36"/>
      <c r="D1" s="36"/>
      <c r="E1" s="36"/>
      <c r="F1" s="36"/>
      <c r="G1" s="36"/>
      <c r="H1" s="36"/>
      <c r="I1" s="36"/>
      <c r="J1" s="36"/>
      <c r="K1" s="36"/>
      <c r="L1" s="36"/>
      <c r="M1" s="36"/>
      <c r="N1" s="36"/>
      <c r="O1" s="36"/>
      <c r="P1" s="36"/>
      <c r="Q1" s="36"/>
      <c r="R1" s="36"/>
      <c r="S1" s="36"/>
      <c r="T1" s="36"/>
      <c r="U1" s="36"/>
      <c r="V1" s="36"/>
      <c r="W1" s="36"/>
      <c r="X1" s="37"/>
      <c r="Y1" s="37"/>
      <c r="Z1" s="38"/>
      <c r="AA1" s="38"/>
      <c r="AB1" s="38"/>
      <c r="AC1" s="38"/>
      <c r="AD1" s="39"/>
      <c r="AE1" s="39"/>
      <c r="AF1" s="39"/>
      <c r="AG1" s="39"/>
      <c r="AH1" s="39"/>
      <c r="AI1" s="40" t="s">
        <v>47</v>
      </c>
      <c r="AJ1" s="40"/>
      <c r="AK1" s="41" t="s">
        <v>48</v>
      </c>
      <c r="AL1" s="41"/>
      <c r="AM1" s="41"/>
      <c r="AN1" s="41"/>
    </row>
    <row r="2" spans="1:41" ht="18" customHeight="1" x14ac:dyDescent="0.2">
      <c r="A2" s="38"/>
      <c r="B2" s="43"/>
      <c r="C2" s="43"/>
      <c r="D2" s="43"/>
      <c r="E2" s="43"/>
      <c r="F2" s="43"/>
      <c r="G2" s="43"/>
      <c r="H2" s="43"/>
      <c r="I2" s="43"/>
      <c r="J2" s="43"/>
      <c r="K2" s="43"/>
      <c r="L2" s="43"/>
      <c r="M2" s="44">
        <v>2024</v>
      </c>
      <c r="N2" s="44"/>
      <c r="O2" s="44"/>
      <c r="P2" s="44"/>
      <c r="Q2" s="45" t="s">
        <v>35</v>
      </c>
      <c r="R2" s="45"/>
      <c r="S2" s="44">
        <v>5</v>
      </c>
      <c r="T2" s="44"/>
      <c r="U2" s="45" t="s">
        <v>29</v>
      </c>
      <c r="V2" s="45"/>
      <c r="W2" s="43"/>
      <c r="X2" s="43"/>
      <c r="Y2" s="43"/>
      <c r="Z2" s="38"/>
      <c r="AA2" s="38"/>
      <c r="AC2" s="40"/>
      <c r="AD2" s="43"/>
      <c r="AE2" s="43"/>
      <c r="AF2" s="43"/>
      <c r="AG2" s="43"/>
      <c r="AH2" s="43"/>
      <c r="AI2" s="40" t="s">
        <v>49</v>
      </c>
      <c r="AJ2" s="40"/>
      <c r="AK2" s="46"/>
      <c r="AL2" s="46"/>
      <c r="AM2" s="46"/>
      <c r="AN2" s="46"/>
    </row>
    <row r="3" spans="1:41" ht="18" customHeight="1" x14ac:dyDescent="0.2">
      <c r="A3" s="47"/>
      <c r="B3" s="47"/>
      <c r="C3" s="47"/>
      <c r="D3" s="47"/>
      <c r="E3" s="47"/>
      <c r="F3" s="47"/>
      <c r="G3" s="47"/>
      <c r="H3" s="47"/>
      <c r="I3" s="47"/>
      <c r="J3" s="47"/>
      <c r="K3" s="47"/>
      <c r="L3" s="47"/>
      <c r="M3" s="47"/>
      <c r="N3" s="47"/>
      <c r="O3" s="47"/>
      <c r="P3" s="47"/>
      <c r="Q3" s="47"/>
      <c r="R3" s="47"/>
      <c r="S3" s="47"/>
      <c r="T3" s="47"/>
      <c r="U3" s="47"/>
      <c r="V3" s="47"/>
      <c r="W3" s="47"/>
      <c r="Y3" s="48"/>
      <c r="Z3" s="48"/>
      <c r="AA3" s="48"/>
      <c r="AB3" s="38"/>
      <c r="AC3" s="48"/>
      <c r="AD3" s="48"/>
      <c r="AE3" s="48"/>
      <c r="AF3" s="48"/>
      <c r="AG3" s="48"/>
      <c r="AH3" s="48"/>
      <c r="AI3" s="49" t="s">
        <v>50</v>
      </c>
      <c r="AJ3" s="40"/>
      <c r="AK3" s="50"/>
      <c r="AL3" s="50"/>
      <c r="AM3" s="50"/>
      <c r="AN3" s="50"/>
    </row>
    <row r="4" spans="1:41" ht="18" customHeight="1" x14ac:dyDescent="0.2">
      <c r="A4" s="47"/>
      <c r="B4" s="47"/>
      <c r="C4" s="47"/>
      <c r="D4" s="47"/>
      <c r="E4" s="47"/>
      <c r="F4" s="47"/>
      <c r="G4" s="47"/>
      <c r="H4" s="47"/>
      <c r="I4" s="47"/>
      <c r="J4" s="47"/>
      <c r="K4" s="47"/>
      <c r="L4" s="47"/>
      <c r="M4" s="47"/>
      <c r="N4" s="47"/>
      <c r="O4" s="47"/>
      <c r="P4" s="47"/>
      <c r="Q4" s="47"/>
      <c r="R4" s="47"/>
      <c r="S4" s="47"/>
      <c r="T4" s="47"/>
      <c r="U4" s="47"/>
      <c r="V4" s="47"/>
      <c r="W4" s="47"/>
      <c r="Y4" s="48"/>
      <c r="Z4" s="48"/>
      <c r="AA4" s="48"/>
      <c r="AB4" s="38"/>
      <c r="AC4" s="48"/>
      <c r="AD4" s="48"/>
      <c r="AE4" s="48"/>
      <c r="AF4" s="48"/>
      <c r="AG4" s="48"/>
      <c r="AH4" s="48"/>
      <c r="AI4" s="49" t="s">
        <v>51</v>
      </c>
      <c r="AJ4" s="40"/>
      <c r="AK4" s="50"/>
      <c r="AL4" s="50"/>
      <c r="AM4" s="50"/>
      <c r="AN4" s="50"/>
    </row>
    <row r="5" spans="1:41" ht="18" customHeight="1" x14ac:dyDescent="0.2">
      <c r="A5" s="47"/>
      <c r="B5" s="47"/>
      <c r="C5" s="47"/>
      <c r="D5" s="47"/>
      <c r="E5" s="47"/>
      <c r="F5" s="47"/>
      <c r="G5" s="47"/>
      <c r="H5" s="47"/>
      <c r="I5" s="47"/>
      <c r="J5" s="47"/>
      <c r="K5" s="47"/>
      <c r="L5" s="47"/>
      <c r="M5" s="47"/>
      <c r="N5" s="47"/>
      <c r="O5" s="47"/>
      <c r="P5" s="47"/>
      <c r="Q5" s="47"/>
      <c r="R5" s="47"/>
      <c r="S5" s="47"/>
      <c r="T5" s="47"/>
      <c r="U5" s="47"/>
      <c r="V5" s="47"/>
      <c r="W5" s="47"/>
      <c r="Y5" s="48"/>
      <c r="Z5" s="48"/>
      <c r="AA5" s="48"/>
      <c r="AB5" s="38"/>
      <c r="AC5" s="48"/>
      <c r="AD5" s="48"/>
      <c r="AE5" s="51"/>
      <c r="AF5" s="51"/>
      <c r="AG5" s="51"/>
      <c r="AH5" s="51"/>
      <c r="AI5" s="52" t="s">
        <v>52</v>
      </c>
      <c r="AJ5" s="40"/>
      <c r="AK5" s="50"/>
      <c r="AL5" s="50"/>
      <c r="AM5" s="50"/>
      <c r="AN5" s="50"/>
    </row>
    <row r="6" spans="1:41" ht="18" customHeight="1" x14ac:dyDescent="0.2">
      <c r="A6" s="47"/>
      <c r="B6" s="47"/>
      <c r="C6" s="47"/>
      <c r="D6" s="47"/>
      <c r="E6" s="47"/>
      <c r="F6" s="47"/>
      <c r="G6" s="47"/>
      <c r="H6" s="47"/>
      <c r="I6" s="47"/>
      <c r="J6" s="47"/>
      <c r="K6" s="47"/>
      <c r="L6" s="47"/>
      <c r="M6" s="47"/>
      <c r="N6" s="47"/>
      <c r="O6" s="47"/>
      <c r="P6" s="47"/>
      <c r="Q6" s="47"/>
      <c r="R6" s="47"/>
      <c r="S6" s="47"/>
      <c r="U6" s="47"/>
      <c r="V6" s="47"/>
      <c r="W6" s="47"/>
      <c r="Y6" s="48"/>
      <c r="Z6" s="48"/>
      <c r="AA6" s="48"/>
      <c r="AB6" s="38"/>
      <c r="AC6" s="48"/>
      <c r="AD6" s="48"/>
      <c r="AE6" s="48"/>
      <c r="AF6" s="48"/>
      <c r="AG6" s="49" t="s">
        <v>53</v>
      </c>
      <c r="AH6" s="53"/>
      <c r="AI6" s="53"/>
      <c r="AJ6" s="53"/>
      <c r="AK6" s="48" t="s">
        <v>54</v>
      </c>
      <c r="AL6" s="54"/>
      <c r="AM6" s="48" t="s">
        <v>55</v>
      </c>
      <c r="AN6" s="38"/>
    </row>
    <row r="7" spans="1:41" ht="9.9" customHeight="1" x14ac:dyDescent="0.2">
      <c r="A7" s="38"/>
      <c r="B7" s="55"/>
      <c r="C7" s="55"/>
      <c r="D7" s="55"/>
      <c r="E7" s="55"/>
      <c r="F7" s="55"/>
      <c r="G7" s="55"/>
      <c r="H7" s="55"/>
      <c r="I7" s="55"/>
      <c r="J7" s="55"/>
      <c r="K7" s="55"/>
      <c r="L7" s="55"/>
      <c r="M7" s="55"/>
      <c r="N7" s="55"/>
      <c r="O7" s="55"/>
      <c r="P7" s="55"/>
      <c r="Q7" s="55"/>
      <c r="R7" s="55"/>
      <c r="S7" s="55"/>
      <c r="T7" s="55"/>
      <c r="U7" s="55"/>
      <c r="V7" s="55"/>
      <c r="W7" s="55"/>
      <c r="X7" s="43"/>
      <c r="Y7" s="43"/>
      <c r="Z7" s="43"/>
      <c r="AA7" s="43"/>
      <c r="AB7" s="43"/>
      <c r="AC7" s="43"/>
      <c r="AD7" s="43"/>
      <c r="AE7" s="43"/>
      <c r="AF7" s="43"/>
      <c r="AG7" s="43"/>
      <c r="AH7" s="43"/>
      <c r="AI7" s="43"/>
      <c r="AJ7" s="43"/>
      <c r="AK7" s="43"/>
      <c r="AL7" s="43"/>
      <c r="AM7" s="38"/>
      <c r="AN7" s="38"/>
    </row>
    <row r="8" spans="1:41" ht="15" customHeight="1" x14ac:dyDescent="0.2">
      <c r="A8" s="56" t="s">
        <v>56</v>
      </c>
      <c r="B8" s="57" t="s">
        <v>57</v>
      </c>
      <c r="C8" s="58" t="s">
        <v>58</v>
      </c>
      <c r="D8" s="59" t="s">
        <v>59</v>
      </c>
      <c r="E8" s="60" t="s">
        <v>60</v>
      </c>
      <c r="F8" s="61" t="s">
        <v>61</v>
      </c>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2" t="s">
        <v>62</v>
      </c>
      <c r="AL8" s="63" t="s">
        <v>63</v>
      </c>
      <c r="AM8" s="64" t="s">
        <v>64</v>
      </c>
      <c r="AN8" s="64"/>
    </row>
    <row r="9" spans="1:41" ht="15" customHeight="1" x14ac:dyDescent="0.2">
      <c r="A9" s="56"/>
      <c r="B9" s="65"/>
      <c r="C9" s="66"/>
      <c r="D9" s="59"/>
      <c r="E9" s="60"/>
      <c r="F9" s="59" t="s">
        <v>65</v>
      </c>
      <c r="G9" s="59"/>
      <c r="H9" s="59"/>
      <c r="I9" s="59"/>
      <c r="J9" s="59"/>
      <c r="K9" s="59"/>
      <c r="L9" s="59"/>
      <c r="M9" s="59" t="s">
        <v>66</v>
      </c>
      <c r="N9" s="59"/>
      <c r="O9" s="59"/>
      <c r="P9" s="59"/>
      <c r="Q9" s="59"/>
      <c r="R9" s="59"/>
      <c r="S9" s="59"/>
      <c r="T9" s="59" t="s">
        <v>67</v>
      </c>
      <c r="U9" s="59"/>
      <c r="V9" s="59"/>
      <c r="W9" s="59"/>
      <c r="X9" s="59"/>
      <c r="Y9" s="59"/>
      <c r="Z9" s="59"/>
      <c r="AA9" s="59" t="s">
        <v>68</v>
      </c>
      <c r="AB9" s="59"/>
      <c r="AC9" s="59"/>
      <c r="AD9" s="59"/>
      <c r="AE9" s="59"/>
      <c r="AF9" s="59"/>
      <c r="AG9" s="59"/>
      <c r="AH9" s="59" t="s">
        <v>69</v>
      </c>
      <c r="AI9" s="59"/>
      <c r="AJ9" s="59"/>
      <c r="AK9" s="62"/>
      <c r="AL9" s="63"/>
      <c r="AM9" s="64"/>
      <c r="AN9" s="64"/>
    </row>
    <row r="10" spans="1:41" ht="15" customHeight="1" x14ac:dyDescent="0.2">
      <c r="A10" s="56"/>
      <c r="B10" s="67" t="s">
        <v>70</v>
      </c>
      <c r="C10" s="66"/>
      <c r="D10" s="59"/>
      <c r="E10" s="60"/>
      <c r="F10" s="68">
        <f>DATE($M$2,$S$2,1)</f>
        <v>45413</v>
      </c>
      <c r="G10" s="68">
        <f>DATE($M$2,$S$2,2)</f>
        <v>45414</v>
      </c>
      <c r="H10" s="68">
        <f>DATE($M$2,$S$2,3)</f>
        <v>45415</v>
      </c>
      <c r="I10" s="68">
        <f>DATE($M$2,$S$2,4)</f>
        <v>45416</v>
      </c>
      <c r="J10" s="68">
        <f>DATE($M$2,$S$2,5)</f>
        <v>45417</v>
      </c>
      <c r="K10" s="68">
        <f>DATE($M$2,$S$2,6)</f>
        <v>45418</v>
      </c>
      <c r="L10" s="68">
        <f>DATE($M$2,$S$2,7)</f>
        <v>45419</v>
      </c>
      <c r="M10" s="68">
        <f>DATE($M$2,$S$2,8)</f>
        <v>45420</v>
      </c>
      <c r="N10" s="68">
        <f>DATE($M$2,$S$2,9)</f>
        <v>45421</v>
      </c>
      <c r="O10" s="68">
        <f>DATE($M$2,$S$2,10)</f>
        <v>45422</v>
      </c>
      <c r="P10" s="68">
        <f>DATE($M$2,$S$2,11)</f>
        <v>45423</v>
      </c>
      <c r="Q10" s="68">
        <f>DATE($M$2,$S$2,12)</f>
        <v>45424</v>
      </c>
      <c r="R10" s="68">
        <f>DATE($M$2,$S$2,13)</f>
        <v>45425</v>
      </c>
      <c r="S10" s="68">
        <f>DATE($M$2,$S$2,14)</f>
        <v>45426</v>
      </c>
      <c r="T10" s="68">
        <f>DATE($M$2,$S$2,15)</f>
        <v>45427</v>
      </c>
      <c r="U10" s="68">
        <f>DATE($M$2,$S$2,16)</f>
        <v>45428</v>
      </c>
      <c r="V10" s="68">
        <f>DATE($M$2,$S$2,17)</f>
        <v>45429</v>
      </c>
      <c r="W10" s="68">
        <f>DATE($M$2,$S$2,18)</f>
        <v>45430</v>
      </c>
      <c r="X10" s="68">
        <f>DATE($M$2,$S$2,19)</f>
        <v>45431</v>
      </c>
      <c r="Y10" s="68">
        <f>DATE($M$2,$S$2,20)</f>
        <v>45432</v>
      </c>
      <c r="Z10" s="68">
        <f>DATE($M$2,$S$2,21)</f>
        <v>45433</v>
      </c>
      <c r="AA10" s="68">
        <f>DATE($M$2,$S$2,22)</f>
        <v>45434</v>
      </c>
      <c r="AB10" s="68">
        <f>DATE($M$2,$S$2,23)</f>
        <v>45435</v>
      </c>
      <c r="AC10" s="68">
        <f>DATE($M$2,$S$2,24)</f>
        <v>45436</v>
      </c>
      <c r="AD10" s="68">
        <f>DATE($M$2,$S$2,25)</f>
        <v>45437</v>
      </c>
      <c r="AE10" s="68">
        <f>DATE($M$2,$S$2,26)</f>
        <v>45438</v>
      </c>
      <c r="AF10" s="68">
        <f>DATE($M$2,$S$2,27)</f>
        <v>45439</v>
      </c>
      <c r="AG10" s="68">
        <f>DATE($M$2,$S$2,28)</f>
        <v>45440</v>
      </c>
      <c r="AH10" s="68">
        <f>IF(DAY(EOMONTH(F10,0))&lt;29,"",DATE($M$2,$S$2,29))</f>
        <v>45441</v>
      </c>
      <c r="AI10" s="68">
        <f>IF(DAY(EOMONTH(F10,0))&lt;30,"",DATE($M$2,$S$2,30))</f>
        <v>45442</v>
      </c>
      <c r="AJ10" s="68">
        <f>IF(DAY(EOMONTH(F10,0))&lt;31,"",DATE($M$2,$S$2,31))</f>
        <v>45443</v>
      </c>
      <c r="AK10" s="62"/>
      <c r="AL10" s="63"/>
      <c r="AM10" s="64"/>
      <c r="AN10" s="64"/>
    </row>
    <row r="11" spans="1:41" ht="15" customHeight="1" x14ac:dyDescent="0.2">
      <c r="A11" s="56"/>
      <c r="B11" s="69"/>
      <c r="C11" s="70"/>
      <c r="D11" s="59"/>
      <c r="E11" s="60"/>
      <c r="F11" s="71">
        <f>DATE($M$2,$S$2,1)</f>
        <v>45413</v>
      </c>
      <c r="G11" s="71">
        <f>DATE($M$2,$S$2,2)</f>
        <v>45414</v>
      </c>
      <c r="H11" s="71">
        <f>DATE($M$2,$S$2,3)</f>
        <v>45415</v>
      </c>
      <c r="I11" s="71">
        <f>DATE($M$2,$S$2,4)</f>
        <v>45416</v>
      </c>
      <c r="J11" s="71">
        <f>DATE($M$2,$S$2,5)</f>
        <v>45417</v>
      </c>
      <c r="K11" s="71">
        <f>DATE($M$2,$S$2,6)</f>
        <v>45418</v>
      </c>
      <c r="L11" s="71">
        <f>DATE($M$2,$S$2,7)</f>
        <v>45419</v>
      </c>
      <c r="M11" s="71">
        <f>DATE($M$2,$S$2,8)</f>
        <v>45420</v>
      </c>
      <c r="N11" s="71">
        <f>DATE($M$2,$S$2,9)</f>
        <v>45421</v>
      </c>
      <c r="O11" s="71">
        <f>DATE($M$2,$S$2,10)</f>
        <v>45422</v>
      </c>
      <c r="P11" s="71">
        <f>DATE($M$2,$S$2,11)</f>
        <v>45423</v>
      </c>
      <c r="Q11" s="71">
        <f>DATE($M$2,$S$2,12)</f>
        <v>45424</v>
      </c>
      <c r="R11" s="71">
        <f>DATE($M$2,$S$2,13)</f>
        <v>45425</v>
      </c>
      <c r="S11" s="71">
        <f>DATE($M$2,$S$2,14)</f>
        <v>45426</v>
      </c>
      <c r="T11" s="71">
        <f>DATE($M$2,$S$2,15)</f>
        <v>45427</v>
      </c>
      <c r="U11" s="71">
        <f>DATE($M$2,$S$2,16)</f>
        <v>45428</v>
      </c>
      <c r="V11" s="71">
        <f>DATE($M$2,$S$2,17)</f>
        <v>45429</v>
      </c>
      <c r="W11" s="71">
        <f>DATE($M$2,$S$2,18)</f>
        <v>45430</v>
      </c>
      <c r="X11" s="71">
        <f>DATE($M$2,$S$2,19)</f>
        <v>45431</v>
      </c>
      <c r="Y11" s="71">
        <f>DATE($M$2,$S$2,20)</f>
        <v>45432</v>
      </c>
      <c r="Z11" s="71">
        <f>DATE($M$2,$S$2,21)</f>
        <v>45433</v>
      </c>
      <c r="AA11" s="71">
        <f>DATE($M$2,$S$2,22)</f>
        <v>45434</v>
      </c>
      <c r="AB11" s="71">
        <f>DATE($M$2,$S$2,23)</f>
        <v>45435</v>
      </c>
      <c r="AC11" s="71">
        <f>DATE($M$2,$S$2,24)</f>
        <v>45436</v>
      </c>
      <c r="AD11" s="71">
        <f>DATE($M$2,$S$2,25)</f>
        <v>45437</v>
      </c>
      <c r="AE11" s="71">
        <f>DATE($M$2,$S$2,26)</f>
        <v>45438</v>
      </c>
      <c r="AF11" s="71">
        <f>DATE($M$2,$S$2,27)</f>
        <v>45439</v>
      </c>
      <c r="AG11" s="71">
        <f>DATE($M$2,$S$2,28)</f>
        <v>45440</v>
      </c>
      <c r="AH11" s="71">
        <f>IF(DAY(EOMONTH(F11,0))&lt;29,"",DATE($M$2,$S$2,29))</f>
        <v>45441</v>
      </c>
      <c r="AI11" s="71">
        <f>IF(DAY(EOMONTH(F11,0))&lt;30,"",DATE($M$2,$S$2,30))</f>
        <v>45442</v>
      </c>
      <c r="AJ11" s="71">
        <f>IF(DAY(EOMONTH(F11,0))&lt;31,"",DATE($M$2,$S$2,31))</f>
        <v>45443</v>
      </c>
      <c r="AK11" s="62"/>
      <c r="AL11" s="63"/>
      <c r="AM11" s="64"/>
      <c r="AN11" s="64"/>
    </row>
    <row r="12" spans="1:41" ht="18" customHeight="1" x14ac:dyDescent="0.2">
      <c r="A12" s="72">
        <v>1</v>
      </c>
      <c r="B12" s="73" t="s">
        <v>71</v>
      </c>
      <c r="C12" s="74" t="s">
        <v>72</v>
      </c>
      <c r="D12" s="75"/>
      <c r="E12" s="76" t="s">
        <v>72</v>
      </c>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+SUM(F12:AJ12)</f>
        <v>0</v>
      </c>
      <c r="AL12" s="79">
        <f t="shared" ref="AL12:AL32" si="0">IF($AK$3="４週",AK12/4,AK12/(DAY(EOMONTH($F$10,0))/7))</f>
        <v>0</v>
      </c>
      <c r="AM12" s="80"/>
      <c r="AN12" s="80"/>
      <c r="AO12" s="81" t="str">
        <f>IF(B12="","",IF(ISERROR(MATCH(B12,$C$39:$AM$39,0)),"その他職員",B12))</f>
        <v>管理者</v>
      </c>
    </row>
    <row r="13" spans="1:41" ht="18" customHeight="1" x14ac:dyDescent="0.2">
      <c r="A13" s="72">
        <v>2</v>
      </c>
      <c r="B13" s="73" t="s">
        <v>73</v>
      </c>
      <c r="C13" s="74" t="s">
        <v>74</v>
      </c>
      <c r="D13" s="75"/>
      <c r="E13" s="76" t="s">
        <v>74</v>
      </c>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ref="AK13:AK32" si="1">+SUM(F13:AJ13)</f>
        <v>0</v>
      </c>
      <c r="AL13" s="79">
        <f t="shared" si="0"/>
        <v>0</v>
      </c>
      <c r="AM13" s="80"/>
      <c r="AN13" s="80"/>
      <c r="AO13" s="81" t="str">
        <f t="shared" ref="AO13:AO31" si="2">IF(B13="","",IF(ISERROR(MATCH(B13,$C$39:$AM$39,0)),"その他職員",B13))</f>
        <v>児童発達支援管理責任者</v>
      </c>
    </row>
    <row r="14" spans="1:41" ht="18" customHeight="1" x14ac:dyDescent="0.2">
      <c r="A14" s="72">
        <v>3</v>
      </c>
      <c r="B14" s="73" t="s">
        <v>75</v>
      </c>
      <c r="C14" s="74" t="s">
        <v>76</v>
      </c>
      <c r="D14" s="75"/>
      <c r="E14" s="76" t="s">
        <v>76</v>
      </c>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1"/>
        <v>0</v>
      </c>
      <c r="AL14" s="79">
        <f t="shared" si="0"/>
        <v>0</v>
      </c>
      <c r="AM14" s="80"/>
      <c r="AN14" s="80"/>
      <c r="AO14" s="81" t="str">
        <f t="shared" si="2"/>
        <v>児童指導員</v>
      </c>
    </row>
    <row r="15" spans="1:41" ht="18" customHeight="1" x14ac:dyDescent="0.2">
      <c r="A15" s="72">
        <v>4</v>
      </c>
      <c r="B15" s="73" t="s">
        <v>77</v>
      </c>
      <c r="C15" s="74" t="s">
        <v>78</v>
      </c>
      <c r="D15" s="75"/>
      <c r="E15" s="76" t="s">
        <v>78</v>
      </c>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1"/>
        <v>0</v>
      </c>
      <c r="AL15" s="79">
        <f t="shared" si="0"/>
        <v>0</v>
      </c>
      <c r="AM15" s="80"/>
      <c r="AN15" s="80"/>
      <c r="AO15" s="81" t="str">
        <f t="shared" si="2"/>
        <v>保育士</v>
      </c>
    </row>
    <row r="16" spans="1:41" ht="18" customHeight="1" x14ac:dyDescent="0.2">
      <c r="A16" s="72">
        <v>5</v>
      </c>
      <c r="B16" s="73" t="s">
        <v>79</v>
      </c>
      <c r="C16" s="74" t="s">
        <v>72</v>
      </c>
      <c r="D16" s="75"/>
      <c r="E16" s="76" t="s">
        <v>80</v>
      </c>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1"/>
        <v>0</v>
      </c>
      <c r="AL16" s="79">
        <f t="shared" si="0"/>
        <v>0</v>
      </c>
      <c r="AM16" s="80"/>
      <c r="AN16" s="80"/>
      <c r="AO16" s="81" t="str">
        <f t="shared" si="2"/>
        <v>その他職員</v>
      </c>
    </row>
    <row r="17" spans="1:41" ht="18" customHeight="1" x14ac:dyDescent="0.2">
      <c r="A17" s="72">
        <v>6</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1"/>
        <v>0</v>
      </c>
      <c r="AL17" s="79">
        <f t="shared" si="0"/>
        <v>0</v>
      </c>
      <c r="AM17" s="80"/>
      <c r="AN17" s="80"/>
      <c r="AO17" s="81" t="str">
        <f t="shared" si="2"/>
        <v/>
      </c>
    </row>
    <row r="18" spans="1:41" ht="18" customHeight="1" x14ac:dyDescent="0.2">
      <c r="A18" s="72">
        <v>7</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1"/>
        <v>0</v>
      </c>
      <c r="AL18" s="79">
        <f t="shared" si="0"/>
        <v>0</v>
      </c>
      <c r="AM18" s="80"/>
      <c r="AN18" s="80"/>
      <c r="AO18" s="81" t="str">
        <f t="shared" si="2"/>
        <v/>
      </c>
    </row>
    <row r="19" spans="1:41" ht="18" customHeight="1" x14ac:dyDescent="0.2">
      <c r="A19" s="72">
        <v>8</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1"/>
        <v>0</v>
      </c>
      <c r="AL19" s="79">
        <f t="shared" si="0"/>
        <v>0</v>
      </c>
      <c r="AM19" s="80"/>
      <c r="AN19" s="80"/>
      <c r="AO19" s="81" t="str">
        <f t="shared" si="2"/>
        <v/>
      </c>
    </row>
    <row r="20" spans="1:41" ht="18" customHeight="1" x14ac:dyDescent="0.2">
      <c r="A20" s="72">
        <v>9</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1"/>
        <v>0</v>
      </c>
      <c r="AL20" s="79">
        <f t="shared" si="0"/>
        <v>0</v>
      </c>
      <c r="AM20" s="80"/>
      <c r="AN20" s="80"/>
      <c r="AO20" s="81" t="str">
        <f t="shared" si="2"/>
        <v/>
      </c>
    </row>
    <row r="21" spans="1:41" ht="18" customHeight="1" x14ac:dyDescent="0.2">
      <c r="A21" s="72">
        <v>10</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1"/>
        <v>0</v>
      </c>
      <c r="AL21" s="79">
        <f t="shared" si="0"/>
        <v>0</v>
      </c>
      <c r="AM21" s="80"/>
      <c r="AN21" s="80"/>
      <c r="AO21" s="81" t="str">
        <f t="shared" si="2"/>
        <v/>
      </c>
    </row>
    <row r="22" spans="1:41" ht="18" customHeight="1" x14ac:dyDescent="0.2">
      <c r="A22" s="72">
        <v>11</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1"/>
        <v>0</v>
      </c>
      <c r="AL22" s="79">
        <f t="shared" si="0"/>
        <v>0</v>
      </c>
      <c r="AM22" s="80"/>
      <c r="AN22" s="80"/>
      <c r="AO22" s="81" t="str">
        <f t="shared" si="2"/>
        <v/>
      </c>
    </row>
    <row r="23" spans="1:41" ht="18" customHeight="1" x14ac:dyDescent="0.2">
      <c r="A23" s="72">
        <v>12</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1"/>
        <v>0</v>
      </c>
      <c r="AL23" s="79">
        <f t="shared" si="0"/>
        <v>0</v>
      </c>
      <c r="AM23" s="80"/>
      <c r="AN23" s="80"/>
      <c r="AO23" s="81" t="str">
        <f t="shared" si="2"/>
        <v/>
      </c>
    </row>
    <row r="24" spans="1:41" ht="18" customHeight="1" x14ac:dyDescent="0.2">
      <c r="A24" s="72">
        <v>13</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1"/>
        <v>0</v>
      </c>
      <c r="AL24" s="79">
        <f t="shared" si="0"/>
        <v>0</v>
      </c>
      <c r="AM24" s="80"/>
      <c r="AN24" s="80"/>
      <c r="AO24" s="81" t="str">
        <f t="shared" si="2"/>
        <v/>
      </c>
    </row>
    <row r="25" spans="1:41" ht="18" customHeight="1" x14ac:dyDescent="0.2">
      <c r="A25" s="72">
        <v>14</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1"/>
        <v>0</v>
      </c>
      <c r="AL25" s="79">
        <f t="shared" si="0"/>
        <v>0</v>
      </c>
      <c r="AM25" s="80"/>
      <c r="AN25" s="80"/>
      <c r="AO25" s="81" t="str">
        <f t="shared" si="2"/>
        <v/>
      </c>
    </row>
    <row r="26" spans="1:41" ht="18" customHeight="1" x14ac:dyDescent="0.2">
      <c r="A26" s="72">
        <v>15</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1"/>
        <v>0</v>
      </c>
      <c r="AL26" s="79">
        <f t="shared" si="0"/>
        <v>0</v>
      </c>
      <c r="AM26" s="80"/>
      <c r="AN26" s="80"/>
      <c r="AO26" s="81" t="str">
        <f t="shared" si="2"/>
        <v/>
      </c>
    </row>
    <row r="27" spans="1:41" ht="18" customHeight="1" x14ac:dyDescent="0.2">
      <c r="A27" s="72">
        <v>16</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1"/>
        <v>0</v>
      </c>
      <c r="AL27" s="79">
        <f t="shared" si="0"/>
        <v>0</v>
      </c>
      <c r="AM27" s="80"/>
      <c r="AN27" s="80"/>
      <c r="AO27" s="81" t="str">
        <f t="shared" si="2"/>
        <v/>
      </c>
    </row>
    <row r="28" spans="1:41" ht="18" customHeight="1" x14ac:dyDescent="0.2">
      <c r="A28" s="72">
        <v>17</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1"/>
        <v>0</v>
      </c>
      <c r="AL28" s="79">
        <f t="shared" si="0"/>
        <v>0</v>
      </c>
      <c r="AM28" s="80"/>
      <c r="AN28" s="80"/>
      <c r="AO28" s="81" t="str">
        <f t="shared" si="2"/>
        <v/>
      </c>
    </row>
    <row r="29" spans="1:41" ht="18" customHeight="1" x14ac:dyDescent="0.2">
      <c r="A29" s="72">
        <v>18</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1"/>
        <v>0</v>
      </c>
      <c r="AL29" s="79">
        <f t="shared" si="0"/>
        <v>0</v>
      </c>
      <c r="AM29" s="80"/>
      <c r="AN29" s="80"/>
      <c r="AO29" s="81" t="str">
        <f t="shared" si="2"/>
        <v/>
      </c>
    </row>
    <row r="30" spans="1:41" ht="18" customHeight="1" x14ac:dyDescent="0.2">
      <c r="A30" s="72">
        <v>19</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1"/>
        <v>0</v>
      </c>
      <c r="AL30" s="79">
        <f t="shared" si="0"/>
        <v>0</v>
      </c>
      <c r="AM30" s="80"/>
      <c r="AN30" s="80"/>
      <c r="AO30" s="81" t="str">
        <f t="shared" si="2"/>
        <v/>
      </c>
    </row>
    <row r="31" spans="1:41" ht="18" customHeight="1" x14ac:dyDescent="0.2">
      <c r="A31" s="72">
        <v>20</v>
      </c>
      <c r="B31" s="73"/>
      <c r="C31" s="74"/>
      <c r="D31" s="75"/>
      <c r="E31" s="76"/>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8">
        <f t="shared" si="1"/>
        <v>0</v>
      </c>
      <c r="AL31" s="79">
        <f t="shared" si="0"/>
        <v>0</v>
      </c>
      <c r="AM31" s="80"/>
      <c r="AN31" s="80"/>
      <c r="AO31" s="81" t="str">
        <f t="shared" si="2"/>
        <v/>
      </c>
    </row>
    <row r="32" spans="1:41" ht="18" customHeight="1" x14ac:dyDescent="0.2">
      <c r="A32" s="60" t="s">
        <v>30</v>
      </c>
      <c r="B32" s="82"/>
      <c r="C32" s="82"/>
      <c r="D32" s="82"/>
      <c r="E32" s="82"/>
      <c r="F32" s="83">
        <f>+SUM(F12:F31)</f>
        <v>0</v>
      </c>
      <c r="G32" s="83">
        <f t="shared" ref="G32:AJ32" si="3">+SUM(G12:G31)</f>
        <v>0</v>
      </c>
      <c r="H32" s="83">
        <f t="shared" si="3"/>
        <v>0</v>
      </c>
      <c r="I32" s="83">
        <f t="shared" si="3"/>
        <v>0</v>
      </c>
      <c r="J32" s="83">
        <f t="shared" si="3"/>
        <v>0</v>
      </c>
      <c r="K32" s="83">
        <f t="shared" si="3"/>
        <v>0</v>
      </c>
      <c r="L32" s="83">
        <f t="shared" si="3"/>
        <v>0</v>
      </c>
      <c r="M32" s="83">
        <f t="shared" si="3"/>
        <v>0</v>
      </c>
      <c r="N32" s="83">
        <f t="shared" si="3"/>
        <v>0</v>
      </c>
      <c r="O32" s="83">
        <f t="shared" si="3"/>
        <v>0</v>
      </c>
      <c r="P32" s="83">
        <f t="shared" si="3"/>
        <v>0</v>
      </c>
      <c r="Q32" s="83">
        <f t="shared" si="3"/>
        <v>0</v>
      </c>
      <c r="R32" s="83">
        <f t="shared" si="3"/>
        <v>0</v>
      </c>
      <c r="S32" s="83">
        <f t="shared" si="3"/>
        <v>0</v>
      </c>
      <c r="T32" s="83">
        <f t="shared" si="3"/>
        <v>0</v>
      </c>
      <c r="U32" s="83">
        <f t="shared" si="3"/>
        <v>0</v>
      </c>
      <c r="V32" s="83">
        <f t="shared" si="3"/>
        <v>0</v>
      </c>
      <c r="W32" s="83">
        <f t="shared" si="3"/>
        <v>0</v>
      </c>
      <c r="X32" s="83">
        <f t="shared" si="3"/>
        <v>0</v>
      </c>
      <c r="Y32" s="83">
        <f t="shared" si="3"/>
        <v>0</v>
      </c>
      <c r="Z32" s="83">
        <f t="shared" si="3"/>
        <v>0</v>
      </c>
      <c r="AA32" s="83">
        <f t="shared" si="3"/>
        <v>0</v>
      </c>
      <c r="AB32" s="83">
        <f t="shared" si="3"/>
        <v>0</v>
      </c>
      <c r="AC32" s="83">
        <f t="shared" si="3"/>
        <v>0</v>
      </c>
      <c r="AD32" s="83">
        <f t="shared" si="3"/>
        <v>0</v>
      </c>
      <c r="AE32" s="83">
        <f t="shared" si="3"/>
        <v>0</v>
      </c>
      <c r="AF32" s="83">
        <f t="shared" si="3"/>
        <v>0</v>
      </c>
      <c r="AG32" s="83">
        <f t="shared" si="3"/>
        <v>0</v>
      </c>
      <c r="AH32" s="83">
        <f t="shared" si="3"/>
        <v>0</v>
      </c>
      <c r="AI32" s="83">
        <f t="shared" si="3"/>
        <v>0</v>
      </c>
      <c r="AJ32" s="83">
        <f t="shared" si="3"/>
        <v>0</v>
      </c>
      <c r="AK32" s="78">
        <f t="shared" si="1"/>
        <v>0</v>
      </c>
      <c r="AL32" s="79">
        <f t="shared" si="0"/>
        <v>0</v>
      </c>
      <c r="AM32" s="56"/>
      <c r="AN32" s="56"/>
      <c r="AO32" s="84"/>
    </row>
    <row r="33" spans="1:41" ht="18" customHeight="1" x14ac:dyDescent="0.2">
      <c r="A33" s="82" t="s">
        <v>36</v>
      </c>
      <c r="B33" s="82"/>
      <c r="C33" s="82"/>
      <c r="D33" s="82"/>
      <c r="E33" s="85"/>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3"/>
      <c r="AL33" s="87"/>
      <c r="AM33" s="56"/>
      <c r="AN33" s="56"/>
      <c r="AO33" s="84"/>
    </row>
    <row r="34" spans="1:41" ht="15" customHeight="1" x14ac:dyDescent="0.2">
      <c r="A34" s="55"/>
      <c r="B34" s="55"/>
      <c r="C34" s="55"/>
      <c r="D34" s="55"/>
      <c r="E34" s="55"/>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55"/>
      <c r="AL34" s="55"/>
      <c r="AM34" s="38"/>
    </row>
    <row r="35" spans="1:41" ht="15" customHeight="1" x14ac:dyDescent="0.2">
      <c r="A35" s="55"/>
      <c r="B35" s="55"/>
      <c r="C35" s="55"/>
      <c r="D35" s="55"/>
      <c r="E35" s="55"/>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55"/>
      <c r="AL35" s="55"/>
      <c r="AM35" s="38"/>
    </row>
    <row r="36" spans="1:41" ht="15" customHeight="1" x14ac:dyDescent="0.2">
      <c r="A36" s="55"/>
      <c r="B36" s="55"/>
      <c r="C36" s="55"/>
      <c r="D36" s="55"/>
      <c r="E36" s="55"/>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55"/>
      <c r="AL36" s="55"/>
      <c r="AM36" s="38"/>
    </row>
    <row r="37" spans="1:41" ht="5.0999999999999996" customHeight="1" x14ac:dyDescent="0.2">
      <c r="A37" s="89"/>
      <c r="B37" s="89"/>
      <c r="C37" s="89"/>
      <c r="D37" s="89"/>
      <c r="E37" s="89"/>
      <c r="F37" s="89"/>
      <c r="G37" s="89"/>
      <c r="H37" s="89"/>
      <c r="I37" s="89"/>
      <c r="J37" s="88"/>
      <c r="K37" s="88"/>
      <c r="L37" s="88"/>
      <c r="M37" s="90"/>
      <c r="N37" s="88"/>
      <c r="O37" s="88"/>
      <c r="P37" s="88"/>
      <c r="Q37" s="91"/>
      <c r="W37" s="55"/>
      <c r="X37" s="88"/>
      <c r="Y37" s="88"/>
      <c r="Z37" s="88"/>
      <c r="AA37" s="88"/>
      <c r="AB37" s="88"/>
      <c r="AC37" s="88"/>
      <c r="AD37" s="88"/>
      <c r="AE37" s="88"/>
      <c r="AF37" s="88"/>
      <c r="AG37" s="88"/>
      <c r="AH37" s="88"/>
      <c r="AI37" s="88"/>
      <c r="AJ37" s="90"/>
      <c r="AK37" s="88"/>
      <c r="AL37" s="55"/>
      <c r="AM37" s="55"/>
      <c r="AN37" s="38"/>
    </row>
    <row r="38" spans="1:41" ht="21" customHeight="1" x14ac:dyDescent="0.2">
      <c r="A38" s="37" t="s">
        <v>81</v>
      </c>
      <c r="B38" s="42"/>
      <c r="C38" s="43"/>
      <c r="D38" s="43"/>
      <c r="E38" s="43"/>
      <c r="F38" s="43"/>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43"/>
      <c r="AM38" s="43"/>
      <c r="AN38" s="38"/>
    </row>
    <row r="39" spans="1:41" ht="24.9" customHeight="1" x14ac:dyDescent="0.2">
      <c r="A39" s="38"/>
      <c r="B39" s="55"/>
      <c r="C39" s="92" t="str">
        <f>IF(VLOOKUP($AK$1,[1]選択肢!$A$1:$J$32,C44,FALSE)=0,"-",VLOOKUP($AK$1,[1]選択肢!$A$1:$J$32,C44,FALSE))</f>
        <v>管理者</v>
      </c>
      <c r="D39" s="93"/>
      <c r="E39" s="94" t="str">
        <f>IF(VLOOKUP($AK$1,[1]選択肢!$A$1:$J$32,E44,FALSE)=0,"-",VLOOKUP($AK$1,[1]選択肢!$A$1:$J$32,E44,FALSE))</f>
        <v>児童発達支援管理責任者</v>
      </c>
      <c r="F39" s="94"/>
      <c r="G39" s="94"/>
      <c r="H39" s="94"/>
      <c r="I39" s="92" t="str">
        <f>IF(VLOOKUP($AK$1,[1]選択肢!$A$1:$J$32,I44,FALSE)=0,"-",VLOOKUP($AK$1,[1]選択肢!$A$1:$J$32,I44,FALSE))</f>
        <v>児童指導員</v>
      </c>
      <c r="J39" s="93"/>
      <c r="K39" s="93"/>
      <c r="L39" s="93"/>
      <c r="M39" s="93"/>
      <c r="N39" s="95"/>
      <c r="O39" s="92" t="str">
        <f>IF(VLOOKUP($AK$1,[1]選択肢!$A$1:$J$32,O44,FALSE)=0,"-",VLOOKUP($AK$1,[1]選択肢!$A$1:$J$32,O44,FALSE))</f>
        <v>保育士</v>
      </c>
      <c r="P39" s="93"/>
      <c r="Q39" s="93"/>
      <c r="R39" s="93"/>
      <c r="S39" s="93"/>
      <c r="T39" s="95"/>
      <c r="U39" s="92" t="str">
        <f>IF(VLOOKUP($AK$1,[1]選択肢!$A$1:$J$32,U44,FALSE)=0,"-",VLOOKUP($AK$1,[1]選択肢!$A$1:$J$32,U44,FALSE))</f>
        <v>機能訓練担当職員</v>
      </c>
      <c r="V39" s="93"/>
      <c r="W39" s="93"/>
      <c r="X39" s="93"/>
      <c r="Y39" s="93"/>
      <c r="Z39" s="95"/>
      <c r="AA39" s="92" t="str">
        <f>IF(VLOOKUP($AK$1,[1]選択肢!$A$1:$J$32,AA44,FALSE)=0,"-",VLOOKUP($AK$1,[1]選択肢!$A$1:$J$32,AA44,FALSE))</f>
        <v>看護職員</v>
      </c>
      <c r="AB39" s="93"/>
      <c r="AC39" s="93"/>
      <c r="AD39" s="93"/>
      <c r="AE39" s="93"/>
      <c r="AF39" s="95"/>
      <c r="AG39" s="94" t="str">
        <f>IF(VLOOKUP($AK$1,[1]選択肢!$A$1:$J$32,AG44,FALSE)=0,"-",VLOOKUP($AK$1,[1]選択肢!$A$1:$J$32,AG44,FALSE))</f>
        <v>その他職員</v>
      </c>
      <c r="AH39" s="94"/>
      <c r="AI39" s="94"/>
      <c r="AJ39" s="94"/>
      <c r="AK39" s="94"/>
      <c r="AL39" s="94" t="str">
        <f>IF(VLOOKUP($AK$1,[1]選択肢!$A$1:$J$32,AL44,FALSE)=0,"-",VLOOKUP($AK$1,[1]選択肢!$A$1:$J$32,AL44,FALSE))</f>
        <v>-</v>
      </c>
      <c r="AM39" s="94"/>
      <c r="AN39" s="38"/>
    </row>
    <row r="40" spans="1:41" ht="18" customHeight="1" x14ac:dyDescent="0.2">
      <c r="A40" s="38"/>
      <c r="B40" s="55"/>
      <c r="C40" s="96" t="s">
        <v>82</v>
      </c>
      <c r="D40" s="96" t="s">
        <v>83</v>
      </c>
      <c r="E40" s="97" t="s">
        <v>82</v>
      </c>
      <c r="F40" s="98" t="s">
        <v>83</v>
      </c>
      <c r="G40" s="98"/>
      <c r="H40" s="98"/>
      <c r="I40" s="99" t="s">
        <v>82</v>
      </c>
      <c r="J40" s="100"/>
      <c r="K40" s="101"/>
      <c r="L40" s="99" t="s">
        <v>83</v>
      </c>
      <c r="M40" s="100"/>
      <c r="N40" s="101"/>
      <c r="O40" s="99" t="s">
        <v>82</v>
      </c>
      <c r="P40" s="100"/>
      <c r="Q40" s="101"/>
      <c r="R40" s="99" t="s">
        <v>83</v>
      </c>
      <c r="S40" s="100"/>
      <c r="T40" s="101"/>
      <c r="U40" s="99" t="s">
        <v>82</v>
      </c>
      <c r="V40" s="100"/>
      <c r="W40" s="101"/>
      <c r="X40" s="99" t="s">
        <v>83</v>
      </c>
      <c r="Y40" s="100"/>
      <c r="Z40" s="101"/>
      <c r="AA40" s="99" t="s">
        <v>82</v>
      </c>
      <c r="AB40" s="100"/>
      <c r="AC40" s="101"/>
      <c r="AD40" s="99" t="s">
        <v>83</v>
      </c>
      <c r="AE40" s="100"/>
      <c r="AF40" s="101"/>
      <c r="AG40" s="99" t="s">
        <v>82</v>
      </c>
      <c r="AH40" s="100"/>
      <c r="AI40" s="101"/>
      <c r="AJ40" s="99" t="s">
        <v>83</v>
      </c>
      <c r="AK40" s="101"/>
      <c r="AL40" s="97" t="s">
        <v>84</v>
      </c>
      <c r="AM40" s="97" t="s">
        <v>85</v>
      </c>
      <c r="AN40" s="38"/>
    </row>
    <row r="41" spans="1:41" ht="18" customHeight="1" x14ac:dyDescent="0.2">
      <c r="A41" s="38"/>
      <c r="B41" s="102" t="s">
        <v>86</v>
      </c>
      <c r="C41" s="97">
        <f>COUNTIFS($AO$12:$AO$31,C$39,$C$12:$C$31,"A",$E$12:$E$31,"*")</f>
        <v>1</v>
      </c>
      <c r="D41" s="97">
        <f>COUNTIFS($AO$12:$AO$31,C$39,$C$12:$C$31,"B",$E$12:$E$31,"*")</f>
        <v>0</v>
      </c>
      <c r="E41" s="97">
        <f>COUNTIFS($AO$12:$AO$31,E$39,$C$12:$C$31,"A",$E$12:$E$31,"*")</f>
        <v>0</v>
      </c>
      <c r="F41" s="99">
        <f>COUNTIFS($AO$12:$AO$31,E$39,$C$12:$C$31,"B",$E$12:$E$31,"*")</f>
        <v>1</v>
      </c>
      <c r="G41" s="100"/>
      <c r="H41" s="101"/>
      <c r="I41" s="99">
        <f>COUNTIFS($AO$12:$AO$31,I$39,$C$12:$C$31,"A",$E$12:$E$31,"*")</f>
        <v>0</v>
      </c>
      <c r="J41" s="100"/>
      <c r="K41" s="101"/>
      <c r="L41" s="99">
        <f>COUNTIFS($AO$12:$AO$31,I$39,$C$12:$C$31,"B",$E$12:$E$31,"*")</f>
        <v>0</v>
      </c>
      <c r="M41" s="100"/>
      <c r="N41" s="101"/>
      <c r="O41" s="99">
        <f>COUNTIFS($AO$12:$AO$31,O$39,$C$12:$C$31,"A",$E$12:$E$31,"*")</f>
        <v>0</v>
      </c>
      <c r="P41" s="100"/>
      <c r="Q41" s="101"/>
      <c r="R41" s="99">
        <f>COUNTIFS($AO$12:$AO$31,O$39,$C$12:$C$31,"B",$E$12:$E$31,"*")</f>
        <v>0</v>
      </c>
      <c r="S41" s="100"/>
      <c r="T41" s="101"/>
      <c r="U41" s="99">
        <f>COUNTIFS($AO$12:$AO$31,U$39,$C$12:$C$31,"A",$E$12:$E$31,"*")</f>
        <v>0</v>
      </c>
      <c r="V41" s="100"/>
      <c r="W41" s="101"/>
      <c r="X41" s="99">
        <f>COUNTIFS($AO$12:$AO$31,U$39,$C$12:$C$31,"B",$E$12:$E$31,"*")</f>
        <v>0</v>
      </c>
      <c r="Y41" s="100"/>
      <c r="Z41" s="101"/>
      <c r="AA41" s="99">
        <f>COUNTIFS($AO$12:$AO$31,AA$39,$C$12:$C$31,"A",$E$12:$E$31,"*")</f>
        <v>0</v>
      </c>
      <c r="AB41" s="100"/>
      <c r="AC41" s="101"/>
      <c r="AD41" s="99">
        <f>COUNTIFS($AO$12:$AO$31,AA$39,$C$12:$C$31,"B",$E$12:$E$31,"*")</f>
        <v>0</v>
      </c>
      <c r="AE41" s="100"/>
      <c r="AF41" s="101"/>
      <c r="AG41" s="99">
        <f>COUNTIFS($AO$12:$AO$31,AG$39,$C$12:$C$31,"A",$E$12:$E$31,"*")</f>
        <v>1</v>
      </c>
      <c r="AH41" s="100"/>
      <c r="AI41" s="101"/>
      <c r="AJ41" s="99">
        <f>COUNTIFS($AO$12:$AO$31,AG$39,$C$12:$C$31,"B",$E$12:$E$31,"*")</f>
        <v>0</v>
      </c>
      <c r="AK41" s="101"/>
      <c r="AL41" s="97">
        <f>COUNTIFS($AO$12:$AO$31,AL$39,$C$12:$C$31,"A",$E$12:$E$31,"*")</f>
        <v>0</v>
      </c>
      <c r="AM41" s="97">
        <f>COUNTIFS($AO$12:$AO$31,AL$39,$C$12:$C$31,"B",$E$12:$E$31,"*")</f>
        <v>0</v>
      </c>
      <c r="AN41" s="38"/>
    </row>
    <row r="42" spans="1:41" ht="18" customHeight="1" x14ac:dyDescent="0.2">
      <c r="A42" s="38"/>
      <c r="B42" s="103" t="s">
        <v>87</v>
      </c>
      <c r="C42" s="97">
        <f>COUNTIFS($AO$12:$AO$31,C$39,$C$12:$C$31,"C",$E$12:$E$31,"*")</f>
        <v>0</v>
      </c>
      <c r="D42" s="97">
        <f>COUNTIFS($AO$12:$AO$31,C$39,$C$12:$C$31,"D",$E$12:$E$31,"*")</f>
        <v>0</v>
      </c>
      <c r="E42" s="97">
        <f>COUNTIFS($AO$12:$AO$31,E$39,$C$12:$C$31,"C",$E$12:$E$31,"*")</f>
        <v>0</v>
      </c>
      <c r="F42" s="99">
        <f>COUNTIFS($AO$12:$AO$31,E$39,$C$12:$C$31,"D",$E$12:$E$31,"*")</f>
        <v>0</v>
      </c>
      <c r="G42" s="100"/>
      <c r="H42" s="101"/>
      <c r="I42" s="99">
        <f>COUNTIFS($AO$12:$AO$31,I$39,$C$12:$C$31,"C",$E$12:$E$31,"*")</f>
        <v>1</v>
      </c>
      <c r="J42" s="100"/>
      <c r="K42" s="101"/>
      <c r="L42" s="99">
        <f>COUNTIFS($AO$12:$AO$31,I$39,$C$12:$C$31,"D",$E$12:$E$31,"*")</f>
        <v>0</v>
      </c>
      <c r="M42" s="100"/>
      <c r="N42" s="101"/>
      <c r="O42" s="99">
        <f>COUNTIFS($AO$12:$AO$31,O$39,$C$12:$C$31,"C",$E$12:$E$31,"*")</f>
        <v>0</v>
      </c>
      <c r="P42" s="100"/>
      <c r="Q42" s="101"/>
      <c r="R42" s="99">
        <f>COUNTIFS($AO$12:$AO$31,O$39,$C$12:$C$31,"D",$E$12:$E$31,"*")</f>
        <v>1</v>
      </c>
      <c r="S42" s="100"/>
      <c r="T42" s="101"/>
      <c r="U42" s="99">
        <f>COUNTIFS($AO$12:$AO$31,U$39,$C$12:$C$31,"C",$E$12:$E$31,"*")</f>
        <v>0</v>
      </c>
      <c r="V42" s="100"/>
      <c r="W42" s="101"/>
      <c r="X42" s="99">
        <f>COUNTIFS($AO$12:$AO$31,U$39,$C$12:$C$31,"D",$E$12:$E$31,"*")</f>
        <v>0</v>
      </c>
      <c r="Y42" s="100"/>
      <c r="Z42" s="101"/>
      <c r="AA42" s="99">
        <f>COUNTIFS($AO$12:$AO$31,AA$39,$C$12:$C$31,"C",$E$12:$E$31,"*")</f>
        <v>0</v>
      </c>
      <c r="AB42" s="100"/>
      <c r="AC42" s="101"/>
      <c r="AD42" s="99">
        <f>COUNTIFS($AO$12:$AO$31,AA$39,$C$12:$C$31,"D",$E$12:$E$31,"*")</f>
        <v>0</v>
      </c>
      <c r="AE42" s="100"/>
      <c r="AF42" s="101"/>
      <c r="AG42" s="99">
        <f>COUNTIFS($AO$12:$AO$31,AG$39,$C$12:$C$31,"C",$E$12:$E$31,"*")</f>
        <v>0</v>
      </c>
      <c r="AH42" s="100"/>
      <c r="AI42" s="101"/>
      <c r="AJ42" s="99">
        <f>COUNTIFS($AO$12:$AO$31,AG$39,$C$12:$C$31,"D",$E$12:$E$31,"*")</f>
        <v>0</v>
      </c>
      <c r="AK42" s="101"/>
      <c r="AL42" s="97">
        <f>COUNTIFS($AO$12:$AO$31,AL$39,$C$12:$C$31,"C",$E$12:$E$31,"*")</f>
        <v>0</v>
      </c>
      <c r="AM42" s="97">
        <f>COUNTIFS($AO$12:$AO$31,AL$39,$C$12:$C$31,"D",$E$12:$E$31,"*")</f>
        <v>0</v>
      </c>
      <c r="AN42" s="38"/>
    </row>
    <row r="43" spans="1:41" ht="24.9" customHeight="1" x14ac:dyDescent="0.2">
      <c r="A43" s="38"/>
      <c r="B43" s="103" t="s">
        <v>88</v>
      </c>
      <c r="C43" s="92" t="str">
        <f>IF($AK$3="４週",SUMIFS($AK$12:$AK$31,$AO$12:$AO$31,C39)/4/$AH$6,IF($AK$3="歴月",SUMIFS($AK$12:$AK$31,$AO$12:$AO$31,C39)/$AL$6,"記載する期間を選択してください"))</f>
        <v>記載する期間を選択してください</v>
      </c>
      <c r="D43" s="95"/>
      <c r="E43" s="92" t="str">
        <f>IF($AK$3="４週",SUMIFS($AK$12:$AK$31,$AO$12:$AO$31,E39)/4/$AH$6,IF($AK$3="歴月",SUMIFS($AK$12:$AK$31,$AO$12:$AO$31,E39)/$AL$6,"記載する期間を選択してください"))</f>
        <v>記載する期間を選択してください</v>
      </c>
      <c r="F43" s="93"/>
      <c r="G43" s="93"/>
      <c r="H43" s="95"/>
      <c r="I43" s="92" t="str">
        <f>IF($AK$3="４週",SUMIFS($AK$12:$AK$31,$AO$12:$AO$31,I39)/4/$AH$6,IF($AK$3="歴月",SUMIFS($AK$12:$AK$31,$AO$12:$AO$31,I39)/$AL$6,"記載する期間を選択してください"))</f>
        <v>記載する期間を選択してください</v>
      </c>
      <c r="J43" s="93"/>
      <c r="K43" s="93"/>
      <c r="L43" s="93"/>
      <c r="M43" s="93"/>
      <c r="N43" s="95"/>
      <c r="O43" s="92" t="str">
        <f>IF($AK$3="４週",SUMIFS($AK$12:$AK$31,$AO$12:$AO$31,O39)/4/$AH$6,IF($AK$3="歴月",SUMIFS($AK$12:$AK$31,$AO$12:$AO$31,O39)/$AL$6,"記載する期間を選択してください"))</f>
        <v>記載する期間を選択してください</v>
      </c>
      <c r="P43" s="93"/>
      <c r="Q43" s="93"/>
      <c r="R43" s="93"/>
      <c r="S43" s="93"/>
      <c r="T43" s="95"/>
      <c r="U43" s="92" t="str">
        <f>IF($AK$3="４週",SUMIFS($AK$12:$AK$31,$AO$12:$AO$31,U39)/4/$AH$6,IF($AK$3="歴月",SUMIFS($AK$12:$AK$31,$AO$12:$AO$31,U39)/$AL$6,"記載する期間を選択してください"))</f>
        <v>記載する期間を選択してください</v>
      </c>
      <c r="V43" s="93"/>
      <c r="W43" s="93"/>
      <c r="X43" s="93"/>
      <c r="Y43" s="93"/>
      <c r="Z43" s="95"/>
      <c r="AA43" s="92" t="str">
        <f>IF($AK$3="４週",SUMIFS($AK$12:$AK$31,$AO$12:$AO$31,AA39)/4/$AH$6,IF($AK$3="歴月",SUMIFS($AK$12:$AK$31,$AO$12:$AO$31,AA39)/$AL$6,"記載する期間を選択してください"))</f>
        <v>記載する期間を選択してください</v>
      </c>
      <c r="AB43" s="93"/>
      <c r="AC43" s="93"/>
      <c r="AD43" s="93"/>
      <c r="AE43" s="93"/>
      <c r="AF43" s="95"/>
      <c r="AG43" s="92" t="str">
        <f>IF($AK$3="４週",SUMIFS($AK$12:$AK$31,$AO$12:$AO$31,AG39)/4/$AH$6,IF($AK$3="歴月",SUMIFS($AK$12:$AK$31,$AO$12:$AO$31,AG39)/$AL$6,"記載する期間を選択してください"))</f>
        <v>記載する期間を選択してください</v>
      </c>
      <c r="AH43" s="93"/>
      <c r="AI43" s="93"/>
      <c r="AJ43" s="93"/>
      <c r="AK43" s="95"/>
      <c r="AL43" s="92" t="str">
        <f>IF($AK$3="４週",SUMIFS($AK$12:$AK$31,$AO$12:$AO$31,AL39)/4/$AH$6,IF($AK$3="歴月",SUMIFS($AK$12:$AK$31,$AO$12:$AO$31,AL39)/$AL$6,"記載する期間を選択してください"))</f>
        <v>記載する期間を選択してください</v>
      </c>
      <c r="AM43" s="95"/>
      <c r="AN43" s="38"/>
    </row>
    <row r="44" spans="1:41" ht="5.0999999999999996" customHeight="1" x14ac:dyDescent="0.2">
      <c r="A44" s="38"/>
      <c r="B44" s="42"/>
      <c r="C44" s="104">
        <v>2</v>
      </c>
      <c r="D44" s="104"/>
      <c r="E44" s="104">
        <v>3</v>
      </c>
      <c r="F44" s="104"/>
      <c r="G44" s="104"/>
      <c r="H44" s="104"/>
      <c r="I44" s="104">
        <v>4</v>
      </c>
      <c r="J44" s="104"/>
      <c r="K44" s="104"/>
      <c r="L44" s="104"/>
      <c r="M44" s="104"/>
      <c r="N44" s="104"/>
      <c r="O44" s="104">
        <v>5</v>
      </c>
      <c r="P44" s="104"/>
      <c r="Q44" s="104"/>
      <c r="R44" s="104"/>
      <c r="S44" s="104"/>
      <c r="T44" s="104"/>
      <c r="U44" s="104">
        <v>6</v>
      </c>
      <c r="V44" s="104"/>
      <c r="W44" s="104"/>
      <c r="X44" s="104"/>
      <c r="Y44" s="104"/>
      <c r="Z44" s="104"/>
      <c r="AA44" s="104">
        <v>7</v>
      </c>
      <c r="AB44" s="104"/>
      <c r="AC44" s="104"/>
      <c r="AD44" s="104"/>
      <c r="AE44" s="104"/>
      <c r="AF44" s="104"/>
      <c r="AG44" s="104">
        <v>8</v>
      </c>
      <c r="AH44" s="104"/>
      <c r="AI44" s="104"/>
      <c r="AJ44" s="104"/>
      <c r="AK44" s="104"/>
      <c r="AL44" s="104">
        <v>9</v>
      </c>
      <c r="AM44" s="105"/>
      <c r="AN44" s="38"/>
    </row>
    <row r="45" spans="1:41" ht="15" customHeight="1" x14ac:dyDescent="0.2">
      <c r="A45" s="88" t="s">
        <v>89</v>
      </c>
      <c r="B45" s="106"/>
      <c r="C45" s="107"/>
      <c r="D45" s="107"/>
      <c r="E45" s="107"/>
      <c r="F45" s="108"/>
      <c r="G45" s="107"/>
      <c r="H45" s="104"/>
      <c r="I45" s="104"/>
      <c r="J45" s="104"/>
      <c r="K45" s="104"/>
      <c r="L45" s="104"/>
      <c r="M45" s="104"/>
      <c r="N45" s="104"/>
      <c r="O45" s="104"/>
      <c r="P45" s="104"/>
      <c r="Q45" s="104"/>
      <c r="R45" s="104">
        <v>6</v>
      </c>
      <c r="S45" s="104"/>
      <c r="T45" s="104"/>
      <c r="U45" s="104"/>
      <c r="V45" s="104"/>
      <c r="W45" s="104"/>
      <c r="X45" s="104">
        <v>7</v>
      </c>
      <c r="Y45" s="104"/>
      <c r="Z45" s="104"/>
      <c r="AA45" s="104"/>
      <c r="AB45" s="104"/>
      <c r="AC45" s="104"/>
      <c r="AD45" s="104">
        <v>8</v>
      </c>
      <c r="AE45" s="104"/>
      <c r="AF45" s="104"/>
      <c r="AG45" s="109"/>
      <c r="AH45" s="109"/>
      <c r="AI45" s="109"/>
      <c r="AJ45" s="109">
        <v>9</v>
      </c>
      <c r="AK45" s="110"/>
      <c r="AL45" s="110"/>
      <c r="AM45" s="38"/>
    </row>
    <row r="46" spans="1:41" s="88" customFormat="1" ht="15" customHeight="1" x14ac:dyDescent="0.2">
      <c r="A46" s="88" t="s">
        <v>90</v>
      </c>
      <c r="B46" s="89"/>
      <c r="C46" s="89"/>
      <c r="D46" s="89"/>
      <c r="E46" s="89"/>
      <c r="F46" s="89"/>
      <c r="G46" s="89"/>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row>
    <row r="47" spans="1:41" s="88" customFormat="1" ht="15" customHeight="1" x14ac:dyDescent="0.2">
      <c r="A47" s="88" t="s">
        <v>91</v>
      </c>
      <c r="B47" s="89"/>
      <c r="C47" s="89"/>
      <c r="D47" s="89"/>
      <c r="E47" s="89"/>
      <c r="F47" s="89"/>
      <c r="G47" s="89"/>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row>
    <row r="48" spans="1:41" s="88" customFormat="1" ht="15" customHeight="1" x14ac:dyDescent="0.2">
      <c r="A48" s="89" t="s">
        <v>92</v>
      </c>
      <c r="C48" s="89"/>
      <c r="D48" s="89"/>
      <c r="E48" s="89"/>
      <c r="F48" s="89"/>
      <c r="G48" s="89"/>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row>
    <row r="49" spans="1:39" s="88" customFormat="1" ht="15" customHeight="1" x14ac:dyDescent="0.2">
      <c r="A49" s="88" t="s">
        <v>93</v>
      </c>
      <c r="B49" s="89"/>
      <c r="C49" s="89"/>
      <c r="D49" s="89"/>
      <c r="E49" s="89"/>
      <c r="F49" s="89"/>
      <c r="G49" s="89"/>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row>
    <row r="50" spans="1:39" s="88" customFormat="1" ht="15" customHeight="1" x14ac:dyDescent="0.2">
      <c r="A50" s="88" t="s">
        <v>94</v>
      </c>
      <c r="B50" s="89"/>
      <c r="C50" s="89"/>
      <c r="D50" s="89"/>
      <c r="E50" s="89"/>
      <c r="F50" s="89"/>
      <c r="G50" s="89"/>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row>
    <row r="51" spans="1:39" ht="15" customHeight="1" x14ac:dyDescent="0.2">
      <c r="A51" s="88" t="s">
        <v>95</v>
      </c>
      <c r="B51" s="111"/>
      <c r="C51" s="88"/>
      <c r="D51" s="88"/>
      <c r="E51" s="88"/>
      <c r="F51" s="88"/>
      <c r="G51" s="88"/>
    </row>
    <row r="52" spans="1:39" ht="15" customHeight="1" x14ac:dyDescent="0.2">
      <c r="A52" s="88" t="s">
        <v>96</v>
      </c>
      <c r="B52" s="111"/>
      <c r="C52" s="88"/>
      <c r="D52" s="88"/>
      <c r="E52" s="88"/>
      <c r="F52" s="88"/>
      <c r="G52" s="88"/>
    </row>
    <row r="53" spans="1:39" ht="15" customHeight="1" x14ac:dyDescent="0.2">
      <c r="A53" s="88"/>
      <c r="B53" s="102" t="s">
        <v>97</v>
      </c>
      <c r="C53" s="59" t="s">
        <v>98</v>
      </c>
      <c r="D53" s="59"/>
      <c r="E53" s="59"/>
      <c r="F53" s="88"/>
      <c r="G53" s="88"/>
    </row>
    <row r="54" spans="1:39" ht="15" customHeight="1" x14ac:dyDescent="0.2">
      <c r="A54" s="88"/>
      <c r="B54" s="112" t="s">
        <v>72</v>
      </c>
      <c r="C54" s="113" t="s">
        <v>99</v>
      </c>
      <c r="D54" s="113"/>
      <c r="E54" s="113"/>
      <c r="F54" s="88"/>
      <c r="G54" s="88"/>
    </row>
    <row r="55" spans="1:39" ht="15" customHeight="1" x14ac:dyDescent="0.2">
      <c r="A55" s="88"/>
      <c r="B55" s="112" t="s">
        <v>74</v>
      </c>
      <c r="C55" s="113" t="s">
        <v>100</v>
      </c>
      <c r="D55" s="113"/>
      <c r="E55" s="113"/>
      <c r="F55" s="88"/>
      <c r="G55" s="88"/>
    </row>
    <row r="56" spans="1:39" ht="15" customHeight="1" x14ac:dyDescent="0.2">
      <c r="A56" s="88"/>
      <c r="B56" s="112" t="s">
        <v>76</v>
      </c>
      <c r="C56" s="113" t="s">
        <v>101</v>
      </c>
      <c r="D56" s="113"/>
      <c r="E56" s="113"/>
      <c r="F56" s="88"/>
      <c r="G56" s="88"/>
    </row>
    <row r="57" spans="1:39" ht="15" customHeight="1" x14ac:dyDescent="0.2">
      <c r="A57" s="88"/>
      <c r="B57" s="112" t="s">
        <v>78</v>
      </c>
      <c r="C57" s="113" t="s">
        <v>102</v>
      </c>
      <c r="D57" s="113"/>
      <c r="E57" s="113"/>
      <c r="F57" s="88"/>
      <c r="G57" s="88"/>
    </row>
    <row r="58" spans="1:39" ht="15" customHeight="1" x14ac:dyDescent="0.2">
      <c r="A58" s="88"/>
      <c r="B58" s="88" t="s">
        <v>103</v>
      </c>
      <c r="C58" s="88"/>
      <c r="D58" s="88"/>
      <c r="E58" s="88"/>
      <c r="F58" s="88"/>
      <c r="G58" s="88"/>
    </row>
    <row r="59" spans="1:39" ht="15" customHeight="1" x14ac:dyDescent="0.2">
      <c r="A59" s="88"/>
      <c r="B59" s="88" t="s">
        <v>104</v>
      </c>
      <c r="C59" s="88"/>
      <c r="D59" s="88"/>
      <c r="E59" s="88"/>
      <c r="F59" s="88"/>
      <c r="G59" s="88"/>
    </row>
    <row r="60" spans="1:39" ht="15" customHeight="1" x14ac:dyDescent="0.2">
      <c r="A60" s="88"/>
      <c r="B60" s="88" t="s">
        <v>105</v>
      </c>
      <c r="C60" s="88"/>
      <c r="D60" s="88"/>
      <c r="E60" s="88"/>
      <c r="F60" s="88"/>
      <c r="G60" s="88"/>
    </row>
    <row r="61" spans="1:39" ht="15" customHeight="1" x14ac:dyDescent="0.2">
      <c r="A61" s="88" t="s">
        <v>106</v>
      </c>
      <c r="B61" s="111"/>
      <c r="C61" s="88"/>
      <c r="D61" s="88"/>
      <c r="E61" s="88"/>
      <c r="F61" s="88"/>
      <c r="G61" s="88"/>
    </row>
    <row r="62" spans="1:39" ht="15" customHeight="1" x14ac:dyDescent="0.2">
      <c r="A62" s="88" t="s">
        <v>107</v>
      </c>
      <c r="B62" s="111"/>
      <c r="C62" s="88"/>
      <c r="D62" s="88"/>
      <c r="E62" s="88"/>
      <c r="F62" s="88"/>
      <c r="G62" s="88"/>
    </row>
    <row r="63" spans="1:39" ht="15" customHeight="1" x14ac:dyDescent="0.2">
      <c r="A63" s="88" t="s">
        <v>108</v>
      </c>
      <c r="B63" s="111"/>
      <c r="C63" s="88"/>
      <c r="D63" s="88"/>
      <c r="E63" s="88"/>
      <c r="F63" s="88"/>
      <c r="G63" s="88"/>
    </row>
    <row r="64" spans="1:39" ht="15" customHeight="1" x14ac:dyDescent="0.2">
      <c r="A64" s="88" t="s">
        <v>109</v>
      </c>
      <c r="B64" s="111"/>
      <c r="C64" s="88"/>
      <c r="D64" s="88"/>
      <c r="E64" s="88"/>
      <c r="F64" s="88"/>
      <c r="G64" s="88"/>
    </row>
    <row r="65" spans="1:7" ht="15" customHeight="1" x14ac:dyDescent="0.2">
      <c r="A65" s="88" t="s">
        <v>110</v>
      </c>
      <c r="B65" s="111"/>
      <c r="C65" s="88"/>
      <c r="D65" s="88"/>
      <c r="E65" s="88"/>
      <c r="F65" s="88"/>
      <c r="G65" s="88"/>
    </row>
    <row r="66" spans="1:7" ht="15" customHeight="1" x14ac:dyDescent="0.2">
      <c r="A66" s="88" t="s">
        <v>111</v>
      </c>
      <c r="B66" s="111"/>
      <c r="C66" s="88"/>
      <c r="D66" s="88"/>
      <c r="E66" s="88"/>
      <c r="F66" s="88"/>
      <c r="G66" s="88"/>
    </row>
    <row r="67" spans="1:7" ht="15" customHeight="1" x14ac:dyDescent="0.2">
      <c r="A67" s="88"/>
      <c r="B67" s="88" t="s">
        <v>112</v>
      </c>
      <c r="C67" s="88"/>
      <c r="D67" s="88"/>
      <c r="E67" s="88"/>
      <c r="F67" s="88"/>
      <c r="G67" s="88"/>
    </row>
    <row r="68" spans="1:7" ht="15" customHeight="1" x14ac:dyDescent="0.2">
      <c r="A68" s="88"/>
      <c r="B68" s="88" t="s">
        <v>113</v>
      </c>
      <c r="C68" s="88"/>
      <c r="D68" s="88"/>
      <c r="E68" s="88"/>
      <c r="F68" s="88"/>
      <c r="G68" s="88"/>
    </row>
    <row r="69" spans="1:7" ht="15" customHeight="1" x14ac:dyDescent="0.2">
      <c r="A69" s="88" t="s">
        <v>114</v>
      </c>
      <c r="B69" s="111"/>
      <c r="C69" s="88"/>
      <c r="D69" s="88"/>
      <c r="E69" s="88"/>
      <c r="F69" s="88"/>
      <c r="G69" s="88"/>
    </row>
    <row r="70" spans="1:7" ht="15" customHeight="1" x14ac:dyDescent="0.2">
      <c r="A70" s="88" t="s">
        <v>115</v>
      </c>
      <c r="B70" s="111"/>
      <c r="C70" s="88"/>
      <c r="D70" s="88"/>
      <c r="E70" s="88"/>
      <c r="F70" s="88"/>
      <c r="G70" s="88"/>
    </row>
    <row r="71" spans="1:7" ht="15" customHeight="1" x14ac:dyDescent="0.2">
      <c r="A71" s="88" t="s">
        <v>116</v>
      </c>
      <c r="B71" s="111"/>
      <c r="C71" s="88"/>
      <c r="D71" s="88"/>
      <c r="E71" s="88"/>
      <c r="F71" s="88"/>
      <c r="G71" s="88"/>
    </row>
    <row r="72" spans="1:7" ht="15" customHeight="1" x14ac:dyDescent="0.2">
      <c r="A72" s="88" t="s">
        <v>117</v>
      </c>
      <c r="B72" s="111"/>
      <c r="C72" s="88"/>
      <c r="D72" s="88"/>
      <c r="E72" s="88"/>
      <c r="F72" s="88"/>
      <c r="G72" s="88"/>
    </row>
    <row r="73" spans="1:7" ht="15" customHeight="1" x14ac:dyDescent="0.2">
      <c r="A73" s="88" t="s">
        <v>118</v>
      </c>
      <c r="B73" s="111"/>
      <c r="C73" s="88"/>
      <c r="D73" s="88"/>
      <c r="E73" s="88"/>
      <c r="F73" s="88"/>
      <c r="G73" s="88"/>
    </row>
    <row r="74" spans="1:7" ht="15" customHeight="1" x14ac:dyDescent="0.2">
      <c r="A74" s="88" t="s">
        <v>119</v>
      </c>
      <c r="B74" s="111"/>
      <c r="C74" s="88"/>
      <c r="D74" s="88"/>
      <c r="E74" s="88"/>
      <c r="F74" s="88"/>
      <c r="G74" s="88"/>
    </row>
    <row r="75" spans="1:7" ht="15" customHeight="1" x14ac:dyDescent="0.2">
      <c r="A75" s="88" t="s">
        <v>120</v>
      </c>
      <c r="B75" s="111"/>
      <c r="C75" s="88"/>
      <c r="D75" s="88"/>
      <c r="E75" s="88"/>
      <c r="F75" s="88"/>
      <c r="G75" s="88"/>
    </row>
    <row r="76" spans="1:7" ht="15" customHeight="1" x14ac:dyDescent="0.2">
      <c r="A76" s="88" t="s">
        <v>121</v>
      </c>
      <c r="B76" s="111"/>
      <c r="C76" s="88"/>
      <c r="D76" s="88"/>
      <c r="E76" s="88"/>
      <c r="F76" s="88"/>
      <c r="G76" s="88"/>
    </row>
  </sheetData>
  <mergeCells count="102">
    <mergeCell ref="C56:E56"/>
    <mergeCell ref="C57:E57"/>
    <mergeCell ref="AA43:AF43"/>
    <mergeCell ref="AG43:AK43"/>
    <mergeCell ref="AL43:AM43"/>
    <mergeCell ref="C53:E53"/>
    <mergeCell ref="C54:E54"/>
    <mergeCell ref="C55:E55"/>
    <mergeCell ref="X42:Z42"/>
    <mergeCell ref="AA42:AC42"/>
    <mergeCell ref="AD42:AF42"/>
    <mergeCell ref="AG42:AI42"/>
    <mergeCell ref="AJ42:AK42"/>
    <mergeCell ref="C43:D43"/>
    <mergeCell ref="E43:H43"/>
    <mergeCell ref="I43:N43"/>
    <mergeCell ref="O43:T43"/>
    <mergeCell ref="U43:Z43"/>
    <mergeCell ref="AA41:AC41"/>
    <mergeCell ref="AD41:AF41"/>
    <mergeCell ref="AG41:AI41"/>
    <mergeCell ref="AJ41:AK41"/>
    <mergeCell ref="F42:H42"/>
    <mergeCell ref="I42:K42"/>
    <mergeCell ref="L42:N42"/>
    <mergeCell ref="O42:Q42"/>
    <mergeCell ref="R42:T42"/>
    <mergeCell ref="U42:W42"/>
    <mergeCell ref="AD40:AF40"/>
    <mergeCell ref="AG40:AI40"/>
    <mergeCell ref="AJ40:AK40"/>
    <mergeCell ref="F41:H41"/>
    <mergeCell ref="I41:K41"/>
    <mergeCell ref="L41:N41"/>
    <mergeCell ref="O41:Q41"/>
    <mergeCell ref="R41:T41"/>
    <mergeCell ref="U41:W41"/>
    <mergeCell ref="X41:Z41"/>
    <mergeCell ref="AG39:AK39"/>
    <mergeCell ref="AL39:AM39"/>
    <mergeCell ref="F40:H40"/>
    <mergeCell ref="I40:K40"/>
    <mergeCell ref="L40:N40"/>
    <mergeCell ref="O40:Q40"/>
    <mergeCell ref="R40:T40"/>
    <mergeCell ref="U40:W40"/>
    <mergeCell ref="X40:Z40"/>
    <mergeCell ref="AA40:AC40"/>
    <mergeCell ref="C39:D39"/>
    <mergeCell ref="E39:H39"/>
    <mergeCell ref="I39:N39"/>
    <mergeCell ref="O39:T39"/>
    <mergeCell ref="U39:Z39"/>
    <mergeCell ref="AA39:AF39"/>
    <mergeCell ref="AM29:AN29"/>
    <mergeCell ref="AM30:AN30"/>
    <mergeCell ref="AM31:AN31"/>
    <mergeCell ref="A32:E32"/>
    <mergeCell ref="AM32:AN33"/>
    <mergeCell ref="A33:E33"/>
    <mergeCell ref="AM23:AN23"/>
    <mergeCell ref="AM24:AN24"/>
    <mergeCell ref="AM25:AN25"/>
    <mergeCell ref="AM26:AN26"/>
    <mergeCell ref="AM27:AN27"/>
    <mergeCell ref="AM28:AN28"/>
    <mergeCell ref="AM17:AN17"/>
    <mergeCell ref="AM18:AN18"/>
    <mergeCell ref="AM19:AN19"/>
    <mergeCell ref="AM20:AN20"/>
    <mergeCell ref="AM21:AN21"/>
    <mergeCell ref="AM22:AN22"/>
    <mergeCell ref="B10:B11"/>
    <mergeCell ref="AM12:AN12"/>
    <mergeCell ref="AM13:AN13"/>
    <mergeCell ref="AM14:AN14"/>
    <mergeCell ref="AM15:AN15"/>
    <mergeCell ref="AM16:AN16"/>
    <mergeCell ref="AK8:AK11"/>
    <mergeCell ref="AL8:AL11"/>
    <mergeCell ref="AM8:AN11"/>
    <mergeCell ref="F9:L9"/>
    <mergeCell ref="M9:S9"/>
    <mergeCell ref="T9:Z9"/>
    <mergeCell ref="AA9:AG9"/>
    <mergeCell ref="AH9:AJ9"/>
    <mergeCell ref="AK3:AN3"/>
    <mergeCell ref="AK4:AN4"/>
    <mergeCell ref="AK5:AN5"/>
    <mergeCell ref="AH6:AJ6"/>
    <mergeCell ref="A8:A11"/>
    <mergeCell ref="B8:B9"/>
    <mergeCell ref="C8:C11"/>
    <mergeCell ref="D8:D11"/>
    <mergeCell ref="E8:E11"/>
    <mergeCell ref="F8:AJ8"/>
    <mergeCell ref="AK1:AN1"/>
    <mergeCell ref="M2:P2"/>
    <mergeCell ref="Q2:R2"/>
    <mergeCell ref="S2:T2"/>
    <mergeCell ref="U2:V2"/>
    <mergeCell ref="AK2:AN2"/>
  </mergeCells>
  <phoneticPr fontId="1"/>
  <dataValidations count="6">
    <dataValidation type="list" allowBlank="1" showInputMessage="1" sqref="B14:B31" xr:uid="{45471CE0-894D-4259-8063-FB752A50F1D8}">
      <formula1>INDIRECT($AK$1)</formula1>
    </dataValidation>
    <dataValidation type="list" allowBlank="1" showInputMessage="1" showErrorMessage="1" sqref="AK3:AN3" xr:uid="{3D35CA6D-8044-4EF4-A549-BBA6AB551B25}">
      <formula1>"４週,歴月"</formula1>
    </dataValidation>
    <dataValidation type="list" allowBlank="1" showInputMessage="1" showErrorMessage="1" sqref="AK4:AN4" xr:uid="{211F9CDF-062D-4292-A385-A7EF5E75BABA}">
      <formula1>"予定,実績"</formula1>
    </dataValidation>
    <dataValidation operator="greaterThanOrEqual" allowBlank="1" showInputMessage="1" showErrorMessage="1" sqref="I37 L37" xr:uid="{6FA11FD7-9251-4114-93AE-E427FB31F954}"/>
    <dataValidation type="list" allowBlank="1" showInputMessage="1" showErrorMessage="1" sqref="C12:C31" xr:uid="{F927EFA2-B0D1-45DF-AFFE-608740492714}">
      <formula1>"A,B,C,D"</formula1>
    </dataValidation>
    <dataValidation allowBlank="1" showInputMessage="1" sqref="B12:B13" xr:uid="{9B462C75-CF81-44BC-8981-FC09A30F424A}"/>
  </dataValidations>
  <printOptions horizontalCentered="1" verticalCentered="1"/>
  <pageMargins left="0.19685039370078741" right="0.19685039370078741" top="0.39370078740157483" bottom="0.19685039370078741" header="0.19685039370078741" footer="0.39370078740157483"/>
  <pageSetup paperSize="9" scale="85" fitToWidth="0" fitToHeight="0" orientation="landscape" r:id="rId1"/>
  <headerFooter alignWithMargins="0">
    <oddHeader>&amp;L&amp;"ＭＳ ゴシック,標準"&amp;10（参考様式）</oddHeader>
  </headerFooter>
  <rowBreaks count="1" manualBreakCount="1">
    <brk id="35" max="3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N24"/>
  <sheetViews>
    <sheetView zoomScaleNormal="100" workbookViewId="0">
      <selection activeCell="A44" sqref="A44"/>
    </sheetView>
  </sheetViews>
  <sheetFormatPr defaultRowHeight="13.2" x14ac:dyDescent="0.2"/>
  <cols>
    <col min="1" max="1" width="19.88671875" customWidth="1"/>
    <col min="2" max="10" width="9.109375" bestFit="1" customWidth="1"/>
    <col min="11" max="13" width="9.88671875" bestFit="1" customWidth="1"/>
    <col min="14" max="14" width="13.6640625" customWidth="1"/>
  </cols>
  <sheetData>
    <row r="1" spans="1:14" ht="20.399999999999999" thickTop="1" thickBot="1" x14ac:dyDescent="0.25">
      <c r="A1" s="23" t="s">
        <v>44</v>
      </c>
    </row>
    <row r="2" spans="1:14" ht="19.8" thickTop="1" x14ac:dyDescent="0.2">
      <c r="F2" s="1" t="s">
        <v>0</v>
      </c>
    </row>
    <row r="3" spans="1:14" ht="13.5" customHeight="1" x14ac:dyDescent="0.2">
      <c r="F3" s="1"/>
      <c r="N3" t="s">
        <v>42</v>
      </c>
    </row>
    <row r="4" spans="1:14" ht="12.75" customHeight="1" x14ac:dyDescent="0.2">
      <c r="A4" s="2"/>
      <c r="B4" s="3" t="s">
        <v>1</v>
      </c>
      <c r="C4" s="3" t="s">
        <v>2</v>
      </c>
      <c r="D4" s="3" t="s">
        <v>3</v>
      </c>
      <c r="E4" s="3" t="s">
        <v>4</v>
      </c>
      <c r="F4" s="3" t="s">
        <v>5</v>
      </c>
      <c r="G4" s="3" t="s">
        <v>6</v>
      </c>
      <c r="H4" s="3" t="s">
        <v>7</v>
      </c>
      <c r="I4" s="3" t="s">
        <v>8</v>
      </c>
      <c r="J4" s="3" t="s">
        <v>9</v>
      </c>
      <c r="K4" s="3" t="s">
        <v>10</v>
      </c>
      <c r="L4" s="3" t="s">
        <v>11</v>
      </c>
      <c r="M4" s="3" t="s">
        <v>12</v>
      </c>
      <c r="N4" s="3" t="s">
        <v>13</v>
      </c>
    </row>
    <row r="5" spans="1:14" x14ac:dyDescent="0.2">
      <c r="A5" s="10" t="s">
        <v>28</v>
      </c>
      <c r="B5" s="7"/>
      <c r="C5" s="7"/>
      <c r="D5" s="7"/>
      <c r="E5" s="7"/>
      <c r="F5" s="7"/>
      <c r="G5" s="7"/>
      <c r="H5" s="7"/>
      <c r="I5" s="7"/>
      <c r="J5" s="7"/>
      <c r="K5" s="7"/>
      <c r="L5" s="7"/>
      <c r="M5" s="7"/>
      <c r="N5" s="7">
        <f>SUM(B5:M5)</f>
        <v>0</v>
      </c>
    </row>
    <row r="6" spans="1:14" x14ac:dyDescent="0.2">
      <c r="A6" s="24" t="s">
        <v>45</v>
      </c>
      <c r="B6" s="2"/>
      <c r="C6" s="2"/>
      <c r="D6" s="2"/>
      <c r="E6" s="2"/>
      <c r="F6" s="2"/>
      <c r="G6" s="2"/>
      <c r="H6" s="2"/>
      <c r="I6" s="2"/>
      <c r="J6" s="2"/>
      <c r="K6" s="2"/>
      <c r="L6" s="2"/>
      <c r="M6" s="2"/>
      <c r="N6" s="7">
        <f t="shared" ref="N6:N7" si="0">SUM(B6:M6)</f>
        <v>0</v>
      </c>
    </row>
    <row r="7" spans="1:14" x14ac:dyDescent="0.2">
      <c r="A7" s="2" t="s">
        <v>14</v>
      </c>
      <c r="B7" s="2"/>
      <c r="C7" s="2"/>
      <c r="D7" s="2"/>
      <c r="E7" s="2"/>
      <c r="F7" s="2"/>
      <c r="G7" s="2"/>
      <c r="H7" s="2"/>
      <c r="I7" s="2"/>
      <c r="J7" s="2"/>
      <c r="K7" s="2"/>
      <c r="L7" s="2"/>
      <c r="M7" s="2"/>
      <c r="N7" s="7">
        <f t="shared" si="0"/>
        <v>0</v>
      </c>
    </row>
    <row r="8" spans="1:14" x14ac:dyDescent="0.2">
      <c r="A8" s="2" t="s">
        <v>15</v>
      </c>
      <c r="B8" s="2">
        <f>B6*B7</f>
        <v>0</v>
      </c>
      <c r="C8" s="2">
        <f t="shared" ref="C8:M8" si="1">C6*C7</f>
        <v>0</v>
      </c>
      <c r="D8" s="2">
        <f t="shared" si="1"/>
        <v>0</v>
      </c>
      <c r="E8" s="2">
        <f t="shared" si="1"/>
        <v>0</v>
      </c>
      <c r="F8" s="2">
        <f t="shared" si="1"/>
        <v>0</v>
      </c>
      <c r="G8" s="2">
        <f t="shared" si="1"/>
        <v>0</v>
      </c>
      <c r="H8" s="2">
        <f t="shared" si="1"/>
        <v>0</v>
      </c>
      <c r="I8" s="2">
        <f t="shared" si="1"/>
        <v>0</v>
      </c>
      <c r="J8" s="2">
        <f t="shared" si="1"/>
        <v>0</v>
      </c>
      <c r="K8" s="2">
        <f t="shared" si="1"/>
        <v>0</v>
      </c>
      <c r="L8" s="2">
        <f t="shared" si="1"/>
        <v>0</v>
      </c>
      <c r="M8" s="2">
        <f t="shared" si="1"/>
        <v>0</v>
      </c>
      <c r="N8" s="7">
        <f t="shared" ref="N8" si="2">SUM(B8:M8)</f>
        <v>0</v>
      </c>
    </row>
    <row r="10" spans="1:14" x14ac:dyDescent="0.2">
      <c r="A10" s="31" t="s">
        <v>23</v>
      </c>
      <c r="B10" s="32"/>
      <c r="C10" s="32"/>
      <c r="D10" s="32"/>
      <c r="E10" s="32"/>
      <c r="F10" s="32"/>
      <c r="G10" s="32"/>
      <c r="H10" s="32"/>
      <c r="I10" s="32"/>
      <c r="J10" s="32"/>
      <c r="K10" s="32"/>
      <c r="L10" s="32"/>
      <c r="M10" s="32"/>
      <c r="N10" s="33"/>
    </row>
    <row r="11" spans="1:14" x14ac:dyDescent="0.2">
      <c r="A11" s="2" t="s">
        <v>16</v>
      </c>
      <c r="B11" s="7"/>
      <c r="C11" s="7"/>
      <c r="D11" s="7"/>
      <c r="E11" s="7"/>
      <c r="F11" s="7"/>
      <c r="G11" s="7"/>
      <c r="H11" s="7"/>
      <c r="I11" s="7"/>
      <c r="J11" s="7"/>
      <c r="K11" s="7"/>
      <c r="L11" s="7"/>
      <c r="M11" s="7"/>
      <c r="N11" s="7">
        <f t="shared" ref="N11:N19" si="3">SUM(B11:M11)</f>
        <v>0</v>
      </c>
    </row>
    <row r="12" spans="1:14" x14ac:dyDescent="0.2">
      <c r="A12" s="9" t="s">
        <v>27</v>
      </c>
      <c r="B12" s="7"/>
      <c r="C12" s="7"/>
      <c r="D12" s="7"/>
      <c r="E12" s="7"/>
      <c r="F12" s="7"/>
      <c r="G12" s="7"/>
      <c r="H12" s="7"/>
      <c r="I12" s="7"/>
      <c r="J12" s="7"/>
      <c r="K12" s="7"/>
      <c r="L12" s="7"/>
      <c r="M12" s="7"/>
      <c r="N12" s="7">
        <f t="shared" si="3"/>
        <v>0</v>
      </c>
    </row>
    <row r="13" spans="1:14" x14ac:dyDescent="0.2">
      <c r="A13" s="2" t="s">
        <v>17</v>
      </c>
      <c r="B13" s="7"/>
      <c r="C13" s="7"/>
      <c r="D13" s="7"/>
      <c r="E13" s="7"/>
      <c r="F13" s="7"/>
      <c r="G13" s="7"/>
      <c r="H13" s="7"/>
      <c r="I13" s="7"/>
      <c r="J13" s="7"/>
      <c r="K13" s="7"/>
      <c r="L13" s="7"/>
      <c r="M13" s="7"/>
      <c r="N13" s="7">
        <f t="shared" si="3"/>
        <v>0</v>
      </c>
    </row>
    <row r="14" spans="1:14" x14ac:dyDescent="0.2">
      <c r="A14" s="2" t="s">
        <v>18</v>
      </c>
      <c r="B14" s="7"/>
      <c r="C14" s="7"/>
      <c r="D14" s="7"/>
      <c r="E14" s="7"/>
      <c r="F14" s="7"/>
      <c r="G14" s="7"/>
      <c r="H14" s="7"/>
      <c r="I14" s="7"/>
      <c r="J14" s="7"/>
      <c r="K14" s="7"/>
      <c r="L14" s="7"/>
      <c r="M14" s="7"/>
      <c r="N14" s="7">
        <f t="shared" si="3"/>
        <v>0</v>
      </c>
    </row>
    <row r="15" spans="1:14" x14ac:dyDescent="0.2">
      <c r="A15" s="2" t="s">
        <v>19</v>
      </c>
      <c r="B15" s="7"/>
      <c r="C15" s="7"/>
      <c r="D15" s="7"/>
      <c r="E15" s="7"/>
      <c r="F15" s="7"/>
      <c r="G15" s="7"/>
      <c r="H15" s="7"/>
      <c r="I15" s="7"/>
      <c r="J15" s="7"/>
      <c r="K15" s="7"/>
      <c r="L15" s="7"/>
      <c r="M15" s="7"/>
      <c r="N15" s="7">
        <f t="shared" si="3"/>
        <v>0</v>
      </c>
    </row>
    <row r="16" spans="1:14" x14ac:dyDescent="0.2">
      <c r="A16" s="2" t="s">
        <v>26</v>
      </c>
      <c r="B16" s="7"/>
      <c r="C16" s="7"/>
      <c r="D16" s="7"/>
      <c r="E16" s="7"/>
      <c r="F16" s="7"/>
      <c r="G16" s="7"/>
      <c r="H16" s="7"/>
      <c r="I16" s="7"/>
      <c r="J16" s="7"/>
      <c r="K16" s="7"/>
      <c r="L16" s="7"/>
      <c r="M16" s="7"/>
      <c r="N16" s="7">
        <f t="shared" si="3"/>
        <v>0</v>
      </c>
    </row>
    <row r="17" spans="1:14" x14ac:dyDescent="0.2">
      <c r="A17" s="2" t="s">
        <v>20</v>
      </c>
      <c r="B17" s="7"/>
      <c r="C17" s="7"/>
      <c r="D17" s="7"/>
      <c r="E17" s="7"/>
      <c r="F17" s="7"/>
      <c r="G17" s="7"/>
      <c r="H17" s="7"/>
      <c r="I17" s="7"/>
      <c r="J17" s="7"/>
      <c r="K17" s="7"/>
      <c r="L17" s="7"/>
      <c r="M17" s="7"/>
      <c r="N17" s="7">
        <f t="shared" si="3"/>
        <v>0</v>
      </c>
    </row>
    <row r="18" spans="1:14" x14ac:dyDescent="0.2">
      <c r="A18" s="2" t="s">
        <v>21</v>
      </c>
      <c r="B18" s="7"/>
      <c r="C18" s="7"/>
      <c r="D18" s="7"/>
      <c r="E18" s="7"/>
      <c r="F18" s="7"/>
      <c r="G18" s="7"/>
      <c r="H18" s="7"/>
      <c r="I18" s="7"/>
      <c r="J18" s="7"/>
      <c r="K18" s="7"/>
      <c r="L18" s="7"/>
      <c r="M18" s="7"/>
      <c r="N18" s="7">
        <f t="shared" si="3"/>
        <v>0</v>
      </c>
    </row>
    <row r="19" spans="1:14" x14ac:dyDescent="0.2">
      <c r="A19" s="2" t="s">
        <v>22</v>
      </c>
      <c r="B19" s="7"/>
      <c r="C19" s="7"/>
      <c r="D19" s="7"/>
      <c r="E19" s="7"/>
      <c r="F19" s="7"/>
      <c r="G19" s="7"/>
      <c r="H19" s="7"/>
      <c r="I19" s="7"/>
      <c r="J19" s="7"/>
      <c r="K19" s="7"/>
      <c r="L19" s="7"/>
      <c r="M19" s="7"/>
      <c r="N19" s="7">
        <f t="shared" si="3"/>
        <v>0</v>
      </c>
    </row>
    <row r="20" spans="1:14" x14ac:dyDescent="0.2">
      <c r="A20" s="3" t="s">
        <v>24</v>
      </c>
      <c r="B20" s="7">
        <f t="shared" ref="B20:N20" si="4">SUM(B11:B19)</f>
        <v>0</v>
      </c>
      <c r="C20" s="7">
        <f t="shared" si="4"/>
        <v>0</v>
      </c>
      <c r="D20" s="7">
        <f t="shared" si="4"/>
        <v>0</v>
      </c>
      <c r="E20" s="7">
        <f t="shared" si="4"/>
        <v>0</v>
      </c>
      <c r="F20" s="7">
        <f t="shared" si="4"/>
        <v>0</v>
      </c>
      <c r="G20" s="7">
        <f t="shared" si="4"/>
        <v>0</v>
      </c>
      <c r="H20" s="7">
        <f t="shared" si="4"/>
        <v>0</v>
      </c>
      <c r="I20" s="7">
        <f t="shared" si="4"/>
        <v>0</v>
      </c>
      <c r="J20" s="7">
        <f t="shared" si="4"/>
        <v>0</v>
      </c>
      <c r="K20" s="7">
        <f t="shared" si="4"/>
        <v>0</v>
      </c>
      <c r="L20" s="7">
        <f t="shared" si="4"/>
        <v>0</v>
      </c>
      <c r="M20" s="7">
        <f t="shared" si="4"/>
        <v>0</v>
      </c>
      <c r="N20" s="7">
        <f t="shared" si="4"/>
        <v>0</v>
      </c>
    </row>
    <row r="21" spans="1:14" x14ac:dyDescent="0.2">
      <c r="A21" s="4"/>
      <c r="B21" s="8"/>
      <c r="C21" s="8"/>
      <c r="D21" s="8"/>
      <c r="E21" s="8"/>
      <c r="F21" s="8"/>
      <c r="G21" s="8"/>
      <c r="H21" s="8"/>
      <c r="I21" s="8"/>
      <c r="J21" s="8"/>
      <c r="K21" s="8"/>
      <c r="L21" s="8"/>
      <c r="M21" s="8"/>
      <c r="N21" s="8"/>
    </row>
    <row r="22" spans="1:14" x14ac:dyDescent="0.2">
      <c r="A22" s="6" t="s">
        <v>25</v>
      </c>
      <c r="B22" s="7">
        <f t="shared" ref="B22:N22" si="5">B5-B20</f>
        <v>0</v>
      </c>
      <c r="C22" s="7">
        <f t="shared" si="5"/>
        <v>0</v>
      </c>
      <c r="D22" s="7">
        <f t="shared" si="5"/>
        <v>0</v>
      </c>
      <c r="E22" s="7">
        <f t="shared" si="5"/>
        <v>0</v>
      </c>
      <c r="F22" s="7">
        <f t="shared" si="5"/>
        <v>0</v>
      </c>
      <c r="G22" s="7">
        <f t="shared" si="5"/>
        <v>0</v>
      </c>
      <c r="H22" s="7">
        <f t="shared" si="5"/>
        <v>0</v>
      </c>
      <c r="I22" s="7">
        <f t="shared" si="5"/>
        <v>0</v>
      </c>
      <c r="J22" s="7">
        <f t="shared" si="5"/>
        <v>0</v>
      </c>
      <c r="K22" s="7">
        <f t="shared" si="5"/>
        <v>0</v>
      </c>
      <c r="L22" s="7">
        <f t="shared" si="5"/>
        <v>0</v>
      </c>
      <c r="M22" s="7">
        <f t="shared" si="5"/>
        <v>0</v>
      </c>
      <c r="N22" s="7">
        <f t="shared" si="5"/>
        <v>0</v>
      </c>
    </row>
    <row r="23" spans="1:14" x14ac:dyDescent="0.2">
      <c r="A23" s="5" t="s">
        <v>38</v>
      </c>
      <c r="B23" s="4"/>
      <c r="C23" s="4"/>
      <c r="D23" s="4"/>
      <c r="E23" s="4"/>
      <c r="F23" s="4"/>
      <c r="G23" s="4"/>
      <c r="H23" s="4"/>
      <c r="I23" s="4"/>
      <c r="J23" s="4"/>
      <c r="K23" s="4"/>
      <c r="L23" s="4"/>
      <c r="M23" s="4"/>
      <c r="N23" s="4"/>
    </row>
    <row r="24" spans="1:14" x14ac:dyDescent="0.2">
      <c r="A24" s="5" t="s">
        <v>43</v>
      </c>
    </row>
  </sheetData>
  <mergeCells count="1">
    <mergeCell ref="A10:N10"/>
  </mergeCells>
  <phoneticPr fontId="1"/>
  <pageMargins left="0.7" right="0.7" top="0.75" bottom="0.75" header="0.3" footer="0.3"/>
  <pageSetup paperSize="9" scale="9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2" x14ac:dyDescent="0.2"/>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3FF5D-6894-49D9-A5A2-4CBE9C790C69}">
  <dimension ref="A1:AO74"/>
  <sheetViews>
    <sheetView showGridLines="0" view="pageBreakPreview" zoomScaleNormal="100" zoomScaleSheetLayoutView="100" workbookViewId="0">
      <selection activeCell="A2" sqref="A2"/>
    </sheetView>
  </sheetViews>
  <sheetFormatPr defaultColWidth="9.109375" defaultRowHeight="21" customHeight="1" x14ac:dyDescent="0.2"/>
  <cols>
    <col min="1" max="1" width="2.88671875" style="42" customWidth="1"/>
    <col min="2" max="2" width="16.109375" style="35" customWidth="1"/>
    <col min="3" max="3" width="7.33203125" style="42" customWidth="1"/>
    <col min="4" max="5" width="8.44140625" style="42" customWidth="1"/>
    <col min="6" max="36" width="2.88671875" style="42" customWidth="1"/>
    <col min="37" max="37" width="7.33203125" style="42" customWidth="1"/>
    <col min="38" max="39" width="8.44140625" style="42" customWidth="1"/>
    <col min="40" max="40" width="6.21875" style="42" customWidth="1"/>
    <col min="41" max="16384" width="9.109375" style="42"/>
  </cols>
  <sheetData>
    <row r="1" spans="1:41" ht="20.100000000000001" customHeight="1" x14ac:dyDescent="0.2">
      <c r="A1" s="34" t="s">
        <v>46</v>
      </c>
      <c r="C1" s="36"/>
      <c r="D1" s="36"/>
      <c r="E1" s="36"/>
      <c r="F1" s="36"/>
      <c r="G1" s="36"/>
      <c r="H1" s="36"/>
      <c r="I1" s="36"/>
      <c r="J1" s="36"/>
      <c r="K1" s="36"/>
      <c r="L1" s="36"/>
      <c r="M1" s="36"/>
      <c r="N1" s="36"/>
      <c r="O1" s="36"/>
      <c r="P1" s="36"/>
      <c r="Q1" s="36"/>
      <c r="R1" s="36"/>
      <c r="S1" s="36"/>
      <c r="T1" s="36"/>
      <c r="U1" s="36"/>
      <c r="V1" s="36"/>
      <c r="W1" s="36"/>
      <c r="X1" s="37"/>
      <c r="Y1" s="37"/>
      <c r="Z1" s="38"/>
      <c r="AA1" s="38"/>
      <c r="AB1" s="38"/>
      <c r="AC1" s="38"/>
      <c r="AD1" s="39"/>
      <c r="AE1" s="39"/>
      <c r="AF1" s="39"/>
      <c r="AG1" s="39"/>
      <c r="AH1" s="39"/>
      <c r="AI1" s="40" t="s">
        <v>47</v>
      </c>
      <c r="AJ1" s="40"/>
      <c r="AK1" s="41" t="s">
        <v>122</v>
      </c>
      <c r="AL1" s="41"/>
      <c r="AM1" s="41"/>
      <c r="AN1" s="41"/>
    </row>
    <row r="2" spans="1:41" ht="18" customHeight="1" x14ac:dyDescent="0.2">
      <c r="A2" s="38"/>
      <c r="B2" s="43"/>
      <c r="C2" s="43"/>
      <c r="D2" s="43"/>
      <c r="E2" s="43"/>
      <c r="F2" s="43"/>
      <c r="G2" s="43"/>
      <c r="H2" s="43"/>
      <c r="I2" s="43"/>
      <c r="J2" s="43"/>
      <c r="K2" s="43"/>
      <c r="L2" s="43"/>
      <c r="M2" s="44">
        <v>2024</v>
      </c>
      <c r="N2" s="44"/>
      <c r="O2" s="44"/>
      <c r="P2" s="44"/>
      <c r="Q2" s="45" t="s">
        <v>35</v>
      </c>
      <c r="R2" s="45"/>
      <c r="S2" s="44">
        <v>5</v>
      </c>
      <c r="T2" s="44"/>
      <c r="U2" s="45" t="s">
        <v>29</v>
      </c>
      <c r="V2" s="45"/>
      <c r="W2" s="43"/>
      <c r="X2" s="43"/>
      <c r="Y2" s="43"/>
      <c r="Z2" s="38"/>
      <c r="AA2" s="38"/>
      <c r="AC2" s="40"/>
      <c r="AD2" s="43"/>
      <c r="AE2" s="43"/>
      <c r="AF2" s="43"/>
      <c r="AG2" s="43"/>
      <c r="AH2" s="43"/>
      <c r="AI2" s="40" t="s">
        <v>49</v>
      </c>
      <c r="AJ2" s="40"/>
      <c r="AK2" s="46"/>
      <c r="AL2" s="46"/>
      <c r="AM2" s="46"/>
      <c r="AN2" s="46"/>
    </row>
    <row r="3" spans="1:41" ht="18" customHeight="1" x14ac:dyDescent="0.2">
      <c r="A3" s="47"/>
      <c r="B3" s="47"/>
      <c r="C3" s="47"/>
      <c r="D3" s="47"/>
      <c r="E3" s="47"/>
      <c r="F3" s="47"/>
      <c r="G3" s="47"/>
      <c r="H3" s="47"/>
      <c r="I3" s="47"/>
      <c r="J3" s="47"/>
      <c r="K3" s="47"/>
      <c r="L3" s="47"/>
      <c r="M3" s="47"/>
      <c r="N3" s="47"/>
      <c r="O3" s="47"/>
      <c r="P3" s="47"/>
      <c r="Q3" s="47"/>
      <c r="R3" s="47"/>
      <c r="S3" s="47"/>
      <c r="T3" s="47"/>
      <c r="U3" s="47"/>
      <c r="V3" s="47"/>
      <c r="W3" s="47"/>
      <c r="Y3" s="48"/>
      <c r="Z3" s="48"/>
      <c r="AA3" s="48"/>
      <c r="AB3" s="38"/>
      <c r="AC3" s="48"/>
      <c r="AD3" s="48"/>
      <c r="AE3" s="48"/>
      <c r="AF3" s="48"/>
      <c r="AG3" s="48"/>
      <c r="AH3" s="48"/>
      <c r="AI3" s="49" t="s">
        <v>50</v>
      </c>
      <c r="AJ3" s="40"/>
      <c r="AK3" s="50"/>
      <c r="AL3" s="50"/>
      <c r="AM3" s="50"/>
      <c r="AN3" s="50"/>
    </row>
    <row r="4" spans="1:41" ht="18" customHeight="1" x14ac:dyDescent="0.2">
      <c r="A4" s="47"/>
      <c r="B4" s="47"/>
      <c r="C4" s="47"/>
      <c r="D4" s="47"/>
      <c r="E4" s="47"/>
      <c r="F4" s="47"/>
      <c r="G4" s="47"/>
      <c r="H4" s="47"/>
      <c r="I4" s="47"/>
      <c r="J4" s="47"/>
      <c r="K4" s="47"/>
      <c r="L4" s="47"/>
      <c r="M4" s="47"/>
      <c r="N4" s="47"/>
      <c r="O4" s="47"/>
      <c r="P4" s="47"/>
      <c r="Q4" s="47"/>
      <c r="R4" s="47"/>
      <c r="S4" s="47"/>
      <c r="T4" s="47"/>
      <c r="U4" s="47"/>
      <c r="V4" s="47"/>
      <c r="W4" s="47"/>
      <c r="Y4" s="48"/>
      <c r="Z4" s="48"/>
      <c r="AA4" s="48"/>
      <c r="AB4" s="38"/>
      <c r="AC4" s="48"/>
      <c r="AD4" s="48"/>
      <c r="AE4" s="48"/>
      <c r="AF4" s="48"/>
      <c r="AG4" s="48"/>
      <c r="AH4" s="48"/>
      <c r="AI4" s="49" t="s">
        <v>51</v>
      </c>
      <c r="AJ4" s="40"/>
      <c r="AK4" s="50"/>
      <c r="AL4" s="50"/>
      <c r="AM4" s="50"/>
      <c r="AN4" s="50"/>
    </row>
    <row r="5" spans="1:41" ht="18" customHeight="1" x14ac:dyDescent="0.2">
      <c r="A5" s="47"/>
      <c r="B5" s="47"/>
      <c r="C5" s="47"/>
      <c r="D5" s="47"/>
      <c r="E5" s="47"/>
      <c r="F5" s="47"/>
      <c r="G5" s="47"/>
      <c r="H5" s="47"/>
      <c r="I5" s="47"/>
      <c r="J5" s="47"/>
      <c r="K5" s="47"/>
      <c r="L5" s="47"/>
      <c r="M5" s="47"/>
      <c r="N5" s="47"/>
      <c r="O5" s="47"/>
      <c r="P5" s="47"/>
      <c r="Q5" s="47"/>
      <c r="R5" s="47"/>
      <c r="S5" s="47"/>
      <c r="T5" s="47"/>
      <c r="U5" s="47"/>
      <c r="V5" s="47"/>
      <c r="W5" s="47"/>
      <c r="Y5" s="48"/>
      <c r="Z5" s="48"/>
      <c r="AA5" s="48"/>
      <c r="AB5" s="38"/>
      <c r="AC5" s="48"/>
      <c r="AD5" s="48"/>
      <c r="AE5" s="48"/>
      <c r="AF5" s="51"/>
      <c r="AG5" s="51"/>
      <c r="AH5" s="51"/>
      <c r="AI5" s="52" t="s">
        <v>52</v>
      </c>
      <c r="AJ5" s="40"/>
      <c r="AK5" s="50"/>
      <c r="AL5" s="50"/>
      <c r="AM5" s="50"/>
      <c r="AN5" s="50"/>
    </row>
    <row r="6" spans="1:41" ht="18" customHeight="1" x14ac:dyDescent="0.2">
      <c r="A6" s="47"/>
      <c r="B6" s="47"/>
      <c r="C6" s="47"/>
      <c r="D6" s="47"/>
      <c r="E6" s="47"/>
      <c r="F6" s="47"/>
      <c r="G6" s="47"/>
      <c r="H6" s="47"/>
      <c r="I6" s="47"/>
      <c r="J6" s="47"/>
      <c r="K6" s="47"/>
      <c r="L6" s="47"/>
      <c r="M6" s="47"/>
      <c r="N6" s="47"/>
      <c r="O6" s="47"/>
      <c r="P6" s="47"/>
      <c r="Q6" s="47"/>
      <c r="R6" s="47"/>
      <c r="S6" s="47"/>
      <c r="U6" s="47"/>
      <c r="V6" s="47"/>
      <c r="W6" s="47"/>
      <c r="Y6" s="48"/>
      <c r="Z6" s="48"/>
      <c r="AA6" s="48"/>
      <c r="AB6" s="38"/>
      <c r="AC6" s="48"/>
      <c r="AD6" s="48"/>
      <c r="AE6" s="48"/>
      <c r="AF6" s="48"/>
      <c r="AG6" s="49" t="s">
        <v>53</v>
      </c>
      <c r="AH6" s="53"/>
      <c r="AI6" s="53"/>
      <c r="AJ6" s="53"/>
      <c r="AK6" s="48" t="s">
        <v>54</v>
      </c>
      <c r="AL6" s="114"/>
      <c r="AM6" s="48" t="s">
        <v>55</v>
      </c>
      <c r="AN6" s="38"/>
    </row>
    <row r="7" spans="1:41" ht="9.9" customHeight="1" x14ac:dyDescent="0.2">
      <c r="A7" s="38"/>
      <c r="B7" s="55"/>
      <c r="C7" s="55"/>
      <c r="D7" s="55"/>
      <c r="E7" s="55"/>
      <c r="F7" s="55"/>
      <c r="G7" s="55"/>
      <c r="H7" s="55"/>
      <c r="I7" s="55"/>
      <c r="J7" s="55"/>
      <c r="K7" s="55"/>
      <c r="L7" s="55"/>
      <c r="M7" s="55"/>
      <c r="N7" s="55"/>
      <c r="O7" s="55"/>
      <c r="P7" s="55"/>
      <c r="Q7" s="55"/>
      <c r="R7" s="55"/>
      <c r="S7" s="55"/>
      <c r="T7" s="55"/>
      <c r="U7" s="55"/>
      <c r="V7" s="55"/>
      <c r="W7" s="55"/>
      <c r="X7" s="43"/>
      <c r="Y7" s="43"/>
      <c r="Z7" s="43"/>
      <c r="AA7" s="43"/>
      <c r="AB7" s="43"/>
      <c r="AC7" s="43"/>
      <c r="AD7" s="43"/>
      <c r="AE7" s="43"/>
      <c r="AF7" s="43"/>
      <c r="AG7" s="43"/>
      <c r="AH7" s="43"/>
      <c r="AI7" s="43"/>
      <c r="AJ7" s="43"/>
      <c r="AK7" s="43"/>
      <c r="AL7" s="43"/>
      <c r="AM7" s="38"/>
      <c r="AN7" s="38"/>
    </row>
    <row r="8" spans="1:41" ht="15" customHeight="1" x14ac:dyDescent="0.2">
      <c r="A8" s="56" t="s">
        <v>56</v>
      </c>
      <c r="B8" s="57" t="s">
        <v>57</v>
      </c>
      <c r="C8" s="58" t="s">
        <v>58</v>
      </c>
      <c r="D8" s="59" t="s">
        <v>59</v>
      </c>
      <c r="E8" s="60" t="s">
        <v>60</v>
      </c>
      <c r="F8" s="61" t="s">
        <v>61</v>
      </c>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2" t="s">
        <v>62</v>
      </c>
      <c r="AL8" s="63" t="s">
        <v>63</v>
      </c>
      <c r="AM8" s="64" t="s">
        <v>64</v>
      </c>
      <c r="AN8" s="64"/>
    </row>
    <row r="9" spans="1:41" ht="15" customHeight="1" x14ac:dyDescent="0.2">
      <c r="A9" s="56"/>
      <c r="B9" s="65"/>
      <c r="C9" s="66"/>
      <c r="D9" s="59"/>
      <c r="E9" s="60"/>
      <c r="F9" s="59" t="s">
        <v>65</v>
      </c>
      <c r="G9" s="59"/>
      <c r="H9" s="59"/>
      <c r="I9" s="59"/>
      <c r="J9" s="59"/>
      <c r="K9" s="59"/>
      <c r="L9" s="59"/>
      <c r="M9" s="59" t="s">
        <v>66</v>
      </c>
      <c r="N9" s="59"/>
      <c r="O9" s="59"/>
      <c r="P9" s="59"/>
      <c r="Q9" s="59"/>
      <c r="R9" s="59"/>
      <c r="S9" s="59"/>
      <c r="T9" s="59" t="s">
        <v>67</v>
      </c>
      <c r="U9" s="59"/>
      <c r="V9" s="59"/>
      <c r="W9" s="59"/>
      <c r="X9" s="59"/>
      <c r="Y9" s="59"/>
      <c r="Z9" s="59"/>
      <c r="AA9" s="59" t="s">
        <v>68</v>
      </c>
      <c r="AB9" s="59"/>
      <c r="AC9" s="59"/>
      <c r="AD9" s="59"/>
      <c r="AE9" s="59"/>
      <c r="AF9" s="59"/>
      <c r="AG9" s="59"/>
      <c r="AH9" s="59" t="s">
        <v>69</v>
      </c>
      <c r="AI9" s="59"/>
      <c r="AJ9" s="59"/>
      <c r="AK9" s="62"/>
      <c r="AL9" s="63"/>
      <c r="AM9" s="64"/>
      <c r="AN9" s="64"/>
    </row>
    <row r="10" spans="1:41" ht="15" customHeight="1" x14ac:dyDescent="0.2">
      <c r="A10" s="56"/>
      <c r="B10" s="67" t="s">
        <v>70</v>
      </c>
      <c r="C10" s="66"/>
      <c r="D10" s="59"/>
      <c r="E10" s="60"/>
      <c r="F10" s="68">
        <f>DATE($M$2,$S$2,1)</f>
        <v>45413</v>
      </c>
      <c r="G10" s="68">
        <f>DATE($M$2,$S$2,2)</f>
        <v>45414</v>
      </c>
      <c r="H10" s="68">
        <f>DATE($M$2,$S$2,3)</f>
        <v>45415</v>
      </c>
      <c r="I10" s="68">
        <f>DATE($M$2,$S$2,4)</f>
        <v>45416</v>
      </c>
      <c r="J10" s="68">
        <f>DATE($M$2,$S$2,5)</f>
        <v>45417</v>
      </c>
      <c r="K10" s="68">
        <f>DATE($M$2,$S$2,6)</f>
        <v>45418</v>
      </c>
      <c r="L10" s="68">
        <f>DATE($M$2,$S$2,7)</f>
        <v>45419</v>
      </c>
      <c r="M10" s="68">
        <f>DATE($M$2,$S$2,8)</f>
        <v>45420</v>
      </c>
      <c r="N10" s="68">
        <f>DATE($M$2,$S$2,9)</f>
        <v>45421</v>
      </c>
      <c r="O10" s="68">
        <f>DATE($M$2,$S$2,10)</f>
        <v>45422</v>
      </c>
      <c r="P10" s="68">
        <f>DATE($M$2,$S$2,11)</f>
        <v>45423</v>
      </c>
      <c r="Q10" s="68">
        <f>DATE($M$2,$S$2,12)</f>
        <v>45424</v>
      </c>
      <c r="R10" s="68">
        <f>DATE($M$2,$S$2,13)</f>
        <v>45425</v>
      </c>
      <c r="S10" s="68">
        <f>DATE($M$2,$S$2,14)</f>
        <v>45426</v>
      </c>
      <c r="T10" s="68">
        <f>DATE($M$2,$S$2,15)</f>
        <v>45427</v>
      </c>
      <c r="U10" s="68">
        <f>DATE($M$2,$S$2,16)</f>
        <v>45428</v>
      </c>
      <c r="V10" s="68">
        <f>DATE($M$2,$S$2,17)</f>
        <v>45429</v>
      </c>
      <c r="W10" s="68">
        <f>DATE($M$2,$S$2,18)</f>
        <v>45430</v>
      </c>
      <c r="X10" s="68">
        <f>DATE($M$2,$S$2,19)</f>
        <v>45431</v>
      </c>
      <c r="Y10" s="68">
        <f>DATE($M$2,$S$2,20)</f>
        <v>45432</v>
      </c>
      <c r="Z10" s="68">
        <f>DATE($M$2,$S$2,21)</f>
        <v>45433</v>
      </c>
      <c r="AA10" s="68">
        <f>DATE($M$2,$S$2,22)</f>
        <v>45434</v>
      </c>
      <c r="AB10" s="68">
        <f>DATE($M$2,$S$2,23)</f>
        <v>45435</v>
      </c>
      <c r="AC10" s="68">
        <f>DATE($M$2,$S$2,24)</f>
        <v>45436</v>
      </c>
      <c r="AD10" s="68">
        <f>DATE($M$2,$S$2,25)</f>
        <v>45437</v>
      </c>
      <c r="AE10" s="68">
        <f>DATE($M$2,$S$2,26)</f>
        <v>45438</v>
      </c>
      <c r="AF10" s="68">
        <f>DATE($M$2,$S$2,27)</f>
        <v>45439</v>
      </c>
      <c r="AG10" s="68">
        <f>DATE($M$2,$S$2,28)</f>
        <v>45440</v>
      </c>
      <c r="AH10" s="68">
        <f>IF(DAY(EOMONTH(F10,0))&lt;29,"",DATE($M$2,$S$2,29))</f>
        <v>45441</v>
      </c>
      <c r="AI10" s="68">
        <f>IF(DAY(EOMONTH(F10,0))&lt;30,"",DATE($M$2,$S$2,30))</f>
        <v>45442</v>
      </c>
      <c r="AJ10" s="68">
        <f>IF(DAY(EOMONTH(F10,0))&lt;31,"",DATE($M$2,$S$2,31))</f>
        <v>45443</v>
      </c>
      <c r="AK10" s="62"/>
      <c r="AL10" s="63"/>
      <c r="AM10" s="64"/>
      <c r="AN10" s="64"/>
    </row>
    <row r="11" spans="1:41" ht="15" customHeight="1" x14ac:dyDescent="0.2">
      <c r="A11" s="56"/>
      <c r="B11" s="69"/>
      <c r="C11" s="70"/>
      <c r="D11" s="59"/>
      <c r="E11" s="60"/>
      <c r="F11" s="71">
        <f>DATE($M$2,$S$2,1)</f>
        <v>45413</v>
      </c>
      <c r="G11" s="71">
        <f>DATE($M$2,$S$2,2)</f>
        <v>45414</v>
      </c>
      <c r="H11" s="71">
        <f>DATE($M$2,$S$2,3)</f>
        <v>45415</v>
      </c>
      <c r="I11" s="71">
        <f>DATE($M$2,$S$2,4)</f>
        <v>45416</v>
      </c>
      <c r="J11" s="71">
        <f>DATE($M$2,$S$2,5)</f>
        <v>45417</v>
      </c>
      <c r="K11" s="71">
        <f>DATE($M$2,$S$2,6)</f>
        <v>45418</v>
      </c>
      <c r="L11" s="71">
        <f>DATE($M$2,$S$2,7)</f>
        <v>45419</v>
      </c>
      <c r="M11" s="71">
        <f>DATE($M$2,$S$2,8)</f>
        <v>45420</v>
      </c>
      <c r="N11" s="71">
        <f>DATE($M$2,$S$2,9)</f>
        <v>45421</v>
      </c>
      <c r="O11" s="71">
        <f>DATE($M$2,$S$2,10)</f>
        <v>45422</v>
      </c>
      <c r="P11" s="71">
        <f>DATE($M$2,$S$2,11)</f>
        <v>45423</v>
      </c>
      <c r="Q11" s="71">
        <f>DATE($M$2,$S$2,12)</f>
        <v>45424</v>
      </c>
      <c r="R11" s="71">
        <f>DATE($M$2,$S$2,13)</f>
        <v>45425</v>
      </c>
      <c r="S11" s="71">
        <f>DATE($M$2,$S$2,14)</f>
        <v>45426</v>
      </c>
      <c r="T11" s="71">
        <f>DATE($M$2,$S$2,15)</f>
        <v>45427</v>
      </c>
      <c r="U11" s="71">
        <f>DATE($M$2,$S$2,16)</f>
        <v>45428</v>
      </c>
      <c r="V11" s="71">
        <f>DATE($M$2,$S$2,17)</f>
        <v>45429</v>
      </c>
      <c r="W11" s="71">
        <f>DATE($M$2,$S$2,18)</f>
        <v>45430</v>
      </c>
      <c r="X11" s="71">
        <f>DATE($M$2,$S$2,19)</f>
        <v>45431</v>
      </c>
      <c r="Y11" s="71">
        <f>DATE($M$2,$S$2,20)</f>
        <v>45432</v>
      </c>
      <c r="Z11" s="71">
        <f>DATE($M$2,$S$2,21)</f>
        <v>45433</v>
      </c>
      <c r="AA11" s="71">
        <f>DATE($M$2,$S$2,22)</f>
        <v>45434</v>
      </c>
      <c r="AB11" s="71">
        <f>DATE($M$2,$S$2,23)</f>
        <v>45435</v>
      </c>
      <c r="AC11" s="71">
        <f>DATE($M$2,$S$2,24)</f>
        <v>45436</v>
      </c>
      <c r="AD11" s="71">
        <f>DATE($M$2,$S$2,25)</f>
        <v>45437</v>
      </c>
      <c r="AE11" s="71">
        <f>DATE($M$2,$S$2,26)</f>
        <v>45438</v>
      </c>
      <c r="AF11" s="71">
        <f>DATE($M$2,$S$2,27)</f>
        <v>45439</v>
      </c>
      <c r="AG11" s="71">
        <f>DATE($M$2,$S$2,28)</f>
        <v>45440</v>
      </c>
      <c r="AH11" s="71">
        <f>IF(DAY(EOMONTH(F11,0))&lt;29,"",DATE($M$2,$S$2,29))</f>
        <v>45441</v>
      </c>
      <c r="AI11" s="71">
        <f>IF(DAY(EOMONTH(F11,0))&lt;30,"",DATE($M$2,$S$2,30))</f>
        <v>45442</v>
      </c>
      <c r="AJ11" s="71">
        <f>IF(DAY(EOMONTH(F11,0))&lt;31,"",DATE($M$2,$S$2,31))</f>
        <v>45443</v>
      </c>
      <c r="AK11" s="62"/>
      <c r="AL11" s="63"/>
      <c r="AM11" s="64"/>
      <c r="AN11" s="64"/>
    </row>
    <row r="12" spans="1:41" ht="18" customHeight="1" x14ac:dyDescent="0.2">
      <c r="A12" s="72">
        <v>1</v>
      </c>
      <c r="B12" s="73" t="s">
        <v>71</v>
      </c>
      <c r="C12" s="74" t="s">
        <v>72</v>
      </c>
      <c r="D12" s="75"/>
      <c r="E12" s="76" t="s">
        <v>72</v>
      </c>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+SUM(F12:AJ12)</f>
        <v>0</v>
      </c>
      <c r="AL12" s="79">
        <f t="shared" ref="AL12:AL32" si="0">IF($AK$3="４週",AK12/4,AK12/(DAY(EOMONTH($F$10,0))/7))</f>
        <v>0</v>
      </c>
      <c r="AM12" s="80"/>
      <c r="AN12" s="80"/>
      <c r="AO12" s="81" t="str">
        <f>IF(B12="","",IF(ISERROR(MATCH(B12,$C$37:$AM$37,0)),"その他職員",B12))</f>
        <v>管理者</v>
      </c>
    </row>
    <row r="13" spans="1:41" ht="18" customHeight="1" x14ac:dyDescent="0.2">
      <c r="A13" s="72">
        <v>2</v>
      </c>
      <c r="B13" s="73" t="s">
        <v>73</v>
      </c>
      <c r="C13" s="74" t="s">
        <v>74</v>
      </c>
      <c r="D13" s="75"/>
      <c r="E13" s="76" t="s">
        <v>74</v>
      </c>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ref="AK13:AK32" si="1">+SUM(F13:AJ13)</f>
        <v>0</v>
      </c>
      <c r="AL13" s="79">
        <f t="shared" si="0"/>
        <v>0</v>
      </c>
      <c r="AM13" s="80"/>
      <c r="AN13" s="80"/>
      <c r="AO13" s="81" t="str">
        <f t="shared" ref="AO13:AO31" si="2">IF(B13="","",IF(ISERROR(MATCH(B13,$C$37:$AM$37,0)),"その他職員",B13))</f>
        <v>児童発達支援管理責任者</v>
      </c>
    </row>
    <row r="14" spans="1:41" ht="18" customHeight="1" x14ac:dyDescent="0.2">
      <c r="A14" s="72">
        <v>3</v>
      </c>
      <c r="B14" s="73" t="s">
        <v>123</v>
      </c>
      <c r="C14" s="74" t="s">
        <v>76</v>
      </c>
      <c r="D14" s="75"/>
      <c r="E14" s="76" t="s">
        <v>76</v>
      </c>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1"/>
        <v>0</v>
      </c>
      <c r="AL14" s="79">
        <f t="shared" si="0"/>
        <v>0</v>
      </c>
      <c r="AM14" s="80"/>
      <c r="AN14" s="80"/>
      <c r="AO14" s="81" t="str">
        <f t="shared" si="2"/>
        <v>嘱託医</v>
      </c>
    </row>
    <row r="15" spans="1:41" ht="18" customHeight="1" x14ac:dyDescent="0.2">
      <c r="A15" s="72">
        <v>4</v>
      </c>
      <c r="B15" s="73" t="s">
        <v>75</v>
      </c>
      <c r="C15" s="74" t="s">
        <v>78</v>
      </c>
      <c r="D15" s="75"/>
      <c r="E15" s="76" t="s">
        <v>78</v>
      </c>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1"/>
        <v>0</v>
      </c>
      <c r="AL15" s="79">
        <f t="shared" si="0"/>
        <v>0</v>
      </c>
      <c r="AM15" s="80"/>
      <c r="AN15" s="80"/>
      <c r="AO15" s="81" t="str">
        <f t="shared" si="2"/>
        <v>児童指導員</v>
      </c>
    </row>
    <row r="16" spans="1:41" ht="18" customHeight="1" x14ac:dyDescent="0.2">
      <c r="A16" s="72">
        <v>5</v>
      </c>
      <c r="B16" s="73" t="s">
        <v>79</v>
      </c>
      <c r="C16" s="74" t="s">
        <v>74</v>
      </c>
      <c r="D16" s="75"/>
      <c r="E16" s="76" t="s">
        <v>80</v>
      </c>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1"/>
        <v>0</v>
      </c>
      <c r="AL16" s="79">
        <f t="shared" si="0"/>
        <v>0</v>
      </c>
      <c r="AM16" s="80"/>
      <c r="AN16" s="80"/>
      <c r="AO16" s="81" t="str">
        <f t="shared" si="2"/>
        <v>その他職員</v>
      </c>
    </row>
    <row r="17" spans="1:41" ht="18" customHeight="1" x14ac:dyDescent="0.2">
      <c r="A17" s="72">
        <v>6</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1"/>
        <v>0</v>
      </c>
      <c r="AL17" s="79">
        <f t="shared" si="0"/>
        <v>0</v>
      </c>
      <c r="AM17" s="80"/>
      <c r="AN17" s="80"/>
      <c r="AO17" s="81" t="str">
        <f t="shared" si="2"/>
        <v/>
      </c>
    </row>
    <row r="18" spans="1:41" ht="18" customHeight="1" x14ac:dyDescent="0.2">
      <c r="A18" s="72">
        <v>7</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1"/>
        <v>0</v>
      </c>
      <c r="AL18" s="79">
        <f t="shared" si="0"/>
        <v>0</v>
      </c>
      <c r="AM18" s="80"/>
      <c r="AN18" s="80"/>
      <c r="AO18" s="81" t="str">
        <f t="shared" si="2"/>
        <v/>
      </c>
    </row>
    <row r="19" spans="1:41" ht="18" customHeight="1" x14ac:dyDescent="0.2">
      <c r="A19" s="72">
        <v>8</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1"/>
        <v>0</v>
      </c>
      <c r="AL19" s="79">
        <f t="shared" si="0"/>
        <v>0</v>
      </c>
      <c r="AM19" s="80"/>
      <c r="AN19" s="80"/>
      <c r="AO19" s="81" t="str">
        <f t="shared" si="2"/>
        <v/>
      </c>
    </row>
    <row r="20" spans="1:41" ht="18" customHeight="1" x14ac:dyDescent="0.2">
      <c r="A20" s="72">
        <v>9</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1"/>
        <v>0</v>
      </c>
      <c r="AL20" s="79">
        <f t="shared" si="0"/>
        <v>0</v>
      </c>
      <c r="AM20" s="80"/>
      <c r="AN20" s="80"/>
      <c r="AO20" s="81" t="str">
        <f t="shared" si="2"/>
        <v/>
      </c>
    </row>
    <row r="21" spans="1:41" ht="18" customHeight="1" x14ac:dyDescent="0.2">
      <c r="A21" s="72">
        <v>10</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1"/>
        <v>0</v>
      </c>
      <c r="AL21" s="79">
        <f t="shared" si="0"/>
        <v>0</v>
      </c>
      <c r="AM21" s="80"/>
      <c r="AN21" s="80"/>
      <c r="AO21" s="81" t="str">
        <f t="shared" si="2"/>
        <v/>
      </c>
    </row>
    <row r="22" spans="1:41" ht="18" customHeight="1" x14ac:dyDescent="0.2">
      <c r="A22" s="72">
        <v>11</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1"/>
        <v>0</v>
      </c>
      <c r="AL22" s="79">
        <f t="shared" si="0"/>
        <v>0</v>
      </c>
      <c r="AM22" s="80"/>
      <c r="AN22" s="80"/>
      <c r="AO22" s="81" t="str">
        <f t="shared" si="2"/>
        <v/>
      </c>
    </row>
    <row r="23" spans="1:41" ht="18" customHeight="1" x14ac:dyDescent="0.2">
      <c r="A23" s="72">
        <v>12</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1"/>
        <v>0</v>
      </c>
      <c r="AL23" s="79">
        <f t="shared" si="0"/>
        <v>0</v>
      </c>
      <c r="AM23" s="80"/>
      <c r="AN23" s="80"/>
      <c r="AO23" s="81" t="str">
        <f t="shared" si="2"/>
        <v/>
      </c>
    </row>
    <row r="24" spans="1:41" ht="18" customHeight="1" x14ac:dyDescent="0.2">
      <c r="A24" s="72">
        <v>13</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1"/>
        <v>0</v>
      </c>
      <c r="AL24" s="79">
        <f t="shared" si="0"/>
        <v>0</v>
      </c>
      <c r="AM24" s="80"/>
      <c r="AN24" s="80"/>
      <c r="AO24" s="81" t="str">
        <f t="shared" si="2"/>
        <v/>
      </c>
    </row>
    <row r="25" spans="1:41" ht="18" customHeight="1" x14ac:dyDescent="0.2">
      <c r="A25" s="72">
        <v>14</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1"/>
        <v>0</v>
      </c>
      <c r="AL25" s="79">
        <f t="shared" si="0"/>
        <v>0</v>
      </c>
      <c r="AM25" s="80"/>
      <c r="AN25" s="80"/>
      <c r="AO25" s="81" t="str">
        <f t="shared" si="2"/>
        <v/>
      </c>
    </row>
    <row r="26" spans="1:41" ht="18" customHeight="1" x14ac:dyDescent="0.2">
      <c r="A26" s="72">
        <v>15</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1"/>
        <v>0</v>
      </c>
      <c r="AL26" s="79">
        <f t="shared" si="0"/>
        <v>0</v>
      </c>
      <c r="AM26" s="80"/>
      <c r="AN26" s="80"/>
      <c r="AO26" s="81" t="str">
        <f t="shared" si="2"/>
        <v/>
      </c>
    </row>
    <row r="27" spans="1:41" ht="18" customHeight="1" x14ac:dyDescent="0.2">
      <c r="A27" s="72">
        <v>16</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1"/>
        <v>0</v>
      </c>
      <c r="AL27" s="79">
        <f t="shared" si="0"/>
        <v>0</v>
      </c>
      <c r="AM27" s="80"/>
      <c r="AN27" s="80"/>
      <c r="AO27" s="81" t="str">
        <f t="shared" si="2"/>
        <v/>
      </c>
    </row>
    <row r="28" spans="1:41" ht="18" customHeight="1" x14ac:dyDescent="0.2">
      <c r="A28" s="72">
        <v>17</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1"/>
        <v>0</v>
      </c>
      <c r="AL28" s="79">
        <f t="shared" si="0"/>
        <v>0</v>
      </c>
      <c r="AM28" s="80"/>
      <c r="AN28" s="80"/>
      <c r="AO28" s="81" t="str">
        <f t="shared" si="2"/>
        <v/>
      </c>
    </row>
    <row r="29" spans="1:41" ht="18" customHeight="1" x14ac:dyDescent="0.2">
      <c r="A29" s="72">
        <v>18</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1"/>
        <v>0</v>
      </c>
      <c r="AL29" s="79">
        <f t="shared" si="0"/>
        <v>0</v>
      </c>
      <c r="AM29" s="80"/>
      <c r="AN29" s="80"/>
      <c r="AO29" s="81" t="str">
        <f t="shared" si="2"/>
        <v/>
      </c>
    </row>
    <row r="30" spans="1:41" ht="18" customHeight="1" x14ac:dyDescent="0.2">
      <c r="A30" s="72">
        <v>19</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1"/>
        <v>0</v>
      </c>
      <c r="AL30" s="79">
        <f t="shared" si="0"/>
        <v>0</v>
      </c>
      <c r="AM30" s="80"/>
      <c r="AN30" s="80"/>
      <c r="AO30" s="81" t="str">
        <f t="shared" si="2"/>
        <v/>
      </c>
    </row>
    <row r="31" spans="1:41" ht="18" customHeight="1" x14ac:dyDescent="0.2">
      <c r="A31" s="72">
        <v>20</v>
      </c>
      <c r="B31" s="73"/>
      <c r="C31" s="74"/>
      <c r="D31" s="75"/>
      <c r="E31" s="76"/>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8">
        <f t="shared" si="1"/>
        <v>0</v>
      </c>
      <c r="AL31" s="79">
        <f t="shared" si="0"/>
        <v>0</v>
      </c>
      <c r="AM31" s="80"/>
      <c r="AN31" s="80"/>
      <c r="AO31" s="81" t="str">
        <f t="shared" si="2"/>
        <v/>
      </c>
    </row>
    <row r="32" spans="1:41" ht="18" customHeight="1" x14ac:dyDescent="0.2">
      <c r="A32" s="60" t="s">
        <v>30</v>
      </c>
      <c r="B32" s="82"/>
      <c r="C32" s="82"/>
      <c r="D32" s="82"/>
      <c r="E32" s="82"/>
      <c r="F32" s="83">
        <f>+SUM(F12:F31)</f>
        <v>0</v>
      </c>
      <c r="G32" s="83">
        <f t="shared" ref="G32:AJ32" si="3">+SUM(G12:G31)</f>
        <v>0</v>
      </c>
      <c r="H32" s="83">
        <f t="shared" si="3"/>
        <v>0</v>
      </c>
      <c r="I32" s="83">
        <f t="shared" si="3"/>
        <v>0</v>
      </c>
      <c r="J32" s="83">
        <f t="shared" si="3"/>
        <v>0</v>
      </c>
      <c r="K32" s="83">
        <f t="shared" si="3"/>
        <v>0</v>
      </c>
      <c r="L32" s="83">
        <f t="shared" si="3"/>
        <v>0</v>
      </c>
      <c r="M32" s="83">
        <f t="shared" si="3"/>
        <v>0</v>
      </c>
      <c r="N32" s="83">
        <f t="shared" si="3"/>
        <v>0</v>
      </c>
      <c r="O32" s="83">
        <f t="shared" si="3"/>
        <v>0</v>
      </c>
      <c r="P32" s="83">
        <f t="shared" si="3"/>
        <v>0</v>
      </c>
      <c r="Q32" s="83">
        <f t="shared" si="3"/>
        <v>0</v>
      </c>
      <c r="R32" s="83">
        <f t="shared" si="3"/>
        <v>0</v>
      </c>
      <c r="S32" s="83">
        <f t="shared" si="3"/>
        <v>0</v>
      </c>
      <c r="T32" s="83">
        <f t="shared" si="3"/>
        <v>0</v>
      </c>
      <c r="U32" s="83">
        <f t="shared" si="3"/>
        <v>0</v>
      </c>
      <c r="V32" s="83">
        <f t="shared" si="3"/>
        <v>0</v>
      </c>
      <c r="W32" s="83">
        <f t="shared" si="3"/>
        <v>0</v>
      </c>
      <c r="X32" s="83">
        <f t="shared" si="3"/>
        <v>0</v>
      </c>
      <c r="Y32" s="83">
        <f t="shared" si="3"/>
        <v>0</v>
      </c>
      <c r="Z32" s="83">
        <f t="shared" si="3"/>
        <v>0</v>
      </c>
      <c r="AA32" s="83">
        <f t="shared" si="3"/>
        <v>0</v>
      </c>
      <c r="AB32" s="83">
        <f t="shared" si="3"/>
        <v>0</v>
      </c>
      <c r="AC32" s="83">
        <f t="shared" si="3"/>
        <v>0</v>
      </c>
      <c r="AD32" s="83">
        <f t="shared" si="3"/>
        <v>0</v>
      </c>
      <c r="AE32" s="83">
        <f t="shared" si="3"/>
        <v>0</v>
      </c>
      <c r="AF32" s="83">
        <f t="shared" si="3"/>
        <v>0</v>
      </c>
      <c r="AG32" s="83">
        <f t="shared" si="3"/>
        <v>0</v>
      </c>
      <c r="AH32" s="83">
        <f t="shared" si="3"/>
        <v>0</v>
      </c>
      <c r="AI32" s="83">
        <f t="shared" si="3"/>
        <v>0</v>
      </c>
      <c r="AJ32" s="83">
        <f t="shared" si="3"/>
        <v>0</v>
      </c>
      <c r="AK32" s="78">
        <f t="shared" si="1"/>
        <v>0</v>
      </c>
      <c r="AL32" s="79">
        <f t="shared" si="0"/>
        <v>0</v>
      </c>
      <c r="AM32" s="56"/>
      <c r="AN32" s="56"/>
    </row>
    <row r="33" spans="1:40" ht="18" customHeight="1" x14ac:dyDescent="0.2">
      <c r="A33" s="82" t="s">
        <v>36</v>
      </c>
      <c r="B33" s="82"/>
      <c r="C33" s="82"/>
      <c r="D33" s="82"/>
      <c r="E33" s="85"/>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3"/>
      <c r="AL33" s="87"/>
      <c r="AM33" s="56"/>
      <c r="AN33" s="56"/>
    </row>
    <row r="34" spans="1:40" ht="15" customHeight="1" x14ac:dyDescent="0.2">
      <c r="A34" s="55"/>
      <c r="B34" s="55"/>
      <c r="C34" s="55"/>
      <c r="D34" s="55"/>
      <c r="E34" s="55"/>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55"/>
      <c r="AL34" s="55"/>
      <c r="AM34" s="38"/>
    </row>
    <row r="35" spans="1:40" ht="15" customHeight="1" x14ac:dyDescent="0.2">
      <c r="A35" s="55"/>
      <c r="B35" s="55"/>
      <c r="C35" s="55"/>
      <c r="D35" s="55"/>
      <c r="E35" s="55"/>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55"/>
      <c r="AL35" s="55"/>
      <c r="AM35" s="38"/>
    </row>
    <row r="36" spans="1:40" ht="21" customHeight="1" x14ac:dyDescent="0.2">
      <c r="A36" s="37" t="s">
        <v>81</v>
      </c>
      <c r="B36" s="42"/>
      <c r="C36" s="43"/>
      <c r="D36" s="43"/>
      <c r="E36" s="43"/>
      <c r="F36" s="43"/>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43"/>
      <c r="AM36" s="43"/>
      <c r="AN36" s="38"/>
    </row>
    <row r="37" spans="1:40" ht="24.9" customHeight="1" x14ac:dyDescent="0.2">
      <c r="A37" s="38"/>
      <c r="B37" s="55"/>
      <c r="C37" s="92" t="str">
        <f>IF(VLOOKUP($AK$1,[1]選択肢!$A$1:$J$32,C42,FALSE)=0,"-",VLOOKUP($AK$1,[1]選択肢!$A$1:$J$32,C42,FALSE))</f>
        <v>管理者</v>
      </c>
      <c r="D37" s="93"/>
      <c r="E37" s="94" t="str">
        <f>IF(VLOOKUP($AK$1,[1]選択肢!$A$1:$J$32,E42,FALSE)=0,"-",VLOOKUP($AK$1,[1]選択肢!$A$1:$J$32,E42,FALSE))</f>
        <v>児童発達支援管理責任者</v>
      </c>
      <c r="F37" s="94"/>
      <c r="G37" s="94"/>
      <c r="H37" s="94"/>
      <c r="I37" s="92" t="str">
        <f>IF(VLOOKUP($AK$1,[1]選択肢!$A$1:$J$32,I42,FALSE)=0,"-",VLOOKUP($AK$1,[1]選択肢!$A$1:$J$32,I42,FALSE))</f>
        <v>嘱託医</v>
      </c>
      <c r="J37" s="93"/>
      <c r="K37" s="93"/>
      <c r="L37" s="93"/>
      <c r="M37" s="93"/>
      <c r="N37" s="95"/>
      <c r="O37" s="92" t="str">
        <f>IF(VLOOKUP($AK$1,[1]選択肢!$A$1:$J$32,O42,FALSE)=0,"-",VLOOKUP($AK$1,[1]選択肢!$A$1:$J$32,O42,FALSE))</f>
        <v>看護職員</v>
      </c>
      <c r="P37" s="93"/>
      <c r="Q37" s="93"/>
      <c r="R37" s="93"/>
      <c r="S37" s="93"/>
      <c r="T37" s="95"/>
      <c r="U37" s="92" t="str">
        <f>IF(VLOOKUP($AK$1,[1]選択肢!$A$1:$J$32,U42,FALSE)=0,"-",VLOOKUP($AK$1,[1]選択肢!$A$1:$J$32,U42,FALSE))</f>
        <v>児童指導員</v>
      </c>
      <c r="V37" s="93"/>
      <c r="W37" s="93"/>
      <c r="X37" s="93"/>
      <c r="Y37" s="93"/>
      <c r="Z37" s="95"/>
      <c r="AA37" s="92" t="str">
        <f>IF(VLOOKUP($AK$1,[1]選択肢!$A$1:$J$32,AA42,FALSE)=0,"-",VLOOKUP($AK$1,[1]選択肢!$A$1:$J$32,AA42,FALSE))</f>
        <v>保育士</v>
      </c>
      <c r="AB37" s="93"/>
      <c r="AC37" s="93"/>
      <c r="AD37" s="93"/>
      <c r="AE37" s="93"/>
      <c r="AF37" s="95"/>
      <c r="AG37" s="94" t="str">
        <f>IF(VLOOKUP($AK$1,[1]選択肢!$A$1:$J$32,AG42,FALSE)=0,"-",VLOOKUP($AK$1,[1]選択肢!$A$1:$J$32,AG42,FALSE))</f>
        <v>機能訓練担当職員</v>
      </c>
      <c r="AH37" s="94"/>
      <c r="AI37" s="94"/>
      <c r="AJ37" s="94"/>
      <c r="AK37" s="94"/>
      <c r="AL37" s="94" t="str">
        <f>IF(VLOOKUP($AK$1,[1]選択肢!$A$1:$J$32,AL42,FALSE)=0,"-",VLOOKUP($AK$1,[1]選択肢!$A$1:$J$32,AL42,FALSE))</f>
        <v>その他職員</v>
      </c>
      <c r="AM37" s="94"/>
      <c r="AN37" s="38"/>
    </row>
    <row r="38" spans="1:40" ht="18" customHeight="1" x14ac:dyDescent="0.2">
      <c r="A38" s="38"/>
      <c r="B38" s="55"/>
      <c r="C38" s="96" t="s">
        <v>82</v>
      </c>
      <c r="D38" s="96" t="s">
        <v>83</v>
      </c>
      <c r="E38" s="97" t="s">
        <v>82</v>
      </c>
      <c r="F38" s="98" t="s">
        <v>83</v>
      </c>
      <c r="G38" s="98"/>
      <c r="H38" s="98"/>
      <c r="I38" s="99" t="s">
        <v>82</v>
      </c>
      <c r="J38" s="100"/>
      <c r="K38" s="101"/>
      <c r="L38" s="99" t="s">
        <v>83</v>
      </c>
      <c r="M38" s="100"/>
      <c r="N38" s="101"/>
      <c r="O38" s="99" t="s">
        <v>82</v>
      </c>
      <c r="P38" s="100"/>
      <c r="Q38" s="101"/>
      <c r="R38" s="99" t="s">
        <v>83</v>
      </c>
      <c r="S38" s="100"/>
      <c r="T38" s="101"/>
      <c r="U38" s="99" t="s">
        <v>82</v>
      </c>
      <c r="V38" s="100"/>
      <c r="W38" s="101"/>
      <c r="X38" s="99" t="s">
        <v>83</v>
      </c>
      <c r="Y38" s="100"/>
      <c r="Z38" s="101"/>
      <c r="AA38" s="99" t="s">
        <v>82</v>
      </c>
      <c r="AB38" s="100"/>
      <c r="AC38" s="101"/>
      <c r="AD38" s="99" t="s">
        <v>83</v>
      </c>
      <c r="AE38" s="100"/>
      <c r="AF38" s="101"/>
      <c r="AG38" s="99" t="s">
        <v>82</v>
      </c>
      <c r="AH38" s="100"/>
      <c r="AI38" s="101"/>
      <c r="AJ38" s="99" t="s">
        <v>83</v>
      </c>
      <c r="AK38" s="101"/>
      <c r="AL38" s="97" t="s">
        <v>84</v>
      </c>
      <c r="AM38" s="97" t="s">
        <v>85</v>
      </c>
      <c r="AN38" s="38"/>
    </row>
    <row r="39" spans="1:40" ht="18" customHeight="1" x14ac:dyDescent="0.2">
      <c r="A39" s="38"/>
      <c r="B39" s="102" t="s">
        <v>86</v>
      </c>
      <c r="C39" s="97">
        <f>COUNTIFS($AO$12:$AO$31,C$37,$C$12:$C$31,"A",$E$12:$E$31,"*")</f>
        <v>1</v>
      </c>
      <c r="D39" s="97">
        <f>COUNTIFS($AO$12:$AO$31,C$37,$C$12:$C$31,"B",$E$12:$E$31,"*")</f>
        <v>0</v>
      </c>
      <c r="E39" s="97">
        <f>COUNTIFS($AO$12:$AO$31,E$37,$C$12:$C$31,"A",$E$12:$E$31,"*")</f>
        <v>0</v>
      </c>
      <c r="F39" s="99">
        <f>COUNTIFS($AO$12:$AO$31,E$37,$C$12:$C$31,"B",$E$12:$E$31,"*")</f>
        <v>1</v>
      </c>
      <c r="G39" s="100"/>
      <c r="H39" s="101"/>
      <c r="I39" s="99">
        <f>COUNTIFS($AO$12:$AO$31,I$37,$C$12:$C$31,"A",$E$12:$E$31,"*")</f>
        <v>0</v>
      </c>
      <c r="J39" s="100"/>
      <c r="K39" s="101"/>
      <c r="L39" s="99">
        <f>COUNTIFS($AO$12:$AO$31,I$37,$C$12:$C$31,"B",$E$12:$E$31,"*")</f>
        <v>0</v>
      </c>
      <c r="M39" s="100"/>
      <c r="N39" s="101"/>
      <c r="O39" s="99">
        <f>COUNTIFS($AO$12:$AO$31,O$37,$C$12:$C$31,"A",$E$12:$E$31,"*")</f>
        <v>0</v>
      </c>
      <c r="P39" s="100"/>
      <c r="Q39" s="101"/>
      <c r="R39" s="99">
        <f>COUNTIFS($AO$12:$AO$31,O$37,$C$12:$C$31,"B",$E$12:$E$31,"*")</f>
        <v>0</v>
      </c>
      <c r="S39" s="100"/>
      <c r="T39" s="101"/>
      <c r="U39" s="99">
        <f>COUNTIFS($AO$12:$AO$31,U$37,$C$12:$C$31,"A",$E$12:$E$31,"*")</f>
        <v>0</v>
      </c>
      <c r="V39" s="100"/>
      <c r="W39" s="101"/>
      <c r="X39" s="99">
        <f>COUNTIFS($AO$12:$AO$31,U$37,$C$12:$C$31,"B",$E$12:$E$31,"*")</f>
        <v>0</v>
      </c>
      <c r="Y39" s="100"/>
      <c r="Z39" s="101"/>
      <c r="AA39" s="99">
        <f>COUNTIFS($AO$12:$AO$31,AA$37,$C$12:$C$31,"A",$E$12:$E$31,"*")</f>
        <v>0</v>
      </c>
      <c r="AB39" s="100"/>
      <c r="AC39" s="101"/>
      <c r="AD39" s="99">
        <f>COUNTIFS($AO$12:$AO$31,AA$37,$C$12:$C$31,"B",$E$12:$E$31,"*")</f>
        <v>0</v>
      </c>
      <c r="AE39" s="100"/>
      <c r="AF39" s="101"/>
      <c r="AG39" s="99">
        <f>COUNTIFS($AO$12:$AO$31,AG$37,$C$12:$C$31,"A",$E$12:$E$31,"*")</f>
        <v>0</v>
      </c>
      <c r="AH39" s="100"/>
      <c r="AI39" s="101"/>
      <c r="AJ39" s="99">
        <f>COUNTIFS($AO$12:$AO$31,AG$37,$C$12:$C$31,"B",$E$12:$E$31,"*")</f>
        <v>0</v>
      </c>
      <c r="AK39" s="101"/>
      <c r="AL39" s="97">
        <f>COUNTIFS($AO$12:$AO$31,AL$37,$C$12:$C$31,"A",$E$12:$E$31,"*")</f>
        <v>0</v>
      </c>
      <c r="AM39" s="97">
        <f>COUNTIFS($AO$12:$AO$31,AL$37,$C$12:$C$31,"B",$E$12:$E$31,"*")</f>
        <v>1</v>
      </c>
      <c r="AN39" s="38"/>
    </row>
    <row r="40" spans="1:40" ht="18" customHeight="1" x14ac:dyDescent="0.2">
      <c r="A40" s="38"/>
      <c r="B40" s="103" t="s">
        <v>87</v>
      </c>
      <c r="C40" s="97">
        <f>COUNTIFS($AO$12:$AO$31,C$37,$C$12:$C$31,"C",$E$12:$E$31,"*")</f>
        <v>0</v>
      </c>
      <c r="D40" s="97">
        <f>COUNTIFS($AO$12:$AO$31,C$37,$C$12:$C$31,"D",$E$12:$E$31,"*")</f>
        <v>0</v>
      </c>
      <c r="E40" s="97">
        <f>COUNTIFS($AO$12:$AO$31,E$37,$C$12:$C$31,"C",$E$12:$E$31,"*")</f>
        <v>0</v>
      </c>
      <c r="F40" s="99">
        <f>COUNTIFS($AO$12:$AO$31,E$37,$C$12:$C$31,"D",$E$12:$E$31,"*")</f>
        <v>0</v>
      </c>
      <c r="G40" s="100"/>
      <c r="H40" s="101"/>
      <c r="I40" s="99">
        <f>COUNTIFS($AO$12:$AO$31,I$37,$C$12:$C$31,"C",$E$12:$E$31,"*")</f>
        <v>1</v>
      </c>
      <c r="J40" s="100"/>
      <c r="K40" s="101"/>
      <c r="L40" s="99">
        <f>COUNTIFS($AO$12:$AO$31,I$37,$C$12:$C$31,"D",$E$12:$E$31,"*")</f>
        <v>0</v>
      </c>
      <c r="M40" s="100"/>
      <c r="N40" s="101"/>
      <c r="O40" s="99">
        <f>COUNTIFS($AO$12:$AO$31,O$37,$C$12:$C$31,"C",$E$12:$E$31,"*")</f>
        <v>0</v>
      </c>
      <c r="P40" s="100"/>
      <c r="Q40" s="101"/>
      <c r="R40" s="99">
        <f>COUNTIFS($AO$12:$AO$31,O$37,$C$12:$C$31,"D",$E$12:$E$31,"*")</f>
        <v>0</v>
      </c>
      <c r="S40" s="100"/>
      <c r="T40" s="101"/>
      <c r="U40" s="99">
        <f>COUNTIFS($AO$12:$AO$31,U$37,$C$12:$C$31,"C",$E$12:$E$31,"*")</f>
        <v>0</v>
      </c>
      <c r="V40" s="100"/>
      <c r="W40" s="101"/>
      <c r="X40" s="99">
        <f>COUNTIFS($AO$12:$AO$31,U$37,$C$12:$C$31,"D",$E$12:$E$31,"*")</f>
        <v>1</v>
      </c>
      <c r="Y40" s="100"/>
      <c r="Z40" s="101"/>
      <c r="AA40" s="99">
        <f>COUNTIFS($AO$12:$AO$31,AA$37,$C$12:$C$31,"C",$E$12:$E$31,"*")</f>
        <v>0</v>
      </c>
      <c r="AB40" s="100"/>
      <c r="AC40" s="101"/>
      <c r="AD40" s="99">
        <f>COUNTIFS($AO$12:$AO$31,AA$37,$C$12:$C$31,"D",$E$12:$E$31,"*")</f>
        <v>0</v>
      </c>
      <c r="AE40" s="100"/>
      <c r="AF40" s="101"/>
      <c r="AG40" s="99">
        <f>COUNTIFS($AO$12:$AO$31,AG$37,$C$12:$C$31,"C",$E$12:$E$31,"*")</f>
        <v>0</v>
      </c>
      <c r="AH40" s="100"/>
      <c r="AI40" s="101"/>
      <c r="AJ40" s="99">
        <f>COUNTIFS($AO$12:$AO$31,AG$37,$C$12:$C$31,"D",$E$12:$E$31,"*")</f>
        <v>0</v>
      </c>
      <c r="AK40" s="101"/>
      <c r="AL40" s="97">
        <f>COUNTIFS($AO$12:$AO$31,AL$37,$C$12:$C$31,"C",$E$12:$E$31,"*")</f>
        <v>0</v>
      </c>
      <c r="AM40" s="97">
        <f>COUNTIFS($AO$12:$AO$31,AL$37,$C$12:$C$31,"D",$E$12:$E$31,"*")</f>
        <v>0</v>
      </c>
      <c r="AN40" s="38"/>
    </row>
    <row r="41" spans="1:40" ht="24.9" customHeight="1" x14ac:dyDescent="0.2">
      <c r="A41" s="38"/>
      <c r="B41" s="103" t="s">
        <v>88</v>
      </c>
      <c r="C41" s="92" t="str">
        <f>IF($AK$3="４週",SUMIFS($AK$12:$AK$31,$AO$12:$AO$31,C37)/4/$AH$6,IF($AK$3="歴月",SUMIFS($AK$12:$AK$31,$AO$12:$AO$31,C37)/$AL$6,"記載する期間を選択してください"))</f>
        <v>記載する期間を選択してください</v>
      </c>
      <c r="D41" s="95"/>
      <c r="E41" s="92" t="str">
        <f>IF($AK$3="４週",SUMIFS($AK$12:$AK$31,$AO$12:$AO$31,E37)/4/$AH$6,IF($AK$3="歴月",SUMIFS($AK$12:$AK$31,$AO$12:$AO$31,E37)/$AL$6,"記載する期間を選択してください"))</f>
        <v>記載する期間を選択してください</v>
      </c>
      <c r="F41" s="93"/>
      <c r="G41" s="93"/>
      <c r="H41" s="95"/>
      <c r="I41" s="92" t="str">
        <f>IF($AK$3="４週",SUMIFS($AK$12:$AK$31,$AO$12:$AO$31,I37)/4/$AH$6,IF($AK$3="歴月",SUMIFS($AK$12:$AK$31,$AO$12:$AO$31,I37)/$AL$6,"記載する期間を選択してください"))</f>
        <v>記載する期間を選択してください</v>
      </c>
      <c r="J41" s="93"/>
      <c r="K41" s="93"/>
      <c r="L41" s="93"/>
      <c r="M41" s="93"/>
      <c r="N41" s="95"/>
      <c r="O41" s="92" t="str">
        <f>IF($AK$3="４週",SUMIFS($AK$12:$AK$31,$AO$12:$AO$31,O37)/4/$AH$6,IF($AK$3="歴月",SUMIFS($AK$12:$AK$31,$AO$12:$AO$31,O37)/$AL$6,"記載する期間を選択してください"))</f>
        <v>記載する期間を選択してください</v>
      </c>
      <c r="P41" s="93"/>
      <c r="Q41" s="93"/>
      <c r="R41" s="93"/>
      <c r="S41" s="93"/>
      <c r="T41" s="95"/>
      <c r="U41" s="92" t="str">
        <f>IF($AK$3="４週",SUMIFS($AK$12:$AK$31,$AO$12:$AO$31,U37)/4/$AH$6,IF($AK$3="歴月",SUMIFS($AK$12:$AK$31,$AO$12:$AO$31,U37)/$AL$6,"記載する期間を選択してください"))</f>
        <v>記載する期間を選択してください</v>
      </c>
      <c r="V41" s="93"/>
      <c r="W41" s="93"/>
      <c r="X41" s="93"/>
      <c r="Y41" s="93"/>
      <c r="Z41" s="95"/>
      <c r="AA41" s="92" t="str">
        <f>IF($AK$3="４週",SUMIFS($AK$12:$AK$31,$AO$12:$AO$31,AA37)/4/$AH$6,IF($AK$3="歴月",SUMIFS($AK$12:$AK$31,$AO$12:$AO$31,AA37)/$AL$6,"記載する期間を選択してください"))</f>
        <v>記載する期間を選択してください</v>
      </c>
      <c r="AB41" s="93"/>
      <c r="AC41" s="93"/>
      <c r="AD41" s="93"/>
      <c r="AE41" s="93"/>
      <c r="AF41" s="95"/>
      <c r="AG41" s="92" t="str">
        <f>IF($AK$3="４週",SUMIFS($AK$12:$AK$31,$AO$12:$AO$31,AG37)/4/$AH$6,IF($AK$3="歴月",SUMIFS($AK$12:$AK$31,$AO$12:$AO$31,AG37)/$AL$6,"記載する期間を選択してください"))</f>
        <v>記載する期間を選択してください</v>
      </c>
      <c r="AH41" s="93"/>
      <c r="AI41" s="93"/>
      <c r="AJ41" s="93"/>
      <c r="AK41" s="95"/>
      <c r="AL41" s="92" t="str">
        <f>IF($AK$3="４週",SUMIFS($AK$12:$AK$31,$AO$12:$AO$31,AL37)/4/$AH$6,IF($AK$3="歴月",SUMIFS($AK$12:$AK$31,$AO$12:$AO$31,AL37)/$AL$6,"記載する期間を選択してください"))</f>
        <v>記載する期間を選択してください</v>
      </c>
      <c r="AM41" s="95"/>
      <c r="AN41" s="38"/>
    </row>
    <row r="42" spans="1:40" ht="5.0999999999999996" customHeight="1" x14ac:dyDescent="0.2">
      <c r="A42" s="38"/>
      <c r="B42" s="42"/>
      <c r="C42" s="104">
        <v>2</v>
      </c>
      <c r="D42" s="104"/>
      <c r="E42" s="104">
        <v>3</v>
      </c>
      <c r="F42" s="104"/>
      <c r="G42" s="104"/>
      <c r="H42" s="104"/>
      <c r="I42" s="104">
        <v>4</v>
      </c>
      <c r="J42" s="104"/>
      <c r="K42" s="104"/>
      <c r="L42" s="104"/>
      <c r="M42" s="104"/>
      <c r="N42" s="104"/>
      <c r="O42" s="104">
        <v>5</v>
      </c>
      <c r="P42" s="104"/>
      <c r="Q42" s="104"/>
      <c r="R42" s="104"/>
      <c r="S42" s="104"/>
      <c r="T42" s="104"/>
      <c r="U42" s="104">
        <v>6</v>
      </c>
      <c r="V42" s="104"/>
      <c r="W42" s="104"/>
      <c r="X42" s="104"/>
      <c r="Y42" s="104"/>
      <c r="Z42" s="104"/>
      <c r="AA42" s="104">
        <v>7</v>
      </c>
      <c r="AB42" s="104"/>
      <c r="AC42" s="104"/>
      <c r="AD42" s="104"/>
      <c r="AE42" s="104"/>
      <c r="AF42" s="104"/>
      <c r="AG42" s="104">
        <v>8</v>
      </c>
      <c r="AH42" s="104"/>
      <c r="AI42" s="104"/>
      <c r="AJ42" s="104"/>
      <c r="AK42" s="104"/>
      <c r="AL42" s="104">
        <v>9</v>
      </c>
      <c r="AM42" s="105"/>
      <c r="AN42" s="38"/>
    </row>
    <row r="43" spans="1:40" ht="15" customHeight="1" x14ac:dyDescent="0.2">
      <c r="A43" s="88" t="s">
        <v>89</v>
      </c>
      <c r="B43" s="106"/>
      <c r="C43" s="107"/>
      <c r="D43" s="107"/>
      <c r="E43" s="107"/>
      <c r="F43" s="108"/>
      <c r="G43" s="107"/>
      <c r="H43" s="104"/>
      <c r="I43" s="104"/>
      <c r="J43" s="104"/>
      <c r="K43" s="104"/>
      <c r="L43" s="104"/>
      <c r="M43" s="104"/>
      <c r="N43" s="104"/>
      <c r="O43" s="104"/>
      <c r="P43" s="104"/>
      <c r="Q43" s="104"/>
      <c r="R43" s="104">
        <v>6</v>
      </c>
      <c r="S43" s="104"/>
      <c r="T43" s="104"/>
      <c r="U43" s="104"/>
      <c r="V43" s="104"/>
      <c r="W43" s="104"/>
      <c r="X43" s="104">
        <v>7</v>
      </c>
      <c r="Y43" s="104"/>
      <c r="Z43" s="104"/>
      <c r="AA43" s="104"/>
      <c r="AB43" s="104"/>
      <c r="AC43" s="104"/>
      <c r="AD43" s="104">
        <v>8</v>
      </c>
      <c r="AE43" s="104"/>
      <c r="AF43" s="104"/>
      <c r="AG43" s="109"/>
      <c r="AH43" s="109"/>
      <c r="AI43" s="109"/>
      <c r="AJ43" s="109">
        <v>9</v>
      </c>
      <c r="AK43" s="110"/>
      <c r="AL43" s="110"/>
      <c r="AM43" s="38"/>
    </row>
    <row r="44" spans="1:40" s="88" customFormat="1" ht="15" customHeight="1" x14ac:dyDescent="0.2">
      <c r="A44" s="88" t="s">
        <v>90</v>
      </c>
      <c r="B44" s="89"/>
      <c r="C44" s="89"/>
      <c r="D44" s="89"/>
      <c r="E44" s="89"/>
      <c r="F44" s="89"/>
      <c r="G44" s="89"/>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row>
    <row r="45" spans="1:40" s="88" customFormat="1" ht="15" customHeight="1" x14ac:dyDescent="0.2">
      <c r="A45" s="88" t="s">
        <v>91</v>
      </c>
      <c r="B45" s="89"/>
      <c r="C45" s="89"/>
      <c r="D45" s="89"/>
      <c r="E45" s="89"/>
      <c r="F45" s="89"/>
      <c r="G45" s="89"/>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row>
    <row r="46" spans="1:40" s="88" customFormat="1" ht="15" customHeight="1" x14ac:dyDescent="0.2">
      <c r="A46" s="89" t="s">
        <v>92</v>
      </c>
      <c r="C46" s="89"/>
      <c r="D46" s="89"/>
      <c r="E46" s="89"/>
      <c r="F46" s="89"/>
      <c r="G46" s="89"/>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row>
    <row r="47" spans="1:40" s="88" customFormat="1" ht="15" customHeight="1" x14ac:dyDescent="0.2">
      <c r="A47" s="88" t="s">
        <v>93</v>
      </c>
      <c r="B47" s="89"/>
      <c r="C47" s="89"/>
      <c r="D47" s="89"/>
      <c r="E47" s="89"/>
      <c r="F47" s="89"/>
      <c r="G47" s="89"/>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row>
    <row r="48" spans="1:40" s="88" customFormat="1" ht="15" customHeight="1" x14ac:dyDescent="0.2">
      <c r="A48" s="88" t="s">
        <v>94</v>
      </c>
      <c r="B48" s="89"/>
      <c r="C48" s="89"/>
      <c r="D48" s="89"/>
      <c r="E48" s="89"/>
      <c r="F48" s="89"/>
      <c r="G48" s="89"/>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row>
    <row r="49" spans="1:7" ht="15" customHeight="1" x14ac:dyDescent="0.2">
      <c r="A49" s="88" t="s">
        <v>95</v>
      </c>
      <c r="B49" s="111"/>
      <c r="C49" s="88"/>
      <c r="D49" s="88"/>
      <c r="E49" s="88"/>
      <c r="F49" s="88"/>
      <c r="G49" s="88"/>
    </row>
    <row r="50" spans="1:7" ht="15" customHeight="1" x14ac:dyDescent="0.2">
      <c r="A50" s="88" t="s">
        <v>96</v>
      </c>
      <c r="B50" s="111"/>
      <c r="C50" s="88"/>
      <c r="D50" s="88"/>
      <c r="E50" s="88"/>
      <c r="F50" s="88"/>
      <c r="G50" s="88"/>
    </row>
    <row r="51" spans="1:7" ht="15" customHeight="1" x14ac:dyDescent="0.2">
      <c r="A51" s="88"/>
      <c r="B51" s="102" t="s">
        <v>97</v>
      </c>
      <c r="C51" s="59" t="s">
        <v>98</v>
      </c>
      <c r="D51" s="59"/>
      <c r="E51" s="59"/>
      <c r="F51" s="88"/>
      <c r="G51" s="88"/>
    </row>
    <row r="52" spans="1:7" ht="15" customHeight="1" x14ac:dyDescent="0.2">
      <c r="A52" s="88"/>
      <c r="B52" s="112" t="s">
        <v>72</v>
      </c>
      <c r="C52" s="113" t="s">
        <v>99</v>
      </c>
      <c r="D52" s="113"/>
      <c r="E52" s="113"/>
      <c r="F52" s="88"/>
      <c r="G52" s="88"/>
    </row>
    <row r="53" spans="1:7" ht="15" customHeight="1" x14ac:dyDescent="0.2">
      <c r="A53" s="88"/>
      <c r="B53" s="112" t="s">
        <v>74</v>
      </c>
      <c r="C53" s="113" t="s">
        <v>100</v>
      </c>
      <c r="D53" s="113"/>
      <c r="E53" s="113"/>
      <c r="F53" s="88"/>
      <c r="G53" s="88"/>
    </row>
    <row r="54" spans="1:7" ht="15" customHeight="1" x14ac:dyDescent="0.2">
      <c r="A54" s="88"/>
      <c r="B54" s="112" t="s">
        <v>76</v>
      </c>
      <c r="C54" s="113" t="s">
        <v>101</v>
      </c>
      <c r="D54" s="113"/>
      <c r="E54" s="113"/>
      <c r="F54" s="88"/>
      <c r="G54" s="88"/>
    </row>
    <row r="55" spans="1:7" ht="15" customHeight="1" x14ac:dyDescent="0.2">
      <c r="A55" s="88"/>
      <c r="B55" s="112" t="s">
        <v>78</v>
      </c>
      <c r="C55" s="113" t="s">
        <v>102</v>
      </c>
      <c r="D55" s="113"/>
      <c r="E55" s="113"/>
      <c r="F55" s="88"/>
      <c r="G55" s="88"/>
    </row>
    <row r="56" spans="1:7" ht="15" customHeight="1" x14ac:dyDescent="0.2">
      <c r="A56" s="88"/>
      <c r="B56" s="88" t="s">
        <v>103</v>
      </c>
      <c r="C56" s="88"/>
      <c r="D56" s="88"/>
      <c r="E56" s="88"/>
      <c r="F56" s="88"/>
      <c r="G56" s="88"/>
    </row>
    <row r="57" spans="1:7" ht="15" customHeight="1" x14ac:dyDescent="0.2">
      <c r="A57" s="88"/>
      <c r="B57" s="88" t="s">
        <v>104</v>
      </c>
      <c r="C57" s="88"/>
      <c r="D57" s="88"/>
      <c r="E57" s="88"/>
      <c r="F57" s="88"/>
      <c r="G57" s="88"/>
    </row>
    <row r="58" spans="1:7" ht="15" customHeight="1" x14ac:dyDescent="0.2">
      <c r="A58" s="88"/>
      <c r="B58" s="88" t="s">
        <v>105</v>
      </c>
      <c r="C58" s="88"/>
      <c r="D58" s="88"/>
      <c r="E58" s="88"/>
      <c r="F58" s="88"/>
      <c r="G58" s="88"/>
    </row>
    <row r="59" spans="1:7" ht="15" customHeight="1" x14ac:dyDescent="0.2">
      <c r="A59" s="88" t="s">
        <v>106</v>
      </c>
      <c r="B59" s="111"/>
      <c r="C59" s="88"/>
      <c r="D59" s="88"/>
      <c r="E59" s="88"/>
      <c r="F59" s="88"/>
      <c r="G59" s="88"/>
    </row>
    <row r="60" spans="1:7" ht="15" customHeight="1" x14ac:dyDescent="0.2">
      <c r="A60" s="88" t="s">
        <v>107</v>
      </c>
      <c r="B60" s="111"/>
      <c r="C60" s="88"/>
      <c r="D60" s="88"/>
      <c r="E60" s="88"/>
      <c r="F60" s="88"/>
      <c r="G60" s="88"/>
    </row>
    <row r="61" spans="1:7" ht="15" customHeight="1" x14ac:dyDescent="0.2">
      <c r="A61" s="88" t="s">
        <v>108</v>
      </c>
      <c r="B61" s="111"/>
      <c r="C61" s="88"/>
      <c r="D61" s="88"/>
      <c r="E61" s="88"/>
      <c r="F61" s="88"/>
      <c r="G61" s="88"/>
    </row>
    <row r="62" spans="1:7" ht="15" customHeight="1" x14ac:dyDescent="0.2">
      <c r="A62" s="88" t="s">
        <v>109</v>
      </c>
      <c r="B62" s="111"/>
      <c r="C62" s="88"/>
      <c r="D62" s="88"/>
      <c r="E62" s="88"/>
      <c r="F62" s="88"/>
      <c r="G62" s="88"/>
    </row>
    <row r="63" spans="1:7" ht="15" customHeight="1" x14ac:dyDescent="0.2">
      <c r="A63" s="88" t="s">
        <v>110</v>
      </c>
      <c r="B63" s="111"/>
      <c r="C63" s="88"/>
      <c r="D63" s="88"/>
      <c r="E63" s="88"/>
      <c r="F63" s="88"/>
      <c r="G63" s="88"/>
    </row>
    <row r="64" spans="1:7" ht="15" customHeight="1" x14ac:dyDescent="0.2">
      <c r="A64" s="88" t="s">
        <v>111</v>
      </c>
      <c r="B64" s="111"/>
      <c r="C64" s="88"/>
      <c r="D64" s="88"/>
      <c r="E64" s="88"/>
      <c r="F64" s="88"/>
      <c r="G64" s="88"/>
    </row>
    <row r="65" spans="1:7" ht="15" customHeight="1" x14ac:dyDescent="0.2">
      <c r="A65" s="88"/>
      <c r="B65" s="88" t="s">
        <v>112</v>
      </c>
      <c r="C65" s="88"/>
      <c r="D65" s="88"/>
      <c r="E65" s="88"/>
      <c r="F65" s="88"/>
      <c r="G65" s="88"/>
    </row>
    <row r="66" spans="1:7" ht="15" customHeight="1" x14ac:dyDescent="0.2">
      <c r="A66" s="88"/>
      <c r="B66" s="88" t="s">
        <v>113</v>
      </c>
      <c r="C66" s="88"/>
      <c r="D66" s="88"/>
      <c r="E66" s="88"/>
      <c r="F66" s="88"/>
      <c r="G66" s="88"/>
    </row>
    <row r="67" spans="1:7" ht="15" customHeight="1" x14ac:dyDescent="0.2">
      <c r="A67" s="88" t="s">
        <v>114</v>
      </c>
      <c r="B67" s="111"/>
      <c r="C67" s="88"/>
      <c r="D67" s="88"/>
      <c r="E67" s="88"/>
      <c r="F67" s="88"/>
      <c r="G67" s="88"/>
    </row>
    <row r="68" spans="1:7" ht="15" customHeight="1" x14ac:dyDescent="0.2">
      <c r="A68" s="88" t="s">
        <v>115</v>
      </c>
      <c r="B68" s="111"/>
      <c r="C68" s="88"/>
      <c r="D68" s="88"/>
      <c r="E68" s="88"/>
      <c r="F68" s="88"/>
      <c r="G68" s="88"/>
    </row>
    <row r="69" spans="1:7" ht="15" customHeight="1" x14ac:dyDescent="0.2">
      <c r="A69" s="88" t="s">
        <v>116</v>
      </c>
      <c r="B69" s="111"/>
      <c r="C69" s="88"/>
      <c r="D69" s="88"/>
      <c r="E69" s="88"/>
      <c r="F69" s="88"/>
      <c r="G69" s="88"/>
    </row>
    <row r="70" spans="1:7" ht="15" customHeight="1" x14ac:dyDescent="0.2">
      <c r="A70" s="88" t="s">
        <v>117</v>
      </c>
      <c r="B70" s="111"/>
      <c r="C70" s="88"/>
      <c r="D70" s="88"/>
      <c r="E70" s="88"/>
      <c r="F70" s="88"/>
      <c r="G70" s="88"/>
    </row>
    <row r="71" spans="1:7" ht="15" customHeight="1" x14ac:dyDescent="0.2">
      <c r="A71" s="88" t="s">
        <v>118</v>
      </c>
      <c r="B71" s="111"/>
      <c r="C71" s="88"/>
      <c r="D71" s="88"/>
      <c r="E71" s="88"/>
      <c r="F71" s="88"/>
      <c r="G71" s="88"/>
    </row>
    <row r="72" spans="1:7" ht="15" customHeight="1" x14ac:dyDescent="0.2">
      <c r="A72" s="88" t="s">
        <v>119</v>
      </c>
      <c r="B72" s="111"/>
      <c r="C72" s="88"/>
      <c r="D72" s="88"/>
      <c r="E72" s="88"/>
      <c r="F72" s="88"/>
      <c r="G72" s="88"/>
    </row>
    <row r="73" spans="1:7" ht="15" customHeight="1" x14ac:dyDescent="0.2">
      <c r="A73" s="88" t="s">
        <v>120</v>
      </c>
      <c r="B73" s="111"/>
      <c r="C73" s="88"/>
      <c r="D73" s="88"/>
      <c r="E73" s="88"/>
      <c r="F73" s="88"/>
      <c r="G73" s="88"/>
    </row>
    <row r="74" spans="1:7" ht="15" customHeight="1" x14ac:dyDescent="0.2">
      <c r="A74" s="88" t="s">
        <v>121</v>
      </c>
      <c r="B74" s="111"/>
      <c r="C74" s="88"/>
      <c r="D74" s="88"/>
      <c r="E74" s="88"/>
      <c r="F74" s="88"/>
      <c r="G74" s="88"/>
    </row>
  </sheetData>
  <mergeCells count="102">
    <mergeCell ref="C54:E54"/>
    <mergeCell ref="C55:E55"/>
    <mergeCell ref="AA41:AF41"/>
    <mergeCell ref="AG41:AK41"/>
    <mergeCell ref="AL41:AM41"/>
    <mergeCell ref="C51:E51"/>
    <mergeCell ref="C52:E52"/>
    <mergeCell ref="C53:E53"/>
    <mergeCell ref="X40:Z40"/>
    <mergeCell ref="AA40:AC40"/>
    <mergeCell ref="AD40:AF40"/>
    <mergeCell ref="AG40:AI40"/>
    <mergeCell ref="AJ40:AK40"/>
    <mergeCell ref="C41:D41"/>
    <mergeCell ref="E41:H41"/>
    <mergeCell ref="I41:N41"/>
    <mergeCell ref="O41:T41"/>
    <mergeCell ref="U41:Z41"/>
    <mergeCell ref="AA39:AC39"/>
    <mergeCell ref="AD39:AF39"/>
    <mergeCell ref="AG39:AI39"/>
    <mergeCell ref="AJ39:AK39"/>
    <mergeCell ref="F40:H40"/>
    <mergeCell ref="I40:K40"/>
    <mergeCell ref="L40:N40"/>
    <mergeCell ref="O40:Q40"/>
    <mergeCell ref="R40:T40"/>
    <mergeCell ref="U40:W40"/>
    <mergeCell ref="AD38:AF38"/>
    <mergeCell ref="AG38:AI38"/>
    <mergeCell ref="AJ38:AK38"/>
    <mergeCell ref="F39:H39"/>
    <mergeCell ref="I39:K39"/>
    <mergeCell ref="L39:N39"/>
    <mergeCell ref="O39:Q39"/>
    <mergeCell ref="R39:T39"/>
    <mergeCell ref="U39:W39"/>
    <mergeCell ref="X39:Z39"/>
    <mergeCell ref="AG37:AK37"/>
    <mergeCell ref="AL37:AM37"/>
    <mergeCell ref="F38:H38"/>
    <mergeCell ref="I38:K38"/>
    <mergeCell ref="L38:N38"/>
    <mergeCell ref="O38:Q38"/>
    <mergeCell ref="R38:T38"/>
    <mergeCell ref="U38:W38"/>
    <mergeCell ref="X38:Z38"/>
    <mergeCell ref="AA38:AC38"/>
    <mergeCell ref="C37:D37"/>
    <mergeCell ref="E37:H37"/>
    <mergeCell ref="I37:N37"/>
    <mergeCell ref="O37:T37"/>
    <mergeCell ref="U37:Z37"/>
    <mergeCell ref="AA37:AF37"/>
    <mergeCell ref="AM29:AN29"/>
    <mergeCell ref="AM30:AN30"/>
    <mergeCell ref="AM31:AN31"/>
    <mergeCell ref="A32:E32"/>
    <mergeCell ref="AM32:AN33"/>
    <mergeCell ref="A33:E33"/>
    <mergeCell ref="AM23:AN23"/>
    <mergeCell ref="AM24:AN24"/>
    <mergeCell ref="AM25:AN25"/>
    <mergeCell ref="AM26:AN26"/>
    <mergeCell ref="AM27:AN27"/>
    <mergeCell ref="AM28:AN28"/>
    <mergeCell ref="AM17:AN17"/>
    <mergeCell ref="AM18:AN18"/>
    <mergeCell ref="AM19:AN19"/>
    <mergeCell ref="AM20:AN20"/>
    <mergeCell ref="AM21:AN21"/>
    <mergeCell ref="AM22:AN22"/>
    <mergeCell ref="B10:B11"/>
    <mergeCell ref="AM12:AN12"/>
    <mergeCell ref="AM13:AN13"/>
    <mergeCell ref="AM14:AN14"/>
    <mergeCell ref="AM15:AN15"/>
    <mergeCell ref="AM16:AN16"/>
    <mergeCell ref="AK8:AK11"/>
    <mergeCell ref="AL8:AL11"/>
    <mergeCell ref="AM8:AN11"/>
    <mergeCell ref="F9:L9"/>
    <mergeCell ref="M9:S9"/>
    <mergeCell ref="T9:Z9"/>
    <mergeCell ref="AA9:AG9"/>
    <mergeCell ref="AH9:AJ9"/>
    <mergeCell ref="AK3:AN3"/>
    <mergeCell ref="AK4:AN4"/>
    <mergeCell ref="AK5:AN5"/>
    <mergeCell ref="AH6:AJ6"/>
    <mergeCell ref="A8:A11"/>
    <mergeCell ref="B8:B9"/>
    <mergeCell ref="C8:C11"/>
    <mergeCell ref="D8:D11"/>
    <mergeCell ref="E8:E11"/>
    <mergeCell ref="F8:AJ8"/>
    <mergeCell ref="AK1:AN1"/>
    <mergeCell ref="M2:P2"/>
    <mergeCell ref="Q2:R2"/>
    <mergeCell ref="S2:T2"/>
    <mergeCell ref="U2:V2"/>
    <mergeCell ref="AK2:AN2"/>
  </mergeCells>
  <phoneticPr fontId="1"/>
  <dataValidations count="5">
    <dataValidation type="list" allowBlank="1" showInputMessage="1" showErrorMessage="1" sqref="C12:C31" xr:uid="{0088E882-33F3-46EF-ABC6-A023D43E12FE}">
      <formula1>"A,B,C,D"</formula1>
    </dataValidation>
    <dataValidation type="list" allowBlank="1" showInputMessage="1" showErrorMessage="1" sqref="AK4:AN4" xr:uid="{545D2B9D-370F-490D-ADC0-4771FFF7BD88}">
      <formula1>"予定,実績"</formula1>
    </dataValidation>
    <dataValidation type="list" allowBlank="1" showInputMessage="1" showErrorMessage="1" sqref="AK3:AN3" xr:uid="{2FB5B4D8-966C-42BE-B5CB-C54455144794}">
      <formula1>"４週,歴月"</formula1>
    </dataValidation>
    <dataValidation type="list" allowBlank="1" showInputMessage="1" sqref="B14:B31" xr:uid="{D09956D1-95A8-49CA-BD9A-6677686693ED}">
      <formula1>INDIRECT($AK$1)</formula1>
    </dataValidation>
    <dataValidation allowBlank="1" showInputMessage="1" sqref="B12:B13" xr:uid="{E7857A0A-9739-4E93-B6B5-0DDB0385F44E}"/>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3AFE1-FAFF-4C47-8879-71259F4CF827}">
  <dimension ref="A1:AO81"/>
  <sheetViews>
    <sheetView showGridLines="0" view="pageBreakPreview" zoomScaleNormal="100" zoomScaleSheetLayoutView="100" workbookViewId="0">
      <selection activeCell="A2" sqref="A2"/>
    </sheetView>
  </sheetViews>
  <sheetFormatPr defaultColWidth="9.109375" defaultRowHeight="21" customHeight="1" x14ac:dyDescent="0.2"/>
  <cols>
    <col min="1" max="1" width="2.88671875" style="42" customWidth="1"/>
    <col min="2" max="2" width="16" style="35" customWidth="1"/>
    <col min="3" max="3" width="7.33203125" style="42" customWidth="1"/>
    <col min="4" max="5" width="8.44140625" style="42" customWidth="1"/>
    <col min="6" max="36" width="2.88671875" style="42" customWidth="1"/>
    <col min="37" max="37" width="7.33203125" style="42" customWidth="1"/>
    <col min="38" max="39" width="8.44140625" style="42" customWidth="1"/>
    <col min="40" max="40" width="6.21875" style="42" customWidth="1"/>
    <col min="41" max="16384" width="9.109375" style="42"/>
  </cols>
  <sheetData>
    <row r="1" spans="1:41" ht="20.100000000000001" customHeight="1" x14ac:dyDescent="0.2">
      <c r="A1" s="34" t="s">
        <v>124</v>
      </c>
      <c r="C1" s="36"/>
      <c r="D1" s="36"/>
      <c r="E1" s="36"/>
      <c r="F1" s="36"/>
      <c r="G1" s="36"/>
      <c r="H1" s="36"/>
      <c r="I1" s="36"/>
      <c r="J1" s="36"/>
      <c r="K1" s="36"/>
      <c r="L1" s="36"/>
      <c r="M1" s="36"/>
      <c r="N1" s="36"/>
      <c r="O1" s="36"/>
      <c r="P1" s="36"/>
      <c r="Q1" s="36"/>
      <c r="R1" s="36"/>
      <c r="S1" s="36"/>
      <c r="T1" s="36"/>
      <c r="U1" s="36"/>
      <c r="V1" s="36"/>
      <c r="W1" s="36"/>
      <c r="X1" s="37"/>
      <c r="Y1" s="37"/>
      <c r="Z1" s="38"/>
      <c r="AA1" s="38"/>
      <c r="AB1" s="38"/>
      <c r="AC1" s="38"/>
      <c r="AD1" s="39"/>
      <c r="AE1" s="39"/>
      <c r="AF1" s="39"/>
      <c r="AG1" s="39"/>
      <c r="AH1" s="39"/>
      <c r="AI1" s="40" t="s">
        <v>47</v>
      </c>
      <c r="AJ1" s="40"/>
      <c r="AK1" s="41" t="s">
        <v>125</v>
      </c>
      <c r="AL1" s="41"/>
      <c r="AM1" s="41"/>
      <c r="AN1" s="41"/>
    </row>
    <row r="2" spans="1:41" ht="18" customHeight="1" x14ac:dyDescent="0.2">
      <c r="A2" s="38"/>
      <c r="B2" s="43"/>
      <c r="C2" s="43"/>
      <c r="D2" s="43"/>
      <c r="E2" s="43"/>
      <c r="F2" s="43"/>
      <c r="G2" s="43"/>
      <c r="H2" s="43"/>
      <c r="I2" s="43"/>
      <c r="J2" s="43"/>
      <c r="K2" s="43"/>
      <c r="L2" s="43"/>
      <c r="M2" s="44">
        <v>2024</v>
      </c>
      <c r="N2" s="44"/>
      <c r="O2" s="44"/>
      <c r="P2" s="44"/>
      <c r="Q2" s="45" t="s">
        <v>35</v>
      </c>
      <c r="R2" s="45"/>
      <c r="S2" s="44">
        <v>5</v>
      </c>
      <c r="T2" s="44"/>
      <c r="U2" s="45" t="s">
        <v>29</v>
      </c>
      <c r="V2" s="45"/>
      <c r="W2" s="43"/>
      <c r="X2" s="43"/>
      <c r="Y2" s="43"/>
      <c r="Z2" s="38"/>
      <c r="AA2" s="38"/>
      <c r="AC2" s="40"/>
      <c r="AD2" s="43"/>
      <c r="AE2" s="43"/>
      <c r="AF2" s="43"/>
      <c r="AG2" s="43"/>
      <c r="AH2" s="43"/>
      <c r="AI2" s="40" t="s">
        <v>49</v>
      </c>
      <c r="AJ2" s="40"/>
      <c r="AK2" s="46"/>
      <c r="AL2" s="46"/>
      <c r="AM2" s="46"/>
      <c r="AN2" s="46"/>
    </row>
    <row r="3" spans="1:41" ht="18" customHeight="1" x14ac:dyDescent="0.2">
      <c r="A3" s="47"/>
      <c r="B3" s="47"/>
      <c r="C3" s="47"/>
      <c r="D3" s="47"/>
      <c r="E3" s="47"/>
      <c r="F3" s="47"/>
      <c r="G3" s="47"/>
      <c r="H3" s="47"/>
      <c r="I3" s="47"/>
      <c r="J3" s="47"/>
      <c r="K3" s="47"/>
      <c r="L3" s="47"/>
      <c r="M3" s="47"/>
      <c r="N3" s="47"/>
      <c r="O3" s="47"/>
      <c r="P3" s="47"/>
      <c r="Q3" s="47"/>
      <c r="R3" s="47"/>
      <c r="S3" s="47"/>
      <c r="T3" s="47"/>
      <c r="U3" s="47"/>
      <c r="V3" s="47"/>
      <c r="W3" s="47"/>
      <c r="Y3" s="48"/>
      <c r="Z3" s="48"/>
      <c r="AA3" s="48"/>
      <c r="AB3" s="38"/>
      <c r="AC3" s="48"/>
      <c r="AD3" s="48"/>
      <c r="AE3" s="48"/>
      <c r="AF3" s="48"/>
      <c r="AG3" s="48"/>
      <c r="AH3" s="48"/>
      <c r="AI3" s="49" t="s">
        <v>50</v>
      </c>
      <c r="AJ3" s="40"/>
      <c r="AK3" s="50"/>
      <c r="AL3" s="50"/>
      <c r="AM3" s="50"/>
      <c r="AN3" s="50"/>
    </row>
    <row r="4" spans="1:41" ht="18" customHeight="1" x14ac:dyDescent="0.2">
      <c r="A4" s="47"/>
      <c r="B4" s="47"/>
      <c r="C4" s="47"/>
      <c r="D4" s="47"/>
      <c r="E4" s="47"/>
      <c r="F4" s="47"/>
      <c r="G4" s="47"/>
      <c r="H4" s="47"/>
      <c r="I4" s="47"/>
      <c r="J4" s="47"/>
      <c r="K4" s="47"/>
      <c r="L4" s="47"/>
      <c r="M4" s="47"/>
      <c r="N4" s="47"/>
      <c r="O4" s="47"/>
      <c r="P4" s="47"/>
      <c r="Q4" s="47"/>
      <c r="R4" s="47"/>
      <c r="S4" s="47"/>
      <c r="T4" s="47"/>
      <c r="U4" s="47"/>
      <c r="V4" s="47"/>
      <c r="W4" s="47"/>
      <c r="Y4" s="48"/>
      <c r="Z4" s="48"/>
      <c r="AA4" s="48"/>
      <c r="AB4" s="38"/>
      <c r="AC4" s="48"/>
      <c r="AD4" s="48"/>
      <c r="AE4" s="48"/>
      <c r="AF4" s="48"/>
      <c r="AG4" s="48"/>
      <c r="AH4" s="48"/>
      <c r="AI4" s="49" t="s">
        <v>51</v>
      </c>
      <c r="AJ4" s="40"/>
      <c r="AK4" s="50"/>
      <c r="AL4" s="50"/>
      <c r="AM4" s="50"/>
      <c r="AN4" s="50"/>
    </row>
    <row r="5" spans="1:41" ht="18" customHeight="1" x14ac:dyDescent="0.2">
      <c r="A5" s="47"/>
      <c r="B5" s="47"/>
      <c r="C5" s="47"/>
      <c r="D5" s="47"/>
      <c r="E5" s="47"/>
      <c r="F5" s="47"/>
      <c r="G5" s="47"/>
      <c r="H5" s="47"/>
      <c r="I5" s="47"/>
      <c r="J5" s="47"/>
      <c r="K5" s="47"/>
      <c r="L5" s="47"/>
      <c r="M5" s="47"/>
      <c r="N5" s="47"/>
      <c r="O5" s="47"/>
      <c r="P5" s="47"/>
      <c r="Q5" s="47"/>
      <c r="R5" s="47"/>
      <c r="S5" s="47"/>
      <c r="T5" s="47"/>
      <c r="U5" s="47"/>
      <c r="V5" s="47"/>
      <c r="W5" s="47"/>
      <c r="Y5" s="48"/>
      <c r="Z5" s="48"/>
      <c r="AA5" s="48"/>
      <c r="AB5" s="38"/>
      <c r="AC5" s="48"/>
      <c r="AD5" s="48"/>
      <c r="AE5" s="48"/>
      <c r="AF5" s="51"/>
      <c r="AG5" s="51"/>
      <c r="AH5" s="51"/>
      <c r="AI5" s="52" t="s">
        <v>52</v>
      </c>
      <c r="AJ5" s="40"/>
      <c r="AK5" s="50"/>
      <c r="AL5" s="50"/>
      <c r="AM5" s="50"/>
      <c r="AN5" s="50"/>
    </row>
    <row r="6" spans="1:41" ht="18" customHeight="1" x14ac:dyDescent="0.2">
      <c r="A6" s="47"/>
      <c r="B6" s="47"/>
      <c r="C6" s="47"/>
      <c r="D6" s="47"/>
      <c r="E6" s="47"/>
      <c r="F6" s="47"/>
      <c r="G6" s="47"/>
      <c r="H6" s="47"/>
      <c r="I6" s="47"/>
      <c r="J6" s="47"/>
      <c r="K6" s="47"/>
      <c r="L6" s="47"/>
      <c r="M6" s="47"/>
      <c r="N6" s="47"/>
      <c r="O6" s="47"/>
      <c r="P6" s="47"/>
      <c r="Q6" s="47"/>
      <c r="R6" s="47"/>
      <c r="S6" s="47"/>
      <c r="U6" s="47"/>
      <c r="V6" s="47"/>
      <c r="W6" s="47"/>
      <c r="Y6" s="48"/>
      <c r="Z6" s="48"/>
      <c r="AA6" s="48"/>
      <c r="AB6" s="38"/>
      <c r="AC6" s="48"/>
      <c r="AD6" s="48"/>
      <c r="AE6" s="48"/>
      <c r="AF6" s="48"/>
      <c r="AG6" s="49" t="s">
        <v>53</v>
      </c>
      <c r="AH6" s="53"/>
      <c r="AI6" s="53"/>
      <c r="AJ6" s="53"/>
      <c r="AK6" s="48" t="s">
        <v>54</v>
      </c>
      <c r="AL6" s="114"/>
      <c r="AM6" s="48" t="s">
        <v>55</v>
      </c>
      <c r="AN6" s="38"/>
    </row>
    <row r="7" spans="1:41" ht="9.9" customHeight="1" x14ac:dyDescent="0.2">
      <c r="A7" s="38"/>
      <c r="B7" s="55"/>
      <c r="C7" s="55"/>
      <c r="D7" s="55"/>
      <c r="E7" s="55"/>
      <c r="F7" s="55"/>
      <c r="G7" s="55"/>
      <c r="H7" s="55"/>
      <c r="I7" s="55"/>
      <c r="J7" s="55"/>
      <c r="K7" s="55"/>
      <c r="L7" s="55"/>
      <c r="M7" s="55"/>
      <c r="N7" s="55"/>
      <c r="O7" s="55"/>
      <c r="P7" s="55"/>
      <c r="Q7" s="55"/>
      <c r="R7" s="55"/>
      <c r="S7" s="55"/>
      <c r="T7" s="55"/>
      <c r="U7" s="55"/>
      <c r="V7" s="55"/>
      <c r="W7" s="55"/>
      <c r="X7" s="43"/>
      <c r="Y7" s="43"/>
      <c r="Z7" s="43"/>
      <c r="AA7" s="43"/>
      <c r="AB7" s="43"/>
      <c r="AC7" s="43"/>
      <c r="AD7" s="43"/>
      <c r="AE7" s="43"/>
      <c r="AF7" s="43"/>
      <c r="AG7" s="43"/>
      <c r="AH7" s="43"/>
      <c r="AI7" s="43"/>
      <c r="AJ7" s="43"/>
      <c r="AK7" s="43"/>
      <c r="AL7" s="43"/>
      <c r="AM7" s="38"/>
      <c r="AN7" s="38"/>
    </row>
    <row r="8" spans="1:41" ht="15" customHeight="1" x14ac:dyDescent="0.2">
      <c r="A8" s="56" t="s">
        <v>56</v>
      </c>
      <c r="B8" s="57" t="s">
        <v>57</v>
      </c>
      <c r="C8" s="58" t="s">
        <v>58</v>
      </c>
      <c r="D8" s="59" t="s">
        <v>59</v>
      </c>
      <c r="E8" s="60" t="s">
        <v>60</v>
      </c>
      <c r="F8" s="61" t="s">
        <v>61</v>
      </c>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2" t="s">
        <v>62</v>
      </c>
      <c r="AL8" s="63" t="s">
        <v>63</v>
      </c>
      <c r="AM8" s="64" t="s">
        <v>64</v>
      </c>
      <c r="AN8" s="64"/>
    </row>
    <row r="9" spans="1:41" ht="15" customHeight="1" x14ac:dyDescent="0.2">
      <c r="A9" s="56"/>
      <c r="B9" s="65"/>
      <c r="C9" s="66"/>
      <c r="D9" s="59"/>
      <c r="E9" s="60"/>
      <c r="F9" s="59" t="s">
        <v>65</v>
      </c>
      <c r="G9" s="59"/>
      <c r="H9" s="59"/>
      <c r="I9" s="59"/>
      <c r="J9" s="59"/>
      <c r="K9" s="59"/>
      <c r="L9" s="59"/>
      <c r="M9" s="59" t="s">
        <v>66</v>
      </c>
      <c r="N9" s="59"/>
      <c r="O9" s="59"/>
      <c r="P9" s="59"/>
      <c r="Q9" s="59"/>
      <c r="R9" s="59"/>
      <c r="S9" s="59"/>
      <c r="T9" s="59" t="s">
        <v>67</v>
      </c>
      <c r="U9" s="59"/>
      <c r="V9" s="59"/>
      <c r="W9" s="59"/>
      <c r="X9" s="59"/>
      <c r="Y9" s="59"/>
      <c r="Z9" s="59"/>
      <c r="AA9" s="59" t="s">
        <v>68</v>
      </c>
      <c r="AB9" s="59"/>
      <c r="AC9" s="59"/>
      <c r="AD9" s="59"/>
      <c r="AE9" s="59"/>
      <c r="AF9" s="59"/>
      <c r="AG9" s="59"/>
      <c r="AH9" s="59" t="s">
        <v>69</v>
      </c>
      <c r="AI9" s="59"/>
      <c r="AJ9" s="59"/>
      <c r="AK9" s="62"/>
      <c r="AL9" s="63"/>
      <c r="AM9" s="64"/>
      <c r="AN9" s="64"/>
    </row>
    <row r="10" spans="1:41" ht="15" customHeight="1" x14ac:dyDescent="0.2">
      <c r="A10" s="56"/>
      <c r="B10" s="67" t="s">
        <v>70</v>
      </c>
      <c r="C10" s="66"/>
      <c r="D10" s="59"/>
      <c r="E10" s="60"/>
      <c r="F10" s="68">
        <f>DATE($M$2,$S$2,1)</f>
        <v>45413</v>
      </c>
      <c r="G10" s="68">
        <f>DATE($M$2,$S$2,2)</f>
        <v>45414</v>
      </c>
      <c r="H10" s="68">
        <f>DATE($M$2,$S$2,3)</f>
        <v>45415</v>
      </c>
      <c r="I10" s="68">
        <f>DATE($M$2,$S$2,4)</f>
        <v>45416</v>
      </c>
      <c r="J10" s="68">
        <f>DATE($M$2,$S$2,5)</f>
        <v>45417</v>
      </c>
      <c r="K10" s="68">
        <f>DATE($M$2,$S$2,6)</f>
        <v>45418</v>
      </c>
      <c r="L10" s="68">
        <f>DATE($M$2,$S$2,7)</f>
        <v>45419</v>
      </c>
      <c r="M10" s="68">
        <f>DATE($M$2,$S$2,8)</f>
        <v>45420</v>
      </c>
      <c r="N10" s="68">
        <f>DATE($M$2,$S$2,9)</f>
        <v>45421</v>
      </c>
      <c r="O10" s="68">
        <f>DATE($M$2,$S$2,10)</f>
        <v>45422</v>
      </c>
      <c r="P10" s="68">
        <f>DATE($M$2,$S$2,11)</f>
        <v>45423</v>
      </c>
      <c r="Q10" s="68">
        <f>DATE($M$2,$S$2,12)</f>
        <v>45424</v>
      </c>
      <c r="R10" s="68">
        <f>DATE($M$2,$S$2,13)</f>
        <v>45425</v>
      </c>
      <c r="S10" s="68">
        <f>DATE($M$2,$S$2,14)</f>
        <v>45426</v>
      </c>
      <c r="T10" s="68">
        <f>DATE($M$2,$S$2,15)</f>
        <v>45427</v>
      </c>
      <c r="U10" s="68">
        <f>DATE($M$2,$S$2,16)</f>
        <v>45428</v>
      </c>
      <c r="V10" s="68">
        <f>DATE($M$2,$S$2,17)</f>
        <v>45429</v>
      </c>
      <c r="W10" s="68">
        <f>DATE($M$2,$S$2,18)</f>
        <v>45430</v>
      </c>
      <c r="X10" s="68">
        <f>DATE($M$2,$S$2,19)</f>
        <v>45431</v>
      </c>
      <c r="Y10" s="68">
        <f>DATE($M$2,$S$2,20)</f>
        <v>45432</v>
      </c>
      <c r="Z10" s="68">
        <f>DATE($M$2,$S$2,21)</f>
        <v>45433</v>
      </c>
      <c r="AA10" s="68">
        <f>DATE($M$2,$S$2,22)</f>
        <v>45434</v>
      </c>
      <c r="AB10" s="68">
        <f>DATE($M$2,$S$2,23)</f>
        <v>45435</v>
      </c>
      <c r="AC10" s="68">
        <f>DATE($M$2,$S$2,24)</f>
        <v>45436</v>
      </c>
      <c r="AD10" s="68">
        <f>DATE($M$2,$S$2,25)</f>
        <v>45437</v>
      </c>
      <c r="AE10" s="68">
        <f>DATE($M$2,$S$2,26)</f>
        <v>45438</v>
      </c>
      <c r="AF10" s="68">
        <f>DATE($M$2,$S$2,27)</f>
        <v>45439</v>
      </c>
      <c r="AG10" s="68">
        <f>DATE($M$2,$S$2,28)</f>
        <v>45440</v>
      </c>
      <c r="AH10" s="68">
        <f>IF(DAY(EOMONTH(F10,0))&lt;29,"",DATE($M$2,$S$2,29))</f>
        <v>45441</v>
      </c>
      <c r="AI10" s="68">
        <f>IF(DAY(EOMONTH(F10,0))&lt;30,"",DATE($M$2,$S$2,30))</f>
        <v>45442</v>
      </c>
      <c r="AJ10" s="68">
        <f>IF(DAY(EOMONTH(F10,0))&lt;31,"",DATE($M$2,$S$2,31))</f>
        <v>45443</v>
      </c>
      <c r="AK10" s="62"/>
      <c r="AL10" s="63"/>
      <c r="AM10" s="64"/>
      <c r="AN10" s="64"/>
    </row>
    <row r="11" spans="1:41" ht="15" customHeight="1" x14ac:dyDescent="0.2">
      <c r="A11" s="56"/>
      <c r="B11" s="69"/>
      <c r="C11" s="70"/>
      <c r="D11" s="59"/>
      <c r="E11" s="60"/>
      <c r="F11" s="71">
        <f>DATE($M$2,$S$2,1)</f>
        <v>45413</v>
      </c>
      <c r="G11" s="71">
        <f>DATE($M$2,$S$2,2)</f>
        <v>45414</v>
      </c>
      <c r="H11" s="71">
        <f>DATE($M$2,$S$2,3)</f>
        <v>45415</v>
      </c>
      <c r="I11" s="71">
        <f>DATE($M$2,$S$2,4)</f>
        <v>45416</v>
      </c>
      <c r="J11" s="71">
        <f>DATE($M$2,$S$2,5)</f>
        <v>45417</v>
      </c>
      <c r="K11" s="71">
        <f>DATE($M$2,$S$2,6)</f>
        <v>45418</v>
      </c>
      <c r="L11" s="71">
        <f>DATE($M$2,$S$2,7)</f>
        <v>45419</v>
      </c>
      <c r="M11" s="71">
        <f>DATE($M$2,$S$2,8)</f>
        <v>45420</v>
      </c>
      <c r="N11" s="71">
        <f>DATE($M$2,$S$2,9)</f>
        <v>45421</v>
      </c>
      <c r="O11" s="71">
        <f>DATE($M$2,$S$2,10)</f>
        <v>45422</v>
      </c>
      <c r="P11" s="71">
        <f>DATE($M$2,$S$2,11)</f>
        <v>45423</v>
      </c>
      <c r="Q11" s="71">
        <f>DATE($M$2,$S$2,12)</f>
        <v>45424</v>
      </c>
      <c r="R11" s="71">
        <f>DATE($M$2,$S$2,13)</f>
        <v>45425</v>
      </c>
      <c r="S11" s="71">
        <f>DATE($M$2,$S$2,14)</f>
        <v>45426</v>
      </c>
      <c r="T11" s="71">
        <f>DATE($M$2,$S$2,15)</f>
        <v>45427</v>
      </c>
      <c r="U11" s="71">
        <f>DATE($M$2,$S$2,16)</f>
        <v>45428</v>
      </c>
      <c r="V11" s="71">
        <f>DATE($M$2,$S$2,17)</f>
        <v>45429</v>
      </c>
      <c r="W11" s="71">
        <f>DATE($M$2,$S$2,18)</f>
        <v>45430</v>
      </c>
      <c r="X11" s="71">
        <f>DATE($M$2,$S$2,19)</f>
        <v>45431</v>
      </c>
      <c r="Y11" s="71">
        <f>DATE($M$2,$S$2,20)</f>
        <v>45432</v>
      </c>
      <c r="Z11" s="71">
        <f>DATE($M$2,$S$2,21)</f>
        <v>45433</v>
      </c>
      <c r="AA11" s="71">
        <f>DATE($M$2,$S$2,22)</f>
        <v>45434</v>
      </c>
      <c r="AB11" s="71">
        <f>DATE($M$2,$S$2,23)</f>
        <v>45435</v>
      </c>
      <c r="AC11" s="71">
        <f>DATE($M$2,$S$2,24)</f>
        <v>45436</v>
      </c>
      <c r="AD11" s="71">
        <f>DATE($M$2,$S$2,25)</f>
        <v>45437</v>
      </c>
      <c r="AE11" s="71">
        <f>DATE($M$2,$S$2,26)</f>
        <v>45438</v>
      </c>
      <c r="AF11" s="71">
        <f>DATE($M$2,$S$2,27)</f>
        <v>45439</v>
      </c>
      <c r="AG11" s="71">
        <f>DATE($M$2,$S$2,28)</f>
        <v>45440</v>
      </c>
      <c r="AH11" s="71">
        <f>IF(DAY(EOMONTH(F11,0))&lt;29,"",DATE($M$2,$S$2,29))</f>
        <v>45441</v>
      </c>
      <c r="AI11" s="71">
        <f>IF(DAY(EOMONTH(F11,0))&lt;30,"",DATE($M$2,$S$2,30))</f>
        <v>45442</v>
      </c>
      <c r="AJ11" s="71">
        <f>IF(DAY(EOMONTH(F11,0))&lt;31,"",DATE($M$2,$S$2,31))</f>
        <v>45443</v>
      </c>
      <c r="AK11" s="62"/>
      <c r="AL11" s="63"/>
      <c r="AM11" s="64"/>
      <c r="AN11" s="64"/>
    </row>
    <row r="12" spans="1:41" ht="18" customHeight="1" x14ac:dyDescent="0.2">
      <c r="A12" s="72">
        <v>1</v>
      </c>
      <c r="B12" s="73" t="s">
        <v>71</v>
      </c>
      <c r="C12" s="74" t="s">
        <v>72</v>
      </c>
      <c r="D12" s="75"/>
      <c r="E12" s="76" t="s">
        <v>72</v>
      </c>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+SUM(F12:AJ12)</f>
        <v>0</v>
      </c>
      <c r="AL12" s="79">
        <f t="shared" ref="AL12:AL32" si="0">IF($AK$3="４週",AK12/4,AK12/(DAY(EOMONTH($F$10,0))/7))</f>
        <v>0</v>
      </c>
      <c r="AM12" s="80"/>
      <c r="AN12" s="80"/>
      <c r="AO12" s="81" t="str">
        <f>IF(B12="","",IF(ISERROR(MATCH(B12,$C$38:$AM$38,0)),"その他職員",B12))</f>
        <v>管理者</v>
      </c>
    </row>
    <row r="13" spans="1:41" ht="18" customHeight="1" x14ac:dyDescent="0.2">
      <c r="A13" s="72">
        <v>2</v>
      </c>
      <c r="B13" s="73" t="s">
        <v>73</v>
      </c>
      <c r="C13" s="74" t="s">
        <v>74</v>
      </c>
      <c r="D13" s="75"/>
      <c r="E13" s="76" t="s">
        <v>74</v>
      </c>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ref="AK13:AK32" si="1">+SUM(F13:AJ13)</f>
        <v>0</v>
      </c>
      <c r="AL13" s="79">
        <f t="shared" si="0"/>
        <v>0</v>
      </c>
      <c r="AM13" s="80"/>
      <c r="AN13" s="80"/>
      <c r="AO13" s="81" t="str">
        <f t="shared" ref="AO13:AO31" si="2">IF(B13="","",IF(ISERROR(MATCH(B13,$C$38:$AM$38,0)),"その他職員",B13))</f>
        <v>児童発達支援管理責任者</v>
      </c>
    </row>
    <row r="14" spans="1:41" ht="18" customHeight="1" x14ac:dyDescent="0.2">
      <c r="A14" s="72">
        <v>3</v>
      </c>
      <c r="B14" s="73" t="s">
        <v>123</v>
      </c>
      <c r="C14" s="74" t="s">
        <v>76</v>
      </c>
      <c r="D14" s="75"/>
      <c r="E14" s="76" t="s">
        <v>76</v>
      </c>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1"/>
        <v>0</v>
      </c>
      <c r="AL14" s="79">
        <f t="shared" si="0"/>
        <v>0</v>
      </c>
      <c r="AM14" s="80"/>
      <c r="AN14" s="80"/>
      <c r="AO14" s="81" t="str">
        <f t="shared" si="2"/>
        <v>嘱託医</v>
      </c>
    </row>
    <row r="15" spans="1:41" ht="18" customHeight="1" x14ac:dyDescent="0.2">
      <c r="A15" s="72">
        <v>4</v>
      </c>
      <c r="B15" s="73" t="s">
        <v>75</v>
      </c>
      <c r="C15" s="74" t="s">
        <v>78</v>
      </c>
      <c r="D15" s="75"/>
      <c r="E15" s="76" t="s">
        <v>78</v>
      </c>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1"/>
        <v>0</v>
      </c>
      <c r="AL15" s="79">
        <f t="shared" si="0"/>
        <v>0</v>
      </c>
      <c r="AM15" s="80"/>
      <c r="AN15" s="80"/>
      <c r="AO15" s="81" t="str">
        <f t="shared" si="2"/>
        <v>児童指導員</v>
      </c>
    </row>
    <row r="16" spans="1:41" ht="18" customHeight="1" x14ac:dyDescent="0.2">
      <c r="A16" s="72">
        <v>5</v>
      </c>
      <c r="B16" s="73" t="s">
        <v>79</v>
      </c>
      <c r="C16" s="74" t="s">
        <v>74</v>
      </c>
      <c r="D16" s="75"/>
      <c r="E16" s="76" t="s">
        <v>80</v>
      </c>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1"/>
        <v>0</v>
      </c>
      <c r="AL16" s="79">
        <f t="shared" si="0"/>
        <v>0</v>
      </c>
      <c r="AM16" s="80"/>
      <c r="AN16" s="80"/>
      <c r="AO16" s="81" t="str">
        <f t="shared" si="2"/>
        <v>その他職員</v>
      </c>
    </row>
    <row r="17" spans="1:41" ht="18" customHeight="1" x14ac:dyDescent="0.2">
      <c r="A17" s="72">
        <v>6</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1"/>
        <v>0</v>
      </c>
      <c r="AL17" s="79">
        <f t="shared" si="0"/>
        <v>0</v>
      </c>
      <c r="AM17" s="80"/>
      <c r="AN17" s="80"/>
      <c r="AO17" s="81" t="str">
        <f t="shared" si="2"/>
        <v/>
      </c>
    </row>
    <row r="18" spans="1:41" ht="18" customHeight="1" x14ac:dyDescent="0.2">
      <c r="A18" s="72">
        <v>7</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1"/>
        <v>0</v>
      </c>
      <c r="AL18" s="79">
        <f t="shared" si="0"/>
        <v>0</v>
      </c>
      <c r="AM18" s="80"/>
      <c r="AN18" s="80"/>
      <c r="AO18" s="81" t="str">
        <f t="shared" si="2"/>
        <v/>
      </c>
    </row>
    <row r="19" spans="1:41" ht="18" customHeight="1" x14ac:dyDescent="0.2">
      <c r="A19" s="72">
        <v>8</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1"/>
        <v>0</v>
      </c>
      <c r="AL19" s="79">
        <f t="shared" si="0"/>
        <v>0</v>
      </c>
      <c r="AM19" s="80"/>
      <c r="AN19" s="80"/>
      <c r="AO19" s="81" t="str">
        <f t="shared" si="2"/>
        <v/>
      </c>
    </row>
    <row r="20" spans="1:41" ht="18" customHeight="1" x14ac:dyDescent="0.2">
      <c r="A20" s="72">
        <v>9</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1"/>
        <v>0</v>
      </c>
      <c r="AL20" s="79">
        <f t="shared" si="0"/>
        <v>0</v>
      </c>
      <c r="AM20" s="80"/>
      <c r="AN20" s="80"/>
      <c r="AO20" s="81" t="str">
        <f t="shared" si="2"/>
        <v/>
      </c>
    </row>
    <row r="21" spans="1:41" ht="18" customHeight="1" x14ac:dyDescent="0.2">
      <c r="A21" s="72">
        <v>10</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1"/>
        <v>0</v>
      </c>
      <c r="AL21" s="79">
        <f t="shared" si="0"/>
        <v>0</v>
      </c>
      <c r="AM21" s="80"/>
      <c r="AN21" s="80"/>
      <c r="AO21" s="81" t="str">
        <f t="shared" si="2"/>
        <v/>
      </c>
    </row>
    <row r="22" spans="1:41" ht="18" customHeight="1" x14ac:dyDescent="0.2">
      <c r="A22" s="72">
        <v>11</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1"/>
        <v>0</v>
      </c>
      <c r="AL22" s="79">
        <f t="shared" si="0"/>
        <v>0</v>
      </c>
      <c r="AM22" s="80"/>
      <c r="AN22" s="80"/>
      <c r="AO22" s="81" t="str">
        <f t="shared" si="2"/>
        <v/>
      </c>
    </row>
    <row r="23" spans="1:41" ht="18" customHeight="1" x14ac:dyDescent="0.2">
      <c r="A23" s="72">
        <v>12</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1"/>
        <v>0</v>
      </c>
      <c r="AL23" s="79">
        <f t="shared" si="0"/>
        <v>0</v>
      </c>
      <c r="AM23" s="80"/>
      <c r="AN23" s="80"/>
      <c r="AO23" s="81" t="str">
        <f t="shared" si="2"/>
        <v/>
      </c>
    </row>
    <row r="24" spans="1:41" ht="18" customHeight="1" x14ac:dyDescent="0.2">
      <c r="A24" s="72">
        <v>13</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1"/>
        <v>0</v>
      </c>
      <c r="AL24" s="79">
        <f t="shared" si="0"/>
        <v>0</v>
      </c>
      <c r="AM24" s="80"/>
      <c r="AN24" s="80"/>
      <c r="AO24" s="81" t="str">
        <f t="shared" si="2"/>
        <v/>
      </c>
    </row>
    <row r="25" spans="1:41" ht="18" customHeight="1" x14ac:dyDescent="0.2">
      <c r="A25" s="72">
        <v>14</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1"/>
        <v>0</v>
      </c>
      <c r="AL25" s="79">
        <f t="shared" si="0"/>
        <v>0</v>
      </c>
      <c r="AM25" s="80"/>
      <c r="AN25" s="80"/>
      <c r="AO25" s="81" t="str">
        <f t="shared" si="2"/>
        <v/>
      </c>
    </row>
    <row r="26" spans="1:41" ht="18" customHeight="1" x14ac:dyDescent="0.2">
      <c r="A26" s="72">
        <v>15</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1"/>
        <v>0</v>
      </c>
      <c r="AL26" s="79">
        <f t="shared" si="0"/>
        <v>0</v>
      </c>
      <c r="AM26" s="80"/>
      <c r="AN26" s="80"/>
      <c r="AO26" s="81" t="str">
        <f t="shared" si="2"/>
        <v/>
      </c>
    </row>
    <row r="27" spans="1:41" ht="18" customHeight="1" x14ac:dyDescent="0.2">
      <c r="A27" s="72">
        <v>16</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1"/>
        <v>0</v>
      </c>
      <c r="AL27" s="79">
        <f t="shared" si="0"/>
        <v>0</v>
      </c>
      <c r="AM27" s="80"/>
      <c r="AN27" s="80"/>
      <c r="AO27" s="81" t="str">
        <f t="shared" si="2"/>
        <v/>
      </c>
    </row>
    <row r="28" spans="1:41" ht="18" customHeight="1" x14ac:dyDescent="0.2">
      <c r="A28" s="72">
        <v>17</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1"/>
        <v>0</v>
      </c>
      <c r="AL28" s="79">
        <f t="shared" si="0"/>
        <v>0</v>
      </c>
      <c r="AM28" s="80"/>
      <c r="AN28" s="80"/>
      <c r="AO28" s="81" t="str">
        <f t="shared" si="2"/>
        <v/>
      </c>
    </row>
    <row r="29" spans="1:41" ht="18" customHeight="1" x14ac:dyDescent="0.2">
      <c r="A29" s="72">
        <v>18</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1"/>
        <v>0</v>
      </c>
      <c r="AL29" s="79">
        <f t="shared" si="0"/>
        <v>0</v>
      </c>
      <c r="AM29" s="80"/>
      <c r="AN29" s="80"/>
      <c r="AO29" s="81" t="str">
        <f t="shared" si="2"/>
        <v/>
      </c>
    </row>
    <row r="30" spans="1:41" ht="18" customHeight="1" x14ac:dyDescent="0.2">
      <c r="A30" s="72">
        <v>19</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1"/>
        <v>0</v>
      </c>
      <c r="AL30" s="79">
        <f t="shared" si="0"/>
        <v>0</v>
      </c>
      <c r="AM30" s="80"/>
      <c r="AN30" s="80"/>
      <c r="AO30" s="81" t="str">
        <f t="shared" si="2"/>
        <v/>
      </c>
    </row>
    <row r="31" spans="1:41" ht="18" customHeight="1" x14ac:dyDescent="0.2">
      <c r="A31" s="72">
        <v>20</v>
      </c>
      <c r="B31" s="73"/>
      <c r="C31" s="74"/>
      <c r="D31" s="75"/>
      <c r="E31" s="76"/>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8">
        <f t="shared" si="1"/>
        <v>0</v>
      </c>
      <c r="AL31" s="79">
        <f t="shared" si="0"/>
        <v>0</v>
      </c>
      <c r="AM31" s="80"/>
      <c r="AN31" s="80"/>
      <c r="AO31" s="81" t="str">
        <f t="shared" si="2"/>
        <v/>
      </c>
    </row>
    <row r="32" spans="1:41" ht="18" customHeight="1" x14ac:dyDescent="0.2">
      <c r="A32" s="60" t="s">
        <v>30</v>
      </c>
      <c r="B32" s="82"/>
      <c r="C32" s="82"/>
      <c r="D32" s="82"/>
      <c r="E32" s="82"/>
      <c r="F32" s="83">
        <f>+SUM(F12:F31)</f>
        <v>0</v>
      </c>
      <c r="G32" s="83">
        <f t="shared" ref="G32:AJ32" si="3">+SUM(G12:G31)</f>
        <v>0</v>
      </c>
      <c r="H32" s="83">
        <f t="shared" si="3"/>
        <v>0</v>
      </c>
      <c r="I32" s="83">
        <f t="shared" si="3"/>
        <v>0</v>
      </c>
      <c r="J32" s="83">
        <f t="shared" si="3"/>
        <v>0</v>
      </c>
      <c r="K32" s="83">
        <f t="shared" si="3"/>
        <v>0</v>
      </c>
      <c r="L32" s="83">
        <f t="shared" si="3"/>
        <v>0</v>
      </c>
      <c r="M32" s="83">
        <f t="shared" si="3"/>
        <v>0</v>
      </c>
      <c r="N32" s="83">
        <f t="shared" si="3"/>
        <v>0</v>
      </c>
      <c r="O32" s="83">
        <f t="shared" si="3"/>
        <v>0</v>
      </c>
      <c r="P32" s="83">
        <f t="shared" si="3"/>
        <v>0</v>
      </c>
      <c r="Q32" s="83">
        <f t="shared" si="3"/>
        <v>0</v>
      </c>
      <c r="R32" s="83">
        <f t="shared" si="3"/>
        <v>0</v>
      </c>
      <c r="S32" s="83">
        <f t="shared" si="3"/>
        <v>0</v>
      </c>
      <c r="T32" s="83">
        <f t="shared" si="3"/>
        <v>0</v>
      </c>
      <c r="U32" s="83">
        <f t="shared" si="3"/>
        <v>0</v>
      </c>
      <c r="V32" s="83">
        <f t="shared" si="3"/>
        <v>0</v>
      </c>
      <c r="W32" s="83">
        <f t="shared" si="3"/>
        <v>0</v>
      </c>
      <c r="X32" s="83">
        <f t="shared" si="3"/>
        <v>0</v>
      </c>
      <c r="Y32" s="83">
        <f t="shared" si="3"/>
        <v>0</v>
      </c>
      <c r="Z32" s="83">
        <f t="shared" si="3"/>
        <v>0</v>
      </c>
      <c r="AA32" s="83">
        <f t="shared" si="3"/>
        <v>0</v>
      </c>
      <c r="AB32" s="83">
        <f t="shared" si="3"/>
        <v>0</v>
      </c>
      <c r="AC32" s="83">
        <f t="shared" si="3"/>
        <v>0</v>
      </c>
      <c r="AD32" s="83">
        <f t="shared" si="3"/>
        <v>0</v>
      </c>
      <c r="AE32" s="83">
        <f t="shared" si="3"/>
        <v>0</v>
      </c>
      <c r="AF32" s="83">
        <f t="shared" si="3"/>
        <v>0</v>
      </c>
      <c r="AG32" s="83">
        <f t="shared" si="3"/>
        <v>0</v>
      </c>
      <c r="AH32" s="83">
        <f t="shared" si="3"/>
        <v>0</v>
      </c>
      <c r="AI32" s="83">
        <f t="shared" si="3"/>
        <v>0</v>
      </c>
      <c r="AJ32" s="83">
        <f t="shared" si="3"/>
        <v>0</v>
      </c>
      <c r="AK32" s="78">
        <f t="shared" si="1"/>
        <v>0</v>
      </c>
      <c r="AL32" s="79">
        <f t="shared" si="0"/>
        <v>0</v>
      </c>
      <c r="AM32" s="56"/>
      <c r="AN32" s="56"/>
      <c r="AO32" s="81"/>
    </row>
    <row r="33" spans="1:41" ht="18" customHeight="1" x14ac:dyDescent="0.2">
      <c r="A33" s="82" t="s">
        <v>36</v>
      </c>
      <c r="B33" s="82"/>
      <c r="C33" s="82"/>
      <c r="D33" s="82"/>
      <c r="E33" s="85"/>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3"/>
      <c r="AL33" s="87"/>
      <c r="AM33" s="56"/>
      <c r="AN33" s="56"/>
      <c r="AO33" s="81"/>
    </row>
    <row r="34" spans="1:41" ht="15" customHeight="1" x14ac:dyDescent="0.2">
      <c r="A34" s="55"/>
      <c r="B34" s="55"/>
      <c r="C34" s="55"/>
      <c r="D34" s="55"/>
      <c r="E34" s="55"/>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55"/>
      <c r="AL34" s="55"/>
      <c r="AM34" s="38"/>
    </row>
    <row r="35" spans="1:41" ht="15" customHeight="1" x14ac:dyDescent="0.2">
      <c r="A35" s="55"/>
      <c r="B35" s="55"/>
      <c r="C35" s="55"/>
      <c r="D35" s="55"/>
      <c r="E35" s="55"/>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55"/>
      <c r="AL35" s="55"/>
      <c r="AM35" s="38"/>
    </row>
    <row r="36" spans="1:41" ht="15" customHeight="1" x14ac:dyDescent="0.2">
      <c r="A36" s="55"/>
      <c r="B36" s="55"/>
      <c r="C36" s="55"/>
      <c r="D36" s="55"/>
      <c r="E36" s="55"/>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55"/>
      <c r="AL36" s="55"/>
      <c r="AM36" s="38"/>
    </row>
    <row r="37" spans="1:41" ht="21" customHeight="1" x14ac:dyDescent="0.2">
      <c r="A37" s="37" t="s">
        <v>126</v>
      </c>
      <c r="B37" s="42"/>
      <c r="C37" s="43"/>
      <c r="D37" s="43"/>
      <c r="E37" s="43"/>
      <c r="F37" s="43"/>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43"/>
      <c r="AM37" s="43"/>
      <c r="AN37" s="38"/>
    </row>
    <row r="38" spans="1:41" ht="24.9" customHeight="1" x14ac:dyDescent="0.2">
      <c r="A38" s="38"/>
      <c r="B38" s="55"/>
      <c r="C38" s="92" t="str">
        <f>IF(VLOOKUP($AK$1,[1]選択肢!$A$1:$J$32,C43,FALSE)=0,"-",VLOOKUP($AK$1,[1]選択肢!$A$1:$J$32,C43,FALSE))</f>
        <v>管理者</v>
      </c>
      <c r="D38" s="93"/>
      <c r="E38" s="94" t="str">
        <f>IF(VLOOKUP($AK$1,[1]選択肢!$A$1:$J$32,E43,FALSE)=0,"-",VLOOKUP($AK$1,[1]選択肢!$A$1:$J$32,E43,FALSE))</f>
        <v>児童発達支援管理責任者</v>
      </c>
      <c r="F38" s="94"/>
      <c r="G38" s="94"/>
      <c r="H38" s="94"/>
      <c r="I38" s="92" t="str">
        <f>IF(VLOOKUP($AK$1,[1]選択肢!$A$1:$J$32,I43,FALSE)=0,"-",VLOOKUP($AK$1,[1]選択肢!$A$1:$J$32,I43,FALSE))</f>
        <v>嘱託医</v>
      </c>
      <c r="J38" s="93"/>
      <c r="K38" s="93"/>
      <c r="L38" s="93"/>
      <c r="M38" s="93"/>
      <c r="N38" s="95"/>
      <c r="O38" s="92" t="str">
        <f>IF(VLOOKUP($AK$1,[1]選択肢!$A$1:$J$32,O43,FALSE)=0,"-",VLOOKUP($AK$1,[1]選択肢!$A$1:$J$32,O43,FALSE))</f>
        <v>児童指導員</v>
      </c>
      <c r="P38" s="93"/>
      <c r="Q38" s="93"/>
      <c r="R38" s="93"/>
      <c r="S38" s="93"/>
      <c r="T38" s="95"/>
      <c r="U38" s="92" t="str">
        <f>IF(VLOOKUP($AK$1,[1]選択肢!$A$1:$J$32,U43,FALSE)=0,"-",VLOOKUP($AK$1,[1]選択肢!$A$1:$J$32,U43,FALSE))</f>
        <v>保育士</v>
      </c>
      <c r="V38" s="93"/>
      <c r="W38" s="93"/>
      <c r="X38" s="93"/>
      <c r="Y38" s="93"/>
      <c r="Z38" s="95"/>
      <c r="AA38" s="92" t="str">
        <f>IF(VLOOKUP($AK$1,[1]選択肢!$A$1:$J$32,AA43,FALSE)=0,"-",VLOOKUP($AK$1,[1]選択肢!$A$1:$J$32,AA43,FALSE))</f>
        <v>栄養士</v>
      </c>
      <c r="AB38" s="93"/>
      <c r="AC38" s="93"/>
      <c r="AD38" s="93"/>
      <c r="AE38" s="93"/>
      <c r="AF38" s="95"/>
      <c r="AG38" s="94" t="str">
        <f>IF(VLOOKUP($AK$1,[1]選択肢!$A$1:$J$32,AG43,FALSE)=0,"-",VLOOKUP($AK$1,[1]選択肢!$A$1:$J$32,AG43,FALSE))</f>
        <v>調理員</v>
      </c>
      <c r="AH38" s="94"/>
      <c r="AI38" s="94"/>
      <c r="AJ38" s="94"/>
      <c r="AK38" s="94"/>
      <c r="AL38" s="94" t="str">
        <f>IF(VLOOKUP($AK$1,[1]選択肢!$A$1:$J$32,AL43,FALSE)=0,"-",VLOOKUP($AK$1,[1]選択肢!$A$1:$J$32,AL43,FALSE))</f>
        <v>機能訓練担当職員</v>
      </c>
      <c r="AM38" s="94"/>
      <c r="AN38" s="38"/>
    </row>
    <row r="39" spans="1:41" ht="18" customHeight="1" x14ac:dyDescent="0.2">
      <c r="A39" s="38"/>
      <c r="B39" s="55"/>
      <c r="C39" s="96" t="s">
        <v>82</v>
      </c>
      <c r="D39" s="96" t="s">
        <v>83</v>
      </c>
      <c r="E39" s="97" t="s">
        <v>82</v>
      </c>
      <c r="F39" s="98" t="s">
        <v>83</v>
      </c>
      <c r="G39" s="98"/>
      <c r="H39" s="98"/>
      <c r="I39" s="99" t="s">
        <v>82</v>
      </c>
      <c r="J39" s="100"/>
      <c r="K39" s="101"/>
      <c r="L39" s="99" t="s">
        <v>83</v>
      </c>
      <c r="M39" s="100"/>
      <c r="N39" s="101"/>
      <c r="O39" s="99" t="s">
        <v>82</v>
      </c>
      <c r="P39" s="100"/>
      <c r="Q39" s="101"/>
      <c r="R39" s="99" t="s">
        <v>83</v>
      </c>
      <c r="S39" s="100"/>
      <c r="T39" s="101"/>
      <c r="U39" s="99" t="s">
        <v>82</v>
      </c>
      <c r="V39" s="100"/>
      <c r="W39" s="101"/>
      <c r="X39" s="99" t="s">
        <v>83</v>
      </c>
      <c r="Y39" s="100"/>
      <c r="Z39" s="101"/>
      <c r="AA39" s="99" t="s">
        <v>82</v>
      </c>
      <c r="AB39" s="100"/>
      <c r="AC39" s="101"/>
      <c r="AD39" s="99" t="s">
        <v>83</v>
      </c>
      <c r="AE39" s="100"/>
      <c r="AF39" s="101"/>
      <c r="AG39" s="99" t="s">
        <v>82</v>
      </c>
      <c r="AH39" s="100"/>
      <c r="AI39" s="101"/>
      <c r="AJ39" s="99" t="s">
        <v>83</v>
      </c>
      <c r="AK39" s="101"/>
      <c r="AL39" s="97" t="s">
        <v>84</v>
      </c>
      <c r="AM39" s="97" t="s">
        <v>85</v>
      </c>
      <c r="AN39" s="38"/>
    </row>
    <row r="40" spans="1:41" ht="18" customHeight="1" x14ac:dyDescent="0.2">
      <c r="A40" s="38"/>
      <c r="B40" s="102" t="s">
        <v>86</v>
      </c>
      <c r="C40" s="97">
        <f>COUNTIFS($AO$12:$AO$31,C$38,$C$12:$C$31,"A",$E$12:$E$31,"*")</f>
        <v>1</v>
      </c>
      <c r="D40" s="97">
        <f>COUNTIFS($AO$12:$AO$31,C$38,$C$12:$C$31,"B",$E$12:$E$31,"*")</f>
        <v>0</v>
      </c>
      <c r="E40" s="97">
        <f>COUNTIFS($AO$12:$AO$31,E$38,$C$12:$C$31,"A",$E$12:$E$31,"*")</f>
        <v>0</v>
      </c>
      <c r="F40" s="99">
        <f>COUNTIFS($AO$12:$AO$31,E$38,$C$12:$C$31,"B",$E$12:$E$31,"*")</f>
        <v>1</v>
      </c>
      <c r="G40" s="100"/>
      <c r="H40" s="101"/>
      <c r="I40" s="99">
        <f>COUNTIFS($AO$12:$AO$31,I$38,$C$12:$C$31,"A",$E$12:$E$31,"*")</f>
        <v>0</v>
      </c>
      <c r="J40" s="100"/>
      <c r="K40" s="101"/>
      <c r="L40" s="99">
        <f>COUNTIFS($AO$12:$AO$31,I$38,$C$12:$C$31,"B",$E$12:$E$31,"*")</f>
        <v>0</v>
      </c>
      <c r="M40" s="100"/>
      <c r="N40" s="101"/>
      <c r="O40" s="99">
        <f>COUNTIFS($AO$12:$AO$31,O$38,$C$12:$C$31,"A",$E$12:$E$31,"*")</f>
        <v>0</v>
      </c>
      <c r="P40" s="100"/>
      <c r="Q40" s="101"/>
      <c r="R40" s="99">
        <f>COUNTIFS($AO$12:$AO$31,O$38,$C$12:$C$31,"B",$E$12:$E$31,"*")</f>
        <v>0</v>
      </c>
      <c r="S40" s="100"/>
      <c r="T40" s="101"/>
      <c r="U40" s="99">
        <f>COUNTIFS($AO$12:$AO$31,U$38,$C$12:$C$31,"A",$E$12:$E$31,"*")</f>
        <v>0</v>
      </c>
      <c r="V40" s="100"/>
      <c r="W40" s="101"/>
      <c r="X40" s="99">
        <f>COUNTIFS($AO$12:$AO$31,U$38,$C$12:$C$31,"B",$E$12:$E$31,"*")</f>
        <v>0</v>
      </c>
      <c r="Y40" s="100"/>
      <c r="Z40" s="101"/>
      <c r="AA40" s="99">
        <f>COUNTIFS($AO$12:$AO$31,AA$38,$C$12:$C$31,"A",$E$12:$E$31,"*")</f>
        <v>0</v>
      </c>
      <c r="AB40" s="100"/>
      <c r="AC40" s="101"/>
      <c r="AD40" s="99">
        <f>COUNTIFS($AO$12:$AO$31,AA$38,$C$12:$C$31,"B",$E$12:$E$31,"*")</f>
        <v>0</v>
      </c>
      <c r="AE40" s="100"/>
      <c r="AF40" s="101"/>
      <c r="AG40" s="99">
        <f>COUNTIFS($AO$12:$AO$31,AG$38,$C$12:$C$31,"A",$E$12:$E$31,"*")</f>
        <v>0</v>
      </c>
      <c r="AH40" s="100"/>
      <c r="AI40" s="101"/>
      <c r="AJ40" s="99">
        <f>COUNTIFS($AO$12:$AO$31,AG$38,$C$12:$C$31,"B",$E$12:$E$31,"*")</f>
        <v>0</v>
      </c>
      <c r="AK40" s="101"/>
      <c r="AL40" s="97">
        <f>COUNTIFS($AO$12:$AO$31,AL$38,$C$12:$C$31,"A",$E$12:$E$31,"*")</f>
        <v>0</v>
      </c>
      <c r="AM40" s="97">
        <f>COUNTIFS($AO$12:$AO$31,AL$38,$C$12:$C$31,"B",$E$12:$E$31,"*")</f>
        <v>0</v>
      </c>
      <c r="AN40" s="38"/>
    </row>
    <row r="41" spans="1:41" ht="18" customHeight="1" x14ac:dyDescent="0.2">
      <c r="A41" s="38"/>
      <c r="B41" s="103" t="s">
        <v>87</v>
      </c>
      <c r="C41" s="97">
        <f>COUNTIFS($AO$12:$AO$31,C$38,$C$12:$C$31,"C",$E$12:$E$31,"*")</f>
        <v>0</v>
      </c>
      <c r="D41" s="97">
        <f>COUNTIFS($AO$12:$AO$31,C$38,$C$12:$C$31,"D",$E$12:$E$31,"*")</f>
        <v>0</v>
      </c>
      <c r="E41" s="97">
        <f>COUNTIFS($AO$12:$AO$31,E$38,$C$12:$C$31,"C",$E$12:$E$31,"*")</f>
        <v>0</v>
      </c>
      <c r="F41" s="99">
        <f>COUNTIFS($AO$12:$AO$31,E$38,$C$12:$C$31,"D",$E$12:$E$31,"*")</f>
        <v>0</v>
      </c>
      <c r="G41" s="100"/>
      <c r="H41" s="101"/>
      <c r="I41" s="99">
        <f>COUNTIFS($AO$12:$AO$31,I$38,$C$12:$C$31,"C",$E$12:$E$31,"*")</f>
        <v>1</v>
      </c>
      <c r="J41" s="100"/>
      <c r="K41" s="101"/>
      <c r="L41" s="99">
        <f>COUNTIFS($AO$12:$AO$31,I$38,$C$12:$C$31,"D",$E$12:$E$31,"*")</f>
        <v>0</v>
      </c>
      <c r="M41" s="100"/>
      <c r="N41" s="101"/>
      <c r="O41" s="99">
        <f>COUNTIFS($AO$12:$AO$31,O$38,$C$12:$C$31,"C",$E$12:$E$31,"*")</f>
        <v>0</v>
      </c>
      <c r="P41" s="100"/>
      <c r="Q41" s="101"/>
      <c r="R41" s="99">
        <f>COUNTIFS($AO$12:$AO$31,O$38,$C$12:$C$31,"D",$E$12:$E$31,"*")</f>
        <v>1</v>
      </c>
      <c r="S41" s="100"/>
      <c r="T41" s="101"/>
      <c r="U41" s="99">
        <f>COUNTIFS($AO$12:$AO$31,U$38,$C$12:$C$31,"C",$E$12:$E$31,"*")</f>
        <v>0</v>
      </c>
      <c r="V41" s="100"/>
      <c r="W41" s="101"/>
      <c r="X41" s="99">
        <f>COUNTIFS($AO$12:$AO$31,U$38,$C$12:$C$31,"D",$E$12:$E$31,"*")</f>
        <v>0</v>
      </c>
      <c r="Y41" s="100"/>
      <c r="Z41" s="101"/>
      <c r="AA41" s="99">
        <f>COUNTIFS($AO$12:$AO$31,AA$38,$C$12:$C$31,"C",$E$12:$E$31,"*")</f>
        <v>0</v>
      </c>
      <c r="AB41" s="100"/>
      <c r="AC41" s="101"/>
      <c r="AD41" s="99">
        <f>COUNTIFS($AO$12:$AO$31,AA$38,$C$12:$C$31,"D",$E$12:$E$31,"*")</f>
        <v>0</v>
      </c>
      <c r="AE41" s="100"/>
      <c r="AF41" s="101"/>
      <c r="AG41" s="99">
        <f>COUNTIFS($AO$12:$AO$31,AG$38,$C$12:$C$31,"C",$E$12:$E$31,"*")</f>
        <v>0</v>
      </c>
      <c r="AH41" s="100"/>
      <c r="AI41" s="101"/>
      <c r="AJ41" s="99">
        <f>COUNTIFS($AO$12:$AO$31,AG$38,$C$12:$C$31,"D",$E$12:$E$31,"*")</f>
        <v>0</v>
      </c>
      <c r="AK41" s="101"/>
      <c r="AL41" s="97">
        <f>COUNTIFS($AO$12:$AO$31,AL$38,$C$12:$C$31,"C",$E$12:$E$31,"*")</f>
        <v>0</v>
      </c>
      <c r="AM41" s="97">
        <f>COUNTIFS($AO$12:$AO$31,AL$38,$C$12:$C$31,"D",$E$12:$E$31,"*")</f>
        <v>0</v>
      </c>
      <c r="AN41" s="38"/>
    </row>
    <row r="42" spans="1:41" ht="24.9" customHeight="1" x14ac:dyDescent="0.2">
      <c r="A42" s="38"/>
      <c r="B42" s="103" t="s">
        <v>88</v>
      </c>
      <c r="C42" s="92" t="str">
        <f>IF($AK$3="４週",SUMIFS($AK$12:$AK$31,$AO$12:$AO$31,C38)/4/$AH$6,IF($AK$3="歴月",SUMIFS($AK$12:$AK$31,$AO$12:$AO$31,C38)/$AL$6,"記載する期間を選択してください"))</f>
        <v>記載する期間を選択してください</v>
      </c>
      <c r="D42" s="95"/>
      <c r="E42" s="92" t="str">
        <f>IF($AK$3="４週",SUMIFS($AK$12:$AK$31,$AO$12:$AO$31,E38)/4/$AH$6,IF($AK$3="歴月",SUMIFS($AK$12:$AK$31,$AO$12:$AO$31,E38)/$AL$6,"記載する期間を選択してください"))</f>
        <v>記載する期間を選択してください</v>
      </c>
      <c r="F42" s="93"/>
      <c r="G42" s="93"/>
      <c r="H42" s="95"/>
      <c r="I42" s="92" t="str">
        <f>IF($AK$3="４週",SUMIFS($AK$12:$AK$31,$AO$12:$AO$31,I38)/4/$AH$6,IF($AK$3="歴月",SUMIFS($AK$12:$AK$31,$AO$12:$AO$31,I38)/$AL$6,"記載する期間を選択してください"))</f>
        <v>記載する期間を選択してください</v>
      </c>
      <c r="J42" s="93"/>
      <c r="K42" s="93"/>
      <c r="L42" s="93"/>
      <c r="M42" s="93"/>
      <c r="N42" s="95"/>
      <c r="O42" s="92" t="str">
        <f>IF($AK$3="４週",SUMIFS($AK$12:$AK$31,$AO$12:$AO$31,O38)/4/$AH$6,IF($AK$3="歴月",SUMIFS($AK$12:$AK$31,$AO$12:$AO$31,O38)/$AL$6,"記載する期間を選択してください"))</f>
        <v>記載する期間を選択してください</v>
      </c>
      <c r="P42" s="93"/>
      <c r="Q42" s="93"/>
      <c r="R42" s="93"/>
      <c r="S42" s="93"/>
      <c r="T42" s="95"/>
      <c r="U42" s="92" t="str">
        <f>IF($AK$3="４週",SUMIFS($AK$12:$AK$31,$AO$12:$AO$31,U38)/4/$AH$6,IF($AK$3="歴月",SUMIFS($AK$12:$AK$31,$AO$12:$AO$31,U38)/$AL$6,"記載する期間を選択してください"))</f>
        <v>記載する期間を選択してください</v>
      </c>
      <c r="V42" s="93"/>
      <c r="W42" s="93"/>
      <c r="X42" s="93"/>
      <c r="Y42" s="93"/>
      <c r="Z42" s="95"/>
      <c r="AA42" s="92" t="str">
        <f>IF($AK$3="４週",SUMIFS($AK$12:$AK$31,$AO$12:$AO$31,AA38)/4/$AH$6,IF($AK$3="歴月",SUMIFS($AK$12:$AK$31,$AO$12:$AO$31,AA38)/$AL$6,"記載する期間を選択してください"))</f>
        <v>記載する期間を選択してください</v>
      </c>
      <c r="AB42" s="93"/>
      <c r="AC42" s="93"/>
      <c r="AD42" s="93"/>
      <c r="AE42" s="93"/>
      <c r="AF42" s="95"/>
      <c r="AG42" s="92" t="str">
        <f>IF($AK$3="４週",SUMIFS($AK$12:$AK$31,$AO$12:$AO$31,AG38)/4/$AH$6,IF($AK$3="歴月",SUMIFS($AK$12:$AK$31,$AO$12:$AO$31,AG38)/$AL$6,"記載する期間を選択してください"))</f>
        <v>記載する期間を選択してください</v>
      </c>
      <c r="AH42" s="93"/>
      <c r="AI42" s="93"/>
      <c r="AJ42" s="93"/>
      <c r="AK42" s="95"/>
      <c r="AL42" s="92" t="str">
        <f>IF($AK$3="４週",SUMIFS($AK$12:$AK$31,$AO$12:$AO$31,AL38)/4/$AH$6,IF($AK$3="歴月",SUMIFS($AK$12:$AK$31,$AO$12:$AO$31,AL38)/$AL$6,"記載する期間を選択してください"))</f>
        <v>記載する期間を選択してください</v>
      </c>
      <c r="AM42" s="95"/>
      <c r="AN42" s="38"/>
    </row>
    <row r="43" spans="1:41" ht="5.0999999999999996" customHeight="1" x14ac:dyDescent="0.2">
      <c r="A43" s="38"/>
      <c r="B43" s="42"/>
      <c r="C43" s="104">
        <v>2</v>
      </c>
      <c r="D43" s="104"/>
      <c r="E43" s="104">
        <v>3</v>
      </c>
      <c r="F43" s="104"/>
      <c r="G43" s="104"/>
      <c r="H43" s="104"/>
      <c r="I43" s="104">
        <v>4</v>
      </c>
      <c r="J43" s="104"/>
      <c r="K43" s="104"/>
      <c r="L43" s="104"/>
      <c r="M43" s="104"/>
      <c r="N43" s="104"/>
      <c r="O43" s="104">
        <v>5</v>
      </c>
      <c r="P43" s="104"/>
      <c r="Q43" s="104"/>
      <c r="R43" s="104"/>
      <c r="S43" s="104"/>
      <c r="T43" s="104"/>
      <c r="U43" s="104">
        <v>6</v>
      </c>
      <c r="V43" s="104"/>
      <c r="W43" s="104"/>
      <c r="X43" s="104"/>
      <c r="Y43" s="104"/>
      <c r="Z43" s="104"/>
      <c r="AA43" s="104">
        <v>7</v>
      </c>
      <c r="AB43" s="104"/>
      <c r="AC43" s="104"/>
      <c r="AD43" s="104"/>
      <c r="AE43" s="104"/>
      <c r="AF43" s="104"/>
      <c r="AG43" s="104">
        <v>8</v>
      </c>
      <c r="AH43" s="104"/>
      <c r="AI43" s="104"/>
      <c r="AJ43" s="104"/>
      <c r="AK43" s="104"/>
      <c r="AL43" s="104">
        <v>9</v>
      </c>
      <c r="AM43" s="105"/>
      <c r="AN43" s="38"/>
    </row>
    <row r="44" spans="1:41" ht="19.5" customHeight="1" x14ac:dyDescent="0.2">
      <c r="A44" s="38"/>
      <c r="B44" s="55"/>
      <c r="C44" s="94" t="str">
        <f>IF(VLOOKUP($AK$1,[1]選択肢!$A:$Z,C49,FALSE)=0,"-",VLOOKUP($AK$1,[1]選択肢!$A:$Z,C49,FALSE))</f>
        <v>看護職員</v>
      </c>
      <c r="D44" s="94"/>
      <c r="E44" s="94" t="str">
        <f>IF(VLOOKUP($AK$1,[1]選択肢!$A:$Z,E49,FALSE)=0,"-",VLOOKUP($AK$1,[1]選択肢!$A:$Z,E49,FALSE))</f>
        <v>その他職員</v>
      </c>
      <c r="F44" s="94"/>
      <c r="G44" s="94"/>
      <c r="H44" s="9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5"/>
      <c r="AN44" s="38"/>
    </row>
    <row r="45" spans="1:41" ht="19.5" customHeight="1" x14ac:dyDescent="0.2">
      <c r="A45" s="38"/>
      <c r="B45" s="55"/>
      <c r="C45" s="97" t="s">
        <v>82</v>
      </c>
      <c r="D45" s="97" t="s">
        <v>83</v>
      </c>
      <c r="E45" s="97" t="s">
        <v>82</v>
      </c>
      <c r="F45" s="98" t="s">
        <v>83</v>
      </c>
      <c r="G45" s="98"/>
      <c r="H45" s="98"/>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5"/>
      <c r="AN45" s="38"/>
    </row>
    <row r="46" spans="1:41" ht="19.5" customHeight="1" x14ac:dyDescent="0.2">
      <c r="A46" s="38"/>
      <c r="B46" s="102" t="s">
        <v>86</v>
      </c>
      <c r="C46" s="97">
        <f>COUNTIFS($AO$11:$AO$30,C$44,$C$11:$C$30,"A",$E$11:$E$30,"*")</f>
        <v>0</v>
      </c>
      <c r="D46" s="97">
        <f>COUNTIFS($AO$11:$AO$30,C$44,$C$11:$C$30,"B",$E$11:$E$30,"*")</f>
        <v>0</v>
      </c>
      <c r="E46" s="97">
        <f>COUNTIFS($AO$11:$AO$30,E$44,$C$11:$C$30,"A",$E$11:$E$30,"*")</f>
        <v>0</v>
      </c>
      <c r="F46" s="99">
        <f>COUNTIFS($AO$11:$AO$30,E$44,$C$11:$C$30,"B",$E$11:$E$30,"*")</f>
        <v>1</v>
      </c>
      <c r="G46" s="100"/>
      <c r="H46" s="101"/>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5"/>
      <c r="AN46" s="38"/>
    </row>
    <row r="47" spans="1:41" ht="19.5" customHeight="1" x14ac:dyDescent="0.2">
      <c r="A47" s="38"/>
      <c r="B47" s="103" t="s">
        <v>87</v>
      </c>
      <c r="C47" s="97">
        <f>COUNTIFS($AO$11:$AO$30,C$44,$C$11:$C$30,"C",$E$11:$E$30,"*")</f>
        <v>0</v>
      </c>
      <c r="D47" s="97">
        <f>COUNTIFS($AO$11:$AO$30,C$44,$C$11:$C$30,"D",$E$11:$E$30,"*")</f>
        <v>0</v>
      </c>
      <c r="E47" s="97">
        <f>COUNTIFS($AO$11:$AO$30,E$44,$C$11:$C$30,"C",$E$11:$E$30,"*")</f>
        <v>0</v>
      </c>
      <c r="F47" s="99">
        <f>COUNTIFS($AO$11:$AO$30,E$44,$C$11:$C$30,"D",$E$11:$E$30,"*")</f>
        <v>0</v>
      </c>
      <c r="G47" s="100"/>
      <c r="H47" s="101"/>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5"/>
      <c r="AN47" s="38"/>
    </row>
    <row r="48" spans="1:41" ht="19.5" customHeight="1" x14ac:dyDescent="0.2">
      <c r="A48" s="38"/>
      <c r="B48" s="103" t="s">
        <v>88</v>
      </c>
      <c r="C48" s="92" t="str">
        <f>IF($AK$3="４週",SUMIFS($AK$12:$AK$31,$AO$12:$AO$31,C44)/4/$AH$6,IF($AK$3="歴月",SUMIFS($AK$12:$AK$31,$AO$12:$AO$31,C44)/$AL$6,"記載する期間を選択してください"))</f>
        <v>記載する期間を選択してください</v>
      </c>
      <c r="D48" s="95"/>
      <c r="E48" s="92" t="str">
        <f>IF($AK$3="４週",SUMIFS($AK$12:$AK$31,$AO$12:$AO$31,E44)/4/$AH$6,IF($AK$3="歴月",SUMIFS($AK$12:$AK$31,$AO$12:$AO$31,E44)/$AL$6,"記載する期間を選択してください"))</f>
        <v>記載する期間を選択してください</v>
      </c>
      <c r="F48" s="93"/>
      <c r="G48" s="93"/>
      <c r="H48" s="95"/>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5"/>
      <c r="AN48" s="38"/>
    </row>
    <row r="49" spans="1:40" ht="3" customHeight="1" x14ac:dyDescent="0.2">
      <c r="A49" s="38"/>
      <c r="B49" s="42"/>
      <c r="C49" s="104">
        <v>10</v>
      </c>
      <c r="D49" s="104"/>
      <c r="E49" s="104">
        <f>C49+1</f>
        <v>11</v>
      </c>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5"/>
      <c r="AN49" s="38"/>
    </row>
    <row r="50" spans="1:40" ht="15" customHeight="1" x14ac:dyDescent="0.2">
      <c r="A50" s="88" t="s">
        <v>89</v>
      </c>
      <c r="B50" s="106"/>
      <c r="C50" s="107"/>
      <c r="D50" s="107"/>
      <c r="E50" s="107"/>
      <c r="F50" s="108"/>
      <c r="G50" s="107"/>
      <c r="H50" s="104"/>
      <c r="I50" s="104"/>
      <c r="J50" s="104"/>
      <c r="K50" s="104"/>
      <c r="L50" s="104"/>
      <c r="M50" s="104"/>
      <c r="N50" s="104"/>
      <c r="O50" s="104"/>
      <c r="P50" s="104"/>
      <c r="Q50" s="104"/>
      <c r="R50" s="104">
        <v>6</v>
      </c>
      <c r="S50" s="104"/>
      <c r="T50" s="104"/>
      <c r="U50" s="104"/>
      <c r="V50" s="104"/>
      <c r="W50" s="104"/>
      <c r="X50" s="104">
        <v>7</v>
      </c>
      <c r="Y50" s="104"/>
      <c r="Z50" s="104"/>
      <c r="AA50" s="104"/>
      <c r="AB50" s="104"/>
      <c r="AC50" s="104"/>
      <c r="AD50" s="104">
        <v>8</v>
      </c>
      <c r="AE50" s="104"/>
      <c r="AF50" s="104"/>
      <c r="AG50" s="109"/>
      <c r="AH50" s="109"/>
      <c r="AI50" s="109"/>
      <c r="AJ50" s="109">
        <v>9</v>
      </c>
      <c r="AK50" s="110"/>
      <c r="AL50" s="110"/>
      <c r="AM50" s="38"/>
    </row>
    <row r="51" spans="1:40" s="88" customFormat="1" ht="15" customHeight="1" x14ac:dyDescent="0.2">
      <c r="A51" s="88" t="s">
        <v>90</v>
      </c>
      <c r="B51" s="89"/>
      <c r="C51" s="89"/>
      <c r="D51" s="89"/>
      <c r="E51" s="89"/>
      <c r="F51" s="89"/>
      <c r="G51" s="89"/>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row>
    <row r="52" spans="1:40" s="88" customFormat="1" ht="15" customHeight="1" x14ac:dyDescent="0.2">
      <c r="A52" s="88" t="s">
        <v>91</v>
      </c>
      <c r="B52" s="89"/>
      <c r="C52" s="89"/>
      <c r="D52" s="89"/>
      <c r="E52" s="89"/>
      <c r="F52" s="89"/>
      <c r="G52" s="89"/>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row>
    <row r="53" spans="1:40" s="88" customFormat="1" ht="15" customHeight="1" x14ac:dyDescent="0.2">
      <c r="A53" s="89" t="s">
        <v>92</v>
      </c>
      <c r="C53" s="89"/>
      <c r="D53" s="89"/>
      <c r="E53" s="89"/>
      <c r="F53" s="89"/>
      <c r="G53" s="89"/>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row>
    <row r="54" spans="1:40" s="88" customFormat="1" ht="15" customHeight="1" x14ac:dyDescent="0.2">
      <c r="A54" s="88" t="s">
        <v>93</v>
      </c>
      <c r="B54" s="89"/>
      <c r="C54" s="89"/>
      <c r="D54" s="89"/>
      <c r="E54" s="89"/>
      <c r="F54" s="89"/>
      <c r="G54" s="89"/>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row>
    <row r="55" spans="1:40" s="88" customFormat="1" ht="15" customHeight="1" x14ac:dyDescent="0.2">
      <c r="A55" s="88" t="s">
        <v>94</v>
      </c>
      <c r="B55" s="89"/>
      <c r="C55" s="89"/>
      <c r="D55" s="89"/>
      <c r="E55" s="89"/>
      <c r="F55" s="89"/>
      <c r="G55" s="89"/>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row>
    <row r="56" spans="1:40" ht="15" customHeight="1" x14ac:dyDescent="0.2">
      <c r="A56" s="88" t="s">
        <v>95</v>
      </c>
      <c r="B56" s="111"/>
      <c r="C56" s="88"/>
      <c r="D56" s="88"/>
      <c r="E56" s="88"/>
      <c r="F56" s="88"/>
      <c r="G56" s="88"/>
    </row>
    <row r="57" spans="1:40" ht="15" customHeight="1" x14ac:dyDescent="0.2">
      <c r="A57" s="88" t="s">
        <v>96</v>
      </c>
      <c r="B57" s="111"/>
      <c r="C57" s="88"/>
      <c r="D57" s="88"/>
      <c r="E57" s="88"/>
      <c r="F57" s="88"/>
      <c r="G57" s="88"/>
    </row>
    <row r="58" spans="1:40" ht="15" customHeight="1" x14ac:dyDescent="0.2">
      <c r="A58" s="88"/>
      <c r="B58" s="102" t="s">
        <v>97</v>
      </c>
      <c r="C58" s="59" t="s">
        <v>98</v>
      </c>
      <c r="D58" s="59"/>
      <c r="E58" s="59"/>
      <c r="F58" s="88"/>
      <c r="G58" s="88"/>
    </row>
    <row r="59" spans="1:40" ht="15" customHeight="1" x14ac:dyDescent="0.2">
      <c r="A59" s="88"/>
      <c r="B59" s="112" t="s">
        <v>72</v>
      </c>
      <c r="C59" s="113" t="s">
        <v>99</v>
      </c>
      <c r="D59" s="113"/>
      <c r="E59" s="113"/>
      <c r="F59" s="88"/>
      <c r="G59" s="88"/>
    </row>
    <row r="60" spans="1:40" ht="15" customHeight="1" x14ac:dyDescent="0.2">
      <c r="A60" s="88"/>
      <c r="B60" s="112" t="s">
        <v>74</v>
      </c>
      <c r="C60" s="113" t="s">
        <v>100</v>
      </c>
      <c r="D60" s="113"/>
      <c r="E60" s="113"/>
      <c r="F60" s="88"/>
      <c r="G60" s="88"/>
    </row>
    <row r="61" spans="1:40" ht="15" customHeight="1" x14ac:dyDescent="0.2">
      <c r="A61" s="88"/>
      <c r="B61" s="112" t="s">
        <v>76</v>
      </c>
      <c r="C61" s="113" t="s">
        <v>101</v>
      </c>
      <c r="D61" s="113"/>
      <c r="E61" s="113"/>
      <c r="F61" s="88"/>
      <c r="G61" s="88"/>
    </row>
    <row r="62" spans="1:40" ht="15" customHeight="1" x14ac:dyDescent="0.2">
      <c r="A62" s="88"/>
      <c r="B62" s="112" t="s">
        <v>78</v>
      </c>
      <c r="C62" s="113" t="s">
        <v>102</v>
      </c>
      <c r="D62" s="113"/>
      <c r="E62" s="113"/>
      <c r="F62" s="88"/>
      <c r="G62" s="88"/>
    </row>
    <row r="63" spans="1:40" ht="15" customHeight="1" x14ac:dyDescent="0.2">
      <c r="A63" s="88"/>
      <c r="B63" s="88" t="s">
        <v>103</v>
      </c>
      <c r="C63" s="88"/>
      <c r="D63" s="88"/>
      <c r="E63" s="88"/>
      <c r="F63" s="88"/>
      <c r="G63" s="88"/>
    </row>
    <row r="64" spans="1:40" ht="15" customHeight="1" x14ac:dyDescent="0.2">
      <c r="A64" s="88"/>
      <c r="B64" s="88" t="s">
        <v>104</v>
      </c>
      <c r="C64" s="88"/>
      <c r="D64" s="88"/>
      <c r="E64" s="88"/>
      <c r="F64" s="88"/>
      <c r="G64" s="88"/>
    </row>
    <row r="65" spans="1:7" ht="15" customHeight="1" x14ac:dyDescent="0.2">
      <c r="A65" s="88"/>
      <c r="B65" s="88" t="s">
        <v>105</v>
      </c>
      <c r="C65" s="88"/>
      <c r="D65" s="88"/>
      <c r="E65" s="88"/>
      <c r="F65" s="88"/>
      <c r="G65" s="88"/>
    </row>
    <row r="66" spans="1:7" ht="15" customHeight="1" x14ac:dyDescent="0.2">
      <c r="A66" s="88" t="s">
        <v>106</v>
      </c>
      <c r="B66" s="111"/>
      <c r="C66" s="88"/>
      <c r="D66" s="88"/>
      <c r="E66" s="88"/>
      <c r="F66" s="88"/>
      <c r="G66" s="88"/>
    </row>
    <row r="67" spans="1:7" ht="15" customHeight="1" x14ac:dyDescent="0.2">
      <c r="A67" s="88" t="s">
        <v>107</v>
      </c>
      <c r="B67" s="111"/>
      <c r="C67" s="88"/>
      <c r="D67" s="88"/>
      <c r="E67" s="88"/>
      <c r="F67" s="88"/>
      <c r="G67" s="88"/>
    </row>
    <row r="68" spans="1:7" ht="15" customHeight="1" x14ac:dyDescent="0.2">
      <c r="A68" s="88" t="s">
        <v>108</v>
      </c>
      <c r="B68" s="111"/>
      <c r="C68" s="88"/>
      <c r="D68" s="88"/>
      <c r="E68" s="88"/>
      <c r="F68" s="88"/>
      <c r="G68" s="88"/>
    </row>
    <row r="69" spans="1:7" ht="15" customHeight="1" x14ac:dyDescent="0.2">
      <c r="A69" s="88" t="s">
        <v>109</v>
      </c>
      <c r="B69" s="111"/>
      <c r="C69" s="88"/>
      <c r="D69" s="88"/>
      <c r="E69" s="88"/>
      <c r="F69" s="88"/>
      <c r="G69" s="88"/>
    </row>
    <row r="70" spans="1:7" ht="15" customHeight="1" x14ac:dyDescent="0.2">
      <c r="A70" s="88" t="s">
        <v>110</v>
      </c>
      <c r="B70" s="111"/>
      <c r="C70" s="88"/>
      <c r="D70" s="88"/>
      <c r="E70" s="88"/>
      <c r="F70" s="88"/>
      <c r="G70" s="88"/>
    </row>
    <row r="71" spans="1:7" ht="15" customHeight="1" x14ac:dyDescent="0.2">
      <c r="A71" s="88" t="s">
        <v>111</v>
      </c>
      <c r="B71" s="111"/>
      <c r="C71" s="88"/>
      <c r="D71" s="88"/>
      <c r="E71" s="88"/>
      <c r="F71" s="88"/>
      <c r="G71" s="88"/>
    </row>
    <row r="72" spans="1:7" ht="15" customHeight="1" x14ac:dyDescent="0.2">
      <c r="A72" s="88"/>
      <c r="B72" s="88" t="s">
        <v>112</v>
      </c>
      <c r="C72" s="88"/>
      <c r="D72" s="88"/>
      <c r="E72" s="88"/>
      <c r="F72" s="88"/>
      <c r="G72" s="88"/>
    </row>
    <row r="73" spans="1:7" ht="15" customHeight="1" x14ac:dyDescent="0.2">
      <c r="A73" s="88"/>
      <c r="B73" s="88" t="s">
        <v>113</v>
      </c>
      <c r="C73" s="88"/>
      <c r="D73" s="88"/>
      <c r="E73" s="88"/>
      <c r="F73" s="88"/>
      <c r="G73" s="88"/>
    </row>
    <row r="74" spans="1:7" ht="15" customHeight="1" x14ac:dyDescent="0.2">
      <c r="A74" s="88" t="s">
        <v>114</v>
      </c>
      <c r="B74" s="111"/>
      <c r="C74" s="88"/>
      <c r="D74" s="88"/>
      <c r="E74" s="88"/>
      <c r="F74" s="88"/>
      <c r="G74" s="88"/>
    </row>
    <row r="75" spans="1:7" ht="15" customHeight="1" x14ac:dyDescent="0.2">
      <c r="A75" s="88" t="s">
        <v>115</v>
      </c>
      <c r="B75" s="111"/>
      <c r="C75" s="88"/>
      <c r="D75" s="88"/>
      <c r="E75" s="88"/>
      <c r="F75" s="88"/>
      <c r="G75" s="88"/>
    </row>
    <row r="76" spans="1:7" ht="15" customHeight="1" x14ac:dyDescent="0.2">
      <c r="A76" s="88" t="s">
        <v>116</v>
      </c>
      <c r="B76" s="111"/>
      <c r="C76" s="88"/>
      <c r="D76" s="88"/>
      <c r="E76" s="88"/>
      <c r="F76" s="88"/>
      <c r="G76" s="88"/>
    </row>
    <row r="77" spans="1:7" ht="15" customHeight="1" x14ac:dyDescent="0.2">
      <c r="A77" s="88" t="s">
        <v>117</v>
      </c>
      <c r="B77" s="111"/>
      <c r="C77" s="88"/>
      <c r="D77" s="88"/>
      <c r="E77" s="88"/>
      <c r="F77" s="88"/>
      <c r="G77" s="88"/>
    </row>
    <row r="78" spans="1:7" ht="15" customHeight="1" x14ac:dyDescent="0.2">
      <c r="A78" s="88" t="s">
        <v>118</v>
      </c>
      <c r="B78" s="111"/>
      <c r="C78" s="88"/>
      <c r="D78" s="88"/>
      <c r="E78" s="88"/>
      <c r="F78" s="88"/>
      <c r="G78" s="88"/>
    </row>
    <row r="79" spans="1:7" ht="15" customHeight="1" x14ac:dyDescent="0.2">
      <c r="A79" s="88" t="s">
        <v>119</v>
      </c>
      <c r="B79" s="111"/>
      <c r="C79" s="88"/>
      <c r="D79" s="88"/>
      <c r="E79" s="88"/>
      <c r="F79" s="88"/>
      <c r="G79" s="88"/>
    </row>
    <row r="80" spans="1:7" ht="15" customHeight="1" x14ac:dyDescent="0.2">
      <c r="A80" s="88" t="s">
        <v>120</v>
      </c>
      <c r="B80" s="111"/>
      <c r="C80" s="88"/>
      <c r="D80" s="88"/>
      <c r="E80" s="88"/>
      <c r="F80" s="88"/>
      <c r="G80" s="88"/>
    </row>
    <row r="81" spans="1:7" ht="15" customHeight="1" x14ac:dyDescent="0.2">
      <c r="A81" s="88" t="s">
        <v>121</v>
      </c>
      <c r="B81" s="111"/>
      <c r="C81" s="88"/>
      <c r="D81" s="88"/>
      <c r="E81" s="88"/>
      <c r="F81" s="88"/>
      <c r="G81" s="88"/>
    </row>
  </sheetData>
  <mergeCells count="109">
    <mergeCell ref="C60:E60"/>
    <mergeCell ref="C61:E61"/>
    <mergeCell ref="C62:E62"/>
    <mergeCell ref="F46:H46"/>
    <mergeCell ref="F47:H47"/>
    <mergeCell ref="C48:D48"/>
    <mergeCell ref="E48:H48"/>
    <mergeCell ref="C58:E58"/>
    <mergeCell ref="C59:E59"/>
    <mergeCell ref="AA42:AF42"/>
    <mergeCell ref="AG42:AK42"/>
    <mergeCell ref="AL42:AM42"/>
    <mergeCell ref="C44:D44"/>
    <mergeCell ref="E44:H44"/>
    <mergeCell ref="F45:H45"/>
    <mergeCell ref="X41:Z41"/>
    <mergeCell ref="AA41:AC41"/>
    <mergeCell ref="AD41:AF41"/>
    <mergeCell ref="AG41:AI41"/>
    <mergeCell ref="AJ41:AK41"/>
    <mergeCell ref="C42:D42"/>
    <mergeCell ref="E42:H42"/>
    <mergeCell ref="I42:N42"/>
    <mergeCell ref="O42:T42"/>
    <mergeCell ref="U42:Z42"/>
    <mergeCell ref="AA40:AC40"/>
    <mergeCell ref="AD40:AF40"/>
    <mergeCell ref="AG40:AI40"/>
    <mergeCell ref="AJ40:AK40"/>
    <mergeCell ref="F41:H41"/>
    <mergeCell ref="I41:K41"/>
    <mergeCell ref="L41:N41"/>
    <mergeCell ref="O41:Q41"/>
    <mergeCell ref="R41:T41"/>
    <mergeCell ref="U41:W41"/>
    <mergeCell ref="AD39:AF39"/>
    <mergeCell ref="AG39:AI39"/>
    <mergeCell ref="AJ39:AK39"/>
    <mergeCell ref="F40:H40"/>
    <mergeCell ref="I40:K40"/>
    <mergeCell ref="L40:N40"/>
    <mergeCell ref="O40:Q40"/>
    <mergeCell ref="R40:T40"/>
    <mergeCell ref="U40:W40"/>
    <mergeCell ref="X40:Z40"/>
    <mergeCell ref="AG38:AK38"/>
    <mergeCell ref="AL38:AM38"/>
    <mergeCell ref="F39:H39"/>
    <mergeCell ref="I39:K39"/>
    <mergeCell ref="L39:N39"/>
    <mergeCell ref="O39:Q39"/>
    <mergeCell ref="R39:T39"/>
    <mergeCell ref="U39:W39"/>
    <mergeCell ref="X39:Z39"/>
    <mergeCell ref="AA39:AC39"/>
    <mergeCell ref="C38:D38"/>
    <mergeCell ref="E38:H38"/>
    <mergeCell ref="I38:N38"/>
    <mergeCell ref="O38:T38"/>
    <mergeCell ref="U38:Z38"/>
    <mergeCell ref="AA38:AF38"/>
    <mergeCell ref="AM29:AN29"/>
    <mergeCell ref="AM30:AN30"/>
    <mergeCell ref="AM31:AN31"/>
    <mergeCell ref="A32:E32"/>
    <mergeCell ref="AM32:AN33"/>
    <mergeCell ref="A33:E33"/>
    <mergeCell ref="AM23:AN23"/>
    <mergeCell ref="AM24:AN24"/>
    <mergeCell ref="AM25:AN25"/>
    <mergeCell ref="AM26:AN26"/>
    <mergeCell ref="AM27:AN27"/>
    <mergeCell ref="AM28:AN28"/>
    <mergeCell ref="AM17:AN17"/>
    <mergeCell ref="AM18:AN18"/>
    <mergeCell ref="AM19:AN19"/>
    <mergeCell ref="AM20:AN20"/>
    <mergeCell ref="AM21:AN21"/>
    <mergeCell ref="AM22:AN22"/>
    <mergeCell ref="B10:B11"/>
    <mergeCell ref="AM12:AN12"/>
    <mergeCell ref="AM13:AN13"/>
    <mergeCell ref="AM14:AN14"/>
    <mergeCell ref="AM15:AN15"/>
    <mergeCell ref="AM16:AN16"/>
    <mergeCell ref="AK8:AK11"/>
    <mergeCell ref="AL8:AL11"/>
    <mergeCell ref="AM8:AN11"/>
    <mergeCell ref="F9:L9"/>
    <mergeCell ref="M9:S9"/>
    <mergeCell ref="T9:Z9"/>
    <mergeCell ref="AA9:AG9"/>
    <mergeCell ref="AH9:AJ9"/>
    <mergeCell ref="AK3:AN3"/>
    <mergeCell ref="AK4:AN4"/>
    <mergeCell ref="AK5:AN5"/>
    <mergeCell ref="AH6:AJ6"/>
    <mergeCell ref="A8:A11"/>
    <mergeCell ref="B8:B9"/>
    <mergeCell ref="C8:C11"/>
    <mergeCell ref="D8:D11"/>
    <mergeCell ref="E8:E11"/>
    <mergeCell ref="F8:AJ8"/>
    <mergeCell ref="AK1:AN1"/>
    <mergeCell ref="M2:P2"/>
    <mergeCell ref="Q2:R2"/>
    <mergeCell ref="S2:T2"/>
    <mergeCell ref="U2:V2"/>
    <mergeCell ref="AK2:AN2"/>
  </mergeCells>
  <phoneticPr fontId="1"/>
  <dataValidations count="5">
    <dataValidation type="list" allowBlank="1" showInputMessage="1" showErrorMessage="1" sqref="C12:C31" xr:uid="{B5AD3A03-5AEF-464E-9CBA-F5D0D1C689FE}">
      <formula1>"A,B,C,D"</formula1>
    </dataValidation>
    <dataValidation type="list" allowBlank="1" showInputMessage="1" showErrorMessage="1" sqref="AK4:AN4" xr:uid="{483DFA61-70AE-44A8-9EA6-234CD9EE716F}">
      <formula1>"予定,実績"</formula1>
    </dataValidation>
    <dataValidation type="list" allowBlank="1" showInputMessage="1" showErrorMessage="1" sqref="AK3:AN3" xr:uid="{636DE028-4564-410C-A516-E93447F3F239}">
      <formula1>"４週,歴月"</formula1>
    </dataValidation>
    <dataValidation type="list" allowBlank="1" showInputMessage="1" sqref="B14:B31" xr:uid="{65F8788C-1CFF-4411-BBFC-6D6BA26F4046}">
      <formula1>INDIRECT($AK$1)</formula1>
    </dataValidation>
    <dataValidation allowBlank="1" showInputMessage="1" sqref="B12:B13" xr:uid="{7F2F4EF5-44B4-4D0C-B45A-A796F2637D85}"/>
  </dataValidations>
  <printOptions horizontalCentered="1" verticalCentered="1"/>
  <pageMargins left="0.19685039370078741" right="0.19685039370078741" top="0.39370078740157483" bottom="0.19685039370078741" header="0.19685039370078741" footer="0.39370078740157483"/>
  <pageSetup paperSize="9" scale="67" fitToWidth="0" fitToHeight="0" orientation="landscape" r:id="rId1"/>
  <headerFooter alignWithMargins="0">
    <oddHeader>&amp;L&amp;"ＭＳ ゴシック,標準"&amp;10（参考様式）</oddHeader>
  </headerFooter>
  <rowBreaks count="1" manualBreakCount="1">
    <brk id="49"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4DE05-C570-4633-9D6B-350DBB1BA146}">
  <dimension ref="A1:AN73"/>
  <sheetViews>
    <sheetView showGridLines="0" view="pageBreakPreview" zoomScaleNormal="100" zoomScaleSheetLayoutView="100" workbookViewId="0">
      <selection activeCell="A2" sqref="A2"/>
    </sheetView>
  </sheetViews>
  <sheetFormatPr defaultColWidth="9.109375" defaultRowHeight="21" customHeight="1" x14ac:dyDescent="0.2"/>
  <cols>
    <col min="1" max="1" width="2.88671875" style="42" customWidth="1"/>
    <col min="2" max="2" width="15.77734375" style="35" customWidth="1"/>
    <col min="3" max="3" width="7.33203125" style="42" customWidth="1"/>
    <col min="4" max="5" width="8.44140625" style="42" customWidth="1"/>
    <col min="6" max="36" width="2.88671875" style="42" customWidth="1"/>
    <col min="37" max="37" width="7.33203125" style="42" customWidth="1"/>
    <col min="38" max="39" width="8.44140625" style="42" customWidth="1"/>
    <col min="40" max="40" width="6.21875" style="42" customWidth="1"/>
    <col min="41" max="16384" width="9.109375" style="42"/>
  </cols>
  <sheetData>
    <row r="1" spans="1:40" ht="20.100000000000001" customHeight="1" x14ac:dyDescent="0.2">
      <c r="A1" s="34" t="s">
        <v>124</v>
      </c>
      <c r="C1" s="36"/>
      <c r="D1" s="36"/>
      <c r="E1" s="36"/>
      <c r="F1" s="36"/>
      <c r="G1" s="36"/>
      <c r="H1" s="36"/>
      <c r="I1" s="36"/>
      <c r="J1" s="36"/>
      <c r="K1" s="36"/>
      <c r="L1" s="36"/>
      <c r="M1" s="36"/>
      <c r="N1" s="36"/>
      <c r="O1" s="36"/>
      <c r="P1" s="36"/>
      <c r="Q1" s="36"/>
      <c r="R1" s="36"/>
      <c r="S1" s="36"/>
      <c r="T1" s="36"/>
      <c r="U1" s="36"/>
      <c r="V1" s="36"/>
      <c r="W1" s="36"/>
      <c r="X1" s="37"/>
      <c r="Y1" s="37"/>
      <c r="Z1" s="38"/>
      <c r="AA1" s="38"/>
      <c r="AB1" s="38"/>
      <c r="AC1" s="38"/>
      <c r="AD1" s="39"/>
      <c r="AE1" s="39"/>
      <c r="AF1" s="39"/>
      <c r="AG1" s="39"/>
      <c r="AH1" s="39"/>
      <c r="AI1" s="40" t="s">
        <v>47</v>
      </c>
      <c r="AJ1" s="40"/>
      <c r="AK1" s="41" t="s">
        <v>127</v>
      </c>
      <c r="AL1" s="41"/>
      <c r="AM1" s="41"/>
      <c r="AN1" s="41"/>
    </row>
    <row r="2" spans="1:40" ht="18" customHeight="1" x14ac:dyDescent="0.2">
      <c r="A2" s="38"/>
      <c r="B2" s="43"/>
      <c r="C2" s="43"/>
      <c r="D2" s="43"/>
      <c r="E2" s="43"/>
      <c r="F2" s="43"/>
      <c r="G2" s="43"/>
      <c r="H2" s="43"/>
      <c r="I2" s="43"/>
      <c r="J2" s="43"/>
      <c r="K2" s="43"/>
      <c r="L2" s="43"/>
      <c r="M2" s="44">
        <v>2024</v>
      </c>
      <c r="N2" s="44"/>
      <c r="O2" s="44"/>
      <c r="P2" s="44"/>
      <c r="Q2" s="45" t="s">
        <v>35</v>
      </c>
      <c r="R2" s="45"/>
      <c r="S2" s="44">
        <v>5</v>
      </c>
      <c r="T2" s="44"/>
      <c r="U2" s="45" t="s">
        <v>29</v>
      </c>
      <c r="V2" s="45"/>
      <c r="W2" s="43"/>
      <c r="X2" s="43"/>
      <c r="Y2" s="43"/>
      <c r="Z2" s="38"/>
      <c r="AA2" s="38"/>
      <c r="AC2" s="40"/>
      <c r="AD2" s="43"/>
      <c r="AE2" s="43"/>
      <c r="AF2" s="43"/>
      <c r="AG2" s="43"/>
      <c r="AH2" s="43"/>
      <c r="AI2" s="40" t="s">
        <v>49</v>
      </c>
      <c r="AJ2" s="40"/>
      <c r="AK2" s="46"/>
      <c r="AL2" s="46"/>
      <c r="AM2" s="46"/>
      <c r="AN2" s="46"/>
    </row>
    <row r="3" spans="1:40" ht="18" customHeight="1" x14ac:dyDescent="0.2">
      <c r="A3" s="47"/>
      <c r="B3" s="47"/>
      <c r="C3" s="47"/>
      <c r="D3" s="47"/>
      <c r="E3" s="47"/>
      <c r="F3" s="47"/>
      <c r="G3" s="47"/>
      <c r="H3" s="47"/>
      <c r="I3" s="47"/>
      <c r="J3" s="47"/>
      <c r="K3" s="47"/>
      <c r="L3" s="47"/>
      <c r="M3" s="47"/>
      <c r="N3" s="47"/>
      <c r="O3" s="47"/>
      <c r="P3" s="47"/>
      <c r="Q3" s="47"/>
      <c r="R3" s="47"/>
      <c r="S3" s="47"/>
      <c r="T3" s="47"/>
      <c r="U3" s="47"/>
      <c r="V3" s="47"/>
      <c r="W3" s="47"/>
      <c r="Y3" s="48"/>
      <c r="Z3" s="48"/>
      <c r="AA3" s="48"/>
      <c r="AB3" s="38"/>
      <c r="AC3" s="48"/>
      <c r="AD3" s="48"/>
      <c r="AE3" s="48"/>
      <c r="AF3" s="48"/>
      <c r="AG3" s="48"/>
      <c r="AH3" s="48"/>
      <c r="AI3" s="49" t="s">
        <v>50</v>
      </c>
      <c r="AJ3" s="40"/>
      <c r="AK3" s="50"/>
      <c r="AL3" s="50"/>
      <c r="AM3" s="50"/>
      <c r="AN3" s="50"/>
    </row>
    <row r="4" spans="1:40" ht="18" customHeight="1" x14ac:dyDescent="0.2">
      <c r="A4" s="47"/>
      <c r="B4" s="47"/>
      <c r="C4" s="47"/>
      <c r="D4" s="47"/>
      <c r="E4" s="47"/>
      <c r="F4" s="47"/>
      <c r="G4" s="47"/>
      <c r="H4" s="47"/>
      <c r="I4" s="47"/>
      <c r="J4" s="47"/>
      <c r="K4" s="47"/>
      <c r="L4" s="47"/>
      <c r="M4" s="47"/>
      <c r="N4" s="47"/>
      <c r="O4" s="47"/>
      <c r="P4" s="47"/>
      <c r="Q4" s="47"/>
      <c r="R4" s="47"/>
      <c r="S4" s="47"/>
      <c r="T4" s="47"/>
      <c r="U4" s="47"/>
      <c r="V4" s="47"/>
      <c r="W4" s="47"/>
      <c r="Y4" s="48"/>
      <c r="Z4" s="48"/>
      <c r="AA4" s="48"/>
      <c r="AB4" s="38"/>
      <c r="AC4" s="48"/>
      <c r="AD4" s="48"/>
      <c r="AE4" s="48"/>
      <c r="AF4" s="48"/>
      <c r="AG4" s="48"/>
      <c r="AH4" s="48"/>
      <c r="AI4" s="49" t="s">
        <v>51</v>
      </c>
      <c r="AJ4" s="40"/>
      <c r="AK4" s="50"/>
      <c r="AL4" s="50"/>
      <c r="AM4" s="50"/>
      <c r="AN4" s="50"/>
    </row>
    <row r="5" spans="1:40" ht="18" customHeight="1" x14ac:dyDescent="0.2">
      <c r="A5" s="47"/>
      <c r="B5" s="47"/>
      <c r="C5" s="47"/>
      <c r="D5" s="47"/>
      <c r="E5" s="47"/>
      <c r="F5" s="47"/>
      <c r="G5" s="47"/>
      <c r="H5" s="47"/>
      <c r="I5" s="47"/>
      <c r="J5" s="47"/>
      <c r="K5" s="47"/>
      <c r="L5" s="47"/>
      <c r="M5" s="47"/>
      <c r="N5" s="47"/>
      <c r="O5" s="47"/>
      <c r="P5" s="47"/>
      <c r="Q5" s="47"/>
      <c r="R5" s="47"/>
      <c r="S5" s="47"/>
      <c r="U5" s="47"/>
      <c r="V5" s="47"/>
      <c r="W5" s="47"/>
      <c r="Y5" s="48"/>
      <c r="Z5" s="48"/>
      <c r="AA5" s="48"/>
      <c r="AB5" s="38"/>
      <c r="AC5" s="48"/>
      <c r="AD5" s="48"/>
      <c r="AE5" s="48"/>
      <c r="AF5" s="48"/>
      <c r="AG5" s="49" t="s">
        <v>53</v>
      </c>
      <c r="AH5" s="53"/>
      <c r="AI5" s="53"/>
      <c r="AJ5" s="53"/>
      <c r="AK5" s="48" t="s">
        <v>54</v>
      </c>
      <c r="AL5" s="114"/>
      <c r="AM5" s="48" t="s">
        <v>55</v>
      </c>
      <c r="AN5" s="38"/>
    </row>
    <row r="6" spans="1:40" ht="9.9" customHeight="1" x14ac:dyDescent="0.2">
      <c r="A6" s="38"/>
      <c r="B6" s="55"/>
      <c r="C6" s="55"/>
      <c r="D6" s="55"/>
      <c r="E6" s="55"/>
      <c r="F6" s="55"/>
      <c r="G6" s="55"/>
      <c r="H6" s="55"/>
      <c r="I6" s="55"/>
      <c r="J6" s="55"/>
      <c r="K6" s="55"/>
      <c r="L6" s="55"/>
      <c r="M6" s="55"/>
      <c r="N6" s="55"/>
      <c r="O6" s="55"/>
      <c r="P6" s="55"/>
      <c r="Q6" s="55"/>
      <c r="R6" s="55"/>
      <c r="S6" s="55"/>
      <c r="T6" s="55"/>
      <c r="U6" s="55"/>
      <c r="V6" s="55"/>
      <c r="W6" s="55"/>
      <c r="X6" s="43"/>
      <c r="Y6" s="43"/>
      <c r="Z6" s="43"/>
      <c r="AA6" s="43"/>
      <c r="AB6" s="43"/>
      <c r="AC6" s="43"/>
      <c r="AD6" s="43"/>
      <c r="AE6" s="43"/>
      <c r="AF6" s="43"/>
      <c r="AG6" s="43"/>
      <c r="AH6" s="43"/>
      <c r="AI6" s="43"/>
      <c r="AJ6" s="43"/>
      <c r="AK6" s="43"/>
      <c r="AL6" s="43"/>
      <c r="AM6" s="38"/>
      <c r="AN6" s="38"/>
    </row>
    <row r="7" spans="1:40" ht="15" customHeight="1" x14ac:dyDescent="0.2">
      <c r="A7" s="56" t="s">
        <v>56</v>
      </c>
      <c r="B7" s="57" t="s">
        <v>57</v>
      </c>
      <c r="C7" s="58" t="s">
        <v>58</v>
      </c>
      <c r="D7" s="59" t="s">
        <v>59</v>
      </c>
      <c r="E7" s="60" t="s">
        <v>60</v>
      </c>
      <c r="F7" s="61" t="s">
        <v>61</v>
      </c>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2" t="s">
        <v>62</v>
      </c>
      <c r="AL7" s="63" t="s">
        <v>63</v>
      </c>
      <c r="AM7" s="64" t="s">
        <v>64</v>
      </c>
      <c r="AN7" s="64"/>
    </row>
    <row r="8" spans="1:40" ht="15" customHeight="1" x14ac:dyDescent="0.2">
      <c r="A8" s="56"/>
      <c r="B8" s="65"/>
      <c r="C8" s="66"/>
      <c r="D8" s="59"/>
      <c r="E8" s="60"/>
      <c r="F8" s="59" t="s">
        <v>65</v>
      </c>
      <c r="G8" s="59"/>
      <c r="H8" s="59"/>
      <c r="I8" s="59"/>
      <c r="J8" s="59"/>
      <c r="K8" s="59"/>
      <c r="L8" s="59"/>
      <c r="M8" s="59" t="s">
        <v>66</v>
      </c>
      <c r="N8" s="59"/>
      <c r="O8" s="59"/>
      <c r="P8" s="59"/>
      <c r="Q8" s="59"/>
      <c r="R8" s="59"/>
      <c r="S8" s="59"/>
      <c r="T8" s="59" t="s">
        <v>67</v>
      </c>
      <c r="U8" s="59"/>
      <c r="V8" s="59"/>
      <c r="W8" s="59"/>
      <c r="X8" s="59"/>
      <c r="Y8" s="59"/>
      <c r="Z8" s="59"/>
      <c r="AA8" s="59" t="s">
        <v>68</v>
      </c>
      <c r="AB8" s="59"/>
      <c r="AC8" s="59"/>
      <c r="AD8" s="59"/>
      <c r="AE8" s="59"/>
      <c r="AF8" s="59"/>
      <c r="AG8" s="59"/>
      <c r="AH8" s="59" t="s">
        <v>69</v>
      </c>
      <c r="AI8" s="59"/>
      <c r="AJ8" s="59"/>
      <c r="AK8" s="62"/>
      <c r="AL8" s="63"/>
      <c r="AM8" s="64"/>
      <c r="AN8" s="64"/>
    </row>
    <row r="9" spans="1:40" ht="15" customHeight="1" x14ac:dyDescent="0.2">
      <c r="A9" s="56"/>
      <c r="B9" s="67" t="s">
        <v>70</v>
      </c>
      <c r="C9" s="66"/>
      <c r="D9" s="59"/>
      <c r="E9" s="60"/>
      <c r="F9" s="68">
        <f>DATE($M$2,$S$2,1)</f>
        <v>45413</v>
      </c>
      <c r="G9" s="68">
        <f>DATE($M$2,$S$2,2)</f>
        <v>45414</v>
      </c>
      <c r="H9" s="68">
        <f>DATE($M$2,$S$2,3)</f>
        <v>45415</v>
      </c>
      <c r="I9" s="68">
        <f>DATE($M$2,$S$2,4)</f>
        <v>45416</v>
      </c>
      <c r="J9" s="68">
        <f>DATE($M$2,$S$2,5)</f>
        <v>45417</v>
      </c>
      <c r="K9" s="68">
        <f>DATE($M$2,$S$2,6)</f>
        <v>45418</v>
      </c>
      <c r="L9" s="68">
        <f>DATE($M$2,$S$2,7)</f>
        <v>45419</v>
      </c>
      <c r="M9" s="68">
        <f>DATE($M$2,$S$2,8)</f>
        <v>45420</v>
      </c>
      <c r="N9" s="68">
        <f>DATE($M$2,$S$2,9)</f>
        <v>45421</v>
      </c>
      <c r="O9" s="68">
        <f>DATE($M$2,$S$2,10)</f>
        <v>45422</v>
      </c>
      <c r="P9" s="68">
        <f>DATE($M$2,$S$2,11)</f>
        <v>45423</v>
      </c>
      <c r="Q9" s="68">
        <f>DATE($M$2,$S$2,12)</f>
        <v>45424</v>
      </c>
      <c r="R9" s="68">
        <f>DATE($M$2,$S$2,13)</f>
        <v>45425</v>
      </c>
      <c r="S9" s="68">
        <f>DATE($M$2,$S$2,14)</f>
        <v>45426</v>
      </c>
      <c r="T9" s="68">
        <f>DATE($M$2,$S$2,15)</f>
        <v>45427</v>
      </c>
      <c r="U9" s="68">
        <f>DATE($M$2,$S$2,16)</f>
        <v>45428</v>
      </c>
      <c r="V9" s="68">
        <f>DATE($M$2,$S$2,17)</f>
        <v>45429</v>
      </c>
      <c r="W9" s="68">
        <f>DATE($M$2,$S$2,18)</f>
        <v>45430</v>
      </c>
      <c r="X9" s="68">
        <f>DATE($M$2,$S$2,19)</f>
        <v>45431</v>
      </c>
      <c r="Y9" s="68">
        <f>DATE($M$2,$S$2,20)</f>
        <v>45432</v>
      </c>
      <c r="Z9" s="68">
        <f>DATE($M$2,$S$2,21)</f>
        <v>45433</v>
      </c>
      <c r="AA9" s="68">
        <f>DATE($M$2,$S$2,22)</f>
        <v>45434</v>
      </c>
      <c r="AB9" s="68">
        <f>DATE($M$2,$S$2,23)</f>
        <v>45435</v>
      </c>
      <c r="AC9" s="68">
        <f>DATE($M$2,$S$2,24)</f>
        <v>45436</v>
      </c>
      <c r="AD9" s="68">
        <f>DATE($M$2,$S$2,25)</f>
        <v>45437</v>
      </c>
      <c r="AE9" s="68">
        <f>DATE($M$2,$S$2,26)</f>
        <v>45438</v>
      </c>
      <c r="AF9" s="68">
        <f>DATE($M$2,$S$2,27)</f>
        <v>45439</v>
      </c>
      <c r="AG9" s="68">
        <f>DATE($M$2,$S$2,28)</f>
        <v>45440</v>
      </c>
      <c r="AH9" s="68">
        <f>IF(DAY(EOMONTH(F9,0))&lt;29,"",DATE($M$2,$S$2,29))</f>
        <v>45441</v>
      </c>
      <c r="AI9" s="68">
        <f>IF(DAY(EOMONTH(F9,0))&lt;30,"",DATE($M$2,$S$2,30))</f>
        <v>45442</v>
      </c>
      <c r="AJ9" s="68">
        <f>IF(DAY(EOMONTH(F9,0))&lt;31,"",DATE($M$2,$S$2,31))</f>
        <v>45443</v>
      </c>
      <c r="AK9" s="62"/>
      <c r="AL9" s="63"/>
      <c r="AM9" s="64"/>
      <c r="AN9" s="64"/>
    </row>
    <row r="10" spans="1:40" ht="15" customHeight="1" x14ac:dyDescent="0.2">
      <c r="A10" s="56"/>
      <c r="B10" s="69"/>
      <c r="C10" s="70"/>
      <c r="D10" s="59"/>
      <c r="E10" s="60"/>
      <c r="F10" s="71">
        <f>DATE($M$2,$S$2,1)</f>
        <v>45413</v>
      </c>
      <c r="G10" s="71">
        <f>DATE($M$2,$S$2,2)</f>
        <v>45414</v>
      </c>
      <c r="H10" s="71">
        <f>DATE($M$2,$S$2,3)</f>
        <v>45415</v>
      </c>
      <c r="I10" s="71">
        <f>DATE($M$2,$S$2,4)</f>
        <v>45416</v>
      </c>
      <c r="J10" s="71">
        <f>DATE($M$2,$S$2,5)</f>
        <v>45417</v>
      </c>
      <c r="K10" s="71">
        <f>DATE($M$2,$S$2,6)</f>
        <v>45418</v>
      </c>
      <c r="L10" s="71">
        <f>DATE($M$2,$S$2,7)</f>
        <v>45419</v>
      </c>
      <c r="M10" s="71">
        <f>DATE($M$2,$S$2,8)</f>
        <v>45420</v>
      </c>
      <c r="N10" s="71">
        <f>DATE($M$2,$S$2,9)</f>
        <v>45421</v>
      </c>
      <c r="O10" s="71">
        <f>DATE($M$2,$S$2,10)</f>
        <v>45422</v>
      </c>
      <c r="P10" s="71">
        <f>DATE($M$2,$S$2,11)</f>
        <v>45423</v>
      </c>
      <c r="Q10" s="71">
        <f>DATE($M$2,$S$2,12)</f>
        <v>45424</v>
      </c>
      <c r="R10" s="71">
        <f>DATE($M$2,$S$2,13)</f>
        <v>45425</v>
      </c>
      <c r="S10" s="71">
        <f>DATE($M$2,$S$2,14)</f>
        <v>45426</v>
      </c>
      <c r="T10" s="71">
        <f>DATE($M$2,$S$2,15)</f>
        <v>45427</v>
      </c>
      <c r="U10" s="71">
        <f>DATE($M$2,$S$2,16)</f>
        <v>45428</v>
      </c>
      <c r="V10" s="71">
        <f>DATE($M$2,$S$2,17)</f>
        <v>45429</v>
      </c>
      <c r="W10" s="71">
        <f>DATE($M$2,$S$2,18)</f>
        <v>45430</v>
      </c>
      <c r="X10" s="71">
        <f>DATE($M$2,$S$2,19)</f>
        <v>45431</v>
      </c>
      <c r="Y10" s="71">
        <f>DATE($M$2,$S$2,20)</f>
        <v>45432</v>
      </c>
      <c r="Z10" s="71">
        <f>DATE($M$2,$S$2,21)</f>
        <v>45433</v>
      </c>
      <c r="AA10" s="71">
        <f>DATE($M$2,$S$2,22)</f>
        <v>45434</v>
      </c>
      <c r="AB10" s="71">
        <f>DATE($M$2,$S$2,23)</f>
        <v>45435</v>
      </c>
      <c r="AC10" s="71">
        <f>DATE($M$2,$S$2,24)</f>
        <v>45436</v>
      </c>
      <c r="AD10" s="71">
        <f>DATE($M$2,$S$2,25)</f>
        <v>45437</v>
      </c>
      <c r="AE10" s="71">
        <f>DATE($M$2,$S$2,26)</f>
        <v>45438</v>
      </c>
      <c r="AF10" s="71">
        <f>DATE($M$2,$S$2,27)</f>
        <v>45439</v>
      </c>
      <c r="AG10" s="71">
        <f>DATE($M$2,$S$2,28)</f>
        <v>45440</v>
      </c>
      <c r="AH10" s="71">
        <f>IF(DAY(EOMONTH(F10,0))&lt;29,"",DATE($M$2,$S$2,29))</f>
        <v>45441</v>
      </c>
      <c r="AI10" s="71">
        <f>IF(DAY(EOMONTH(F10,0))&lt;30,"",DATE($M$2,$S$2,30))</f>
        <v>45442</v>
      </c>
      <c r="AJ10" s="71">
        <f>IF(DAY(EOMONTH(F10,0))&lt;31,"",DATE($M$2,$S$2,31))</f>
        <v>45443</v>
      </c>
      <c r="AK10" s="62"/>
      <c r="AL10" s="63"/>
      <c r="AM10" s="64"/>
      <c r="AN10" s="64"/>
    </row>
    <row r="11" spans="1:40" ht="18" customHeight="1" x14ac:dyDescent="0.2">
      <c r="A11" s="72">
        <v>1</v>
      </c>
      <c r="B11" s="73" t="s">
        <v>71</v>
      </c>
      <c r="C11" s="74" t="s">
        <v>72</v>
      </c>
      <c r="D11" s="75"/>
      <c r="E11" s="76" t="s">
        <v>72</v>
      </c>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8">
        <f>+SUM(F11:AJ11)</f>
        <v>0</v>
      </c>
      <c r="AL11" s="79">
        <f>IF($AK$3="４週",AK11/4,AK11/(DAY(EOMONTH($F$9,0))/7))</f>
        <v>0</v>
      </c>
      <c r="AM11" s="80"/>
      <c r="AN11" s="80"/>
    </row>
    <row r="12" spans="1:40" ht="18" customHeight="1" x14ac:dyDescent="0.2">
      <c r="A12" s="72">
        <v>2</v>
      </c>
      <c r="B12" s="73" t="s">
        <v>73</v>
      </c>
      <c r="C12" s="74" t="s">
        <v>74</v>
      </c>
      <c r="D12" s="75"/>
      <c r="E12" s="76" t="s">
        <v>74</v>
      </c>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 t="shared" ref="AK12:AK31" si="0">+SUM(F12:AJ12)</f>
        <v>0</v>
      </c>
      <c r="AL12" s="79">
        <f>IF($AK$3="４週",AK12/4,AK12/(DAY(EOMONTH($F$9,0))/7))</f>
        <v>0</v>
      </c>
      <c r="AM12" s="80"/>
      <c r="AN12" s="80"/>
    </row>
    <row r="13" spans="1:40" ht="18" customHeight="1" x14ac:dyDescent="0.2">
      <c r="A13" s="72">
        <v>3</v>
      </c>
      <c r="B13" s="73" t="s">
        <v>128</v>
      </c>
      <c r="C13" s="74" t="s">
        <v>76</v>
      </c>
      <c r="D13" s="75"/>
      <c r="E13" s="76" t="s">
        <v>76</v>
      </c>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si="0"/>
        <v>0</v>
      </c>
      <c r="AL13" s="79">
        <f>IF($AK$3="４週",AK13/4,AK13/(DAY(EOMONTH($F$9,0))/7))</f>
        <v>0</v>
      </c>
      <c r="AM13" s="80"/>
      <c r="AN13" s="80"/>
    </row>
    <row r="14" spans="1:40" ht="18" customHeight="1" x14ac:dyDescent="0.2">
      <c r="A14" s="72">
        <v>4</v>
      </c>
      <c r="B14" s="73" t="s">
        <v>129</v>
      </c>
      <c r="C14" s="74" t="s">
        <v>78</v>
      </c>
      <c r="D14" s="75"/>
      <c r="E14" s="76" t="s">
        <v>78</v>
      </c>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0"/>
        <v>0</v>
      </c>
      <c r="AL14" s="79">
        <f>IF($AK$3="４週",AK14/4,AK14/(DAY(EOMONTH($F$9,0))/7))</f>
        <v>0</v>
      </c>
      <c r="AM14" s="80"/>
      <c r="AN14" s="80"/>
    </row>
    <row r="15" spans="1:40" ht="18" customHeight="1" x14ac:dyDescent="0.2">
      <c r="A15" s="72">
        <v>5</v>
      </c>
      <c r="B15" s="73"/>
      <c r="C15" s="74"/>
      <c r="D15" s="75"/>
      <c r="E15" s="76"/>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0"/>
        <v>0</v>
      </c>
      <c r="AL15" s="79">
        <f t="shared" ref="AL15:AL30" si="1">IF($AK$3="４週",AK15/4,AK15/(DAY(EOMONTH($F$9,0))/7))</f>
        <v>0</v>
      </c>
      <c r="AM15" s="80"/>
      <c r="AN15" s="80"/>
    </row>
    <row r="16" spans="1:40" ht="18" customHeight="1" x14ac:dyDescent="0.2">
      <c r="A16" s="72">
        <v>6</v>
      </c>
      <c r="B16" s="73"/>
      <c r="C16" s="74"/>
      <c r="D16" s="75"/>
      <c r="E16" s="76"/>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0"/>
        <v>0</v>
      </c>
      <c r="AL16" s="79">
        <f t="shared" si="1"/>
        <v>0</v>
      </c>
      <c r="AM16" s="80"/>
      <c r="AN16" s="80"/>
    </row>
    <row r="17" spans="1:40" ht="18" customHeight="1" x14ac:dyDescent="0.2">
      <c r="A17" s="72">
        <v>7</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0"/>
        <v>0</v>
      </c>
      <c r="AL17" s="79">
        <f t="shared" si="1"/>
        <v>0</v>
      </c>
      <c r="AM17" s="80"/>
      <c r="AN17" s="80"/>
    </row>
    <row r="18" spans="1:40" ht="18" customHeight="1" x14ac:dyDescent="0.2">
      <c r="A18" s="72">
        <v>8</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0"/>
        <v>0</v>
      </c>
      <c r="AL18" s="79">
        <f t="shared" si="1"/>
        <v>0</v>
      </c>
      <c r="AM18" s="80"/>
      <c r="AN18" s="80"/>
    </row>
    <row r="19" spans="1:40" ht="18" customHeight="1" x14ac:dyDescent="0.2">
      <c r="A19" s="72">
        <v>9</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0"/>
        <v>0</v>
      </c>
      <c r="AL19" s="79">
        <f t="shared" si="1"/>
        <v>0</v>
      </c>
      <c r="AM19" s="80"/>
      <c r="AN19" s="80"/>
    </row>
    <row r="20" spans="1:40" ht="18" customHeight="1" x14ac:dyDescent="0.2">
      <c r="A20" s="72">
        <v>10</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0"/>
        <v>0</v>
      </c>
      <c r="AL20" s="79">
        <f t="shared" si="1"/>
        <v>0</v>
      </c>
      <c r="AM20" s="80"/>
      <c r="AN20" s="80"/>
    </row>
    <row r="21" spans="1:40" ht="18" customHeight="1" x14ac:dyDescent="0.2">
      <c r="A21" s="72">
        <v>11</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0"/>
        <v>0</v>
      </c>
      <c r="AL21" s="79">
        <f t="shared" si="1"/>
        <v>0</v>
      </c>
      <c r="AM21" s="80"/>
      <c r="AN21" s="80"/>
    </row>
    <row r="22" spans="1:40" ht="18" customHeight="1" x14ac:dyDescent="0.2">
      <c r="A22" s="72">
        <v>12</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0"/>
        <v>0</v>
      </c>
      <c r="AL22" s="79">
        <f t="shared" si="1"/>
        <v>0</v>
      </c>
      <c r="AM22" s="80"/>
      <c r="AN22" s="80"/>
    </row>
    <row r="23" spans="1:40" ht="18" customHeight="1" x14ac:dyDescent="0.2">
      <c r="A23" s="72">
        <v>13</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0"/>
        <v>0</v>
      </c>
      <c r="AL23" s="79">
        <f t="shared" si="1"/>
        <v>0</v>
      </c>
      <c r="AM23" s="80"/>
      <c r="AN23" s="80"/>
    </row>
    <row r="24" spans="1:40" ht="18" customHeight="1" x14ac:dyDescent="0.2">
      <c r="A24" s="72">
        <v>14</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0"/>
        <v>0</v>
      </c>
      <c r="AL24" s="79">
        <f t="shared" si="1"/>
        <v>0</v>
      </c>
      <c r="AM24" s="80"/>
      <c r="AN24" s="80"/>
    </row>
    <row r="25" spans="1:40" ht="18" customHeight="1" x14ac:dyDescent="0.2">
      <c r="A25" s="72">
        <v>15</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0"/>
        <v>0</v>
      </c>
      <c r="AL25" s="79">
        <f t="shared" si="1"/>
        <v>0</v>
      </c>
      <c r="AM25" s="80"/>
      <c r="AN25" s="80"/>
    </row>
    <row r="26" spans="1:40" ht="18" customHeight="1" x14ac:dyDescent="0.2">
      <c r="A26" s="72">
        <v>16</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0"/>
        <v>0</v>
      </c>
      <c r="AL26" s="79">
        <f t="shared" si="1"/>
        <v>0</v>
      </c>
      <c r="AM26" s="80"/>
      <c r="AN26" s="80"/>
    </row>
    <row r="27" spans="1:40" ht="18" customHeight="1" x14ac:dyDescent="0.2">
      <c r="A27" s="72">
        <v>17</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0"/>
        <v>0</v>
      </c>
      <c r="AL27" s="79">
        <f t="shared" si="1"/>
        <v>0</v>
      </c>
      <c r="AM27" s="80"/>
      <c r="AN27" s="80"/>
    </row>
    <row r="28" spans="1:40" ht="18" customHeight="1" x14ac:dyDescent="0.2">
      <c r="A28" s="72">
        <v>18</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0"/>
        <v>0</v>
      </c>
      <c r="AL28" s="79">
        <f t="shared" si="1"/>
        <v>0</v>
      </c>
      <c r="AM28" s="80"/>
      <c r="AN28" s="80"/>
    </row>
    <row r="29" spans="1:40" ht="18" customHeight="1" x14ac:dyDescent="0.2">
      <c r="A29" s="72">
        <v>19</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0"/>
        <v>0</v>
      </c>
      <c r="AL29" s="79">
        <f t="shared" si="1"/>
        <v>0</v>
      </c>
      <c r="AM29" s="80"/>
      <c r="AN29" s="80"/>
    </row>
    <row r="30" spans="1:40" ht="18" customHeight="1" x14ac:dyDescent="0.2">
      <c r="A30" s="72">
        <v>20</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0"/>
        <v>0</v>
      </c>
      <c r="AL30" s="79">
        <f t="shared" si="1"/>
        <v>0</v>
      </c>
      <c r="AM30" s="80"/>
      <c r="AN30" s="80"/>
    </row>
    <row r="31" spans="1:40" ht="18" customHeight="1" x14ac:dyDescent="0.2">
      <c r="A31" s="60" t="s">
        <v>30</v>
      </c>
      <c r="B31" s="82"/>
      <c r="C31" s="82"/>
      <c r="D31" s="82"/>
      <c r="E31" s="82"/>
      <c r="F31" s="83">
        <f>+SUM(F11:F30)</f>
        <v>0</v>
      </c>
      <c r="G31" s="83">
        <f t="shared" ref="G31:AJ31" si="2">+SUM(G11:G30)</f>
        <v>0</v>
      </c>
      <c r="H31" s="83">
        <f t="shared" si="2"/>
        <v>0</v>
      </c>
      <c r="I31" s="83">
        <f t="shared" si="2"/>
        <v>0</v>
      </c>
      <c r="J31" s="83">
        <f t="shared" si="2"/>
        <v>0</v>
      </c>
      <c r="K31" s="83">
        <f t="shared" si="2"/>
        <v>0</v>
      </c>
      <c r="L31" s="83">
        <f t="shared" si="2"/>
        <v>0</v>
      </c>
      <c r="M31" s="83">
        <f t="shared" si="2"/>
        <v>0</v>
      </c>
      <c r="N31" s="83">
        <f t="shared" si="2"/>
        <v>0</v>
      </c>
      <c r="O31" s="83">
        <f t="shared" si="2"/>
        <v>0</v>
      </c>
      <c r="P31" s="83">
        <f t="shared" si="2"/>
        <v>0</v>
      </c>
      <c r="Q31" s="83">
        <f t="shared" si="2"/>
        <v>0</v>
      </c>
      <c r="R31" s="83">
        <f t="shared" si="2"/>
        <v>0</v>
      </c>
      <c r="S31" s="83">
        <f t="shared" si="2"/>
        <v>0</v>
      </c>
      <c r="T31" s="83">
        <f t="shared" si="2"/>
        <v>0</v>
      </c>
      <c r="U31" s="83">
        <f t="shared" si="2"/>
        <v>0</v>
      </c>
      <c r="V31" s="83">
        <f t="shared" si="2"/>
        <v>0</v>
      </c>
      <c r="W31" s="83">
        <f t="shared" si="2"/>
        <v>0</v>
      </c>
      <c r="X31" s="83">
        <f t="shared" si="2"/>
        <v>0</v>
      </c>
      <c r="Y31" s="83">
        <f t="shared" si="2"/>
        <v>0</v>
      </c>
      <c r="Z31" s="83">
        <f t="shared" si="2"/>
        <v>0</v>
      </c>
      <c r="AA31" s="83">
        <f t="shared" si="2"/>
        <v>0</v>
      </c>
      <c r="AB31" s="83">
        <f t="shared" si="2"/>
        <v>0</v>
      </c>
      <c r="AC31" s="83">
        <f t="shared" si="2"/>
        <v>0</v>
      </c>
      <c r="AD31" s="83">
        <f t="shared" si="2"/>
        <v>0</v>
      </c>
      <c r="AE31" s="83">
        <f t="shared" si="2"/>
        <v>0</v>
      </c>
      <c r="AF31" s="83">
        <f t="shared" si="2"/>
        <v>0</v>
      </c>
      <c r="AG31" s="83">
        <f t="shared" si="2"/>
        <v>0</v>
      </c>
      <c r="AH31" s="83">
        <f t="shared" si="2"/>
        <v>0</v>
      </c>
      <c r="AI31" s="83">
        <f t="shared" si="2"/>
        <v>0</v>
      </c>
      <c r="AJ31" s="83">
        <f t="shared" si="2"/>
        <v>0</v>
      </c>
      <c r="AK31" s="78">
        <f t="shared" si="0"/>
        <v>0</v>
      </c>
      <c r="AL31" s="79">
        <f>IF($AK$3="４週",AK31/4,AK31/(DAY(EOMONTH($F$9,0))/7))</f>
        <v>0</v>
      </c>
      <c r="AM31" s="56"/>
      <c r="AN31" s="56"/>
    </row>
    <row r="32" spans="1:40" ht="18" customHeight="1" x14ac:dyDescent="0.2">
      <c r="A32" s="82" t="s">
        <v>36</v>
      </c>
      <c r="B32" s="82"/>
      <c r="C32" s="82"/>
      <c r="D32" s="82"/>
      <c r="E32" s="85"/>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3"/>
      <c r="AL32" s="87"/>
      <c r="AM32" s="56"/>
      <c r="AN32" s="56"/>
    </row>
    <row r="33" spans="1:40" ht="15" customHeight="1" x14ac:dyDescent="0.2">
      <c r="A33" s="55"/>
      <c r="B33" s="55"/>
      <c r="C33" s="55"/>
      <c r="D33" s="55"/>
      <c r="E33" s="55"/>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55"/>
      <c r="AL33" s="55"/>
      <c r="AM33" s="38"/>
    </row>
    <row r="34" spans="1:40" ht="15" customHeight="1" x14ac:dyDescent="0.2">
      <c r="A34" s="55"/>
      <c r="B34" s="55"/>
      <c r="C34" s="55"/>
      <c r="D34" s="55"/>
      <c r="E34" s="55"/>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55"/>
      <c r="AL34" s="55"/>
      <c r="AM34" s="38"/>
    </row>
    <row r="35" spans="1:40" ht="15" customHeight="1" x14ac:dyDescent="0.2">
      <c r="A35" s="55"/>
      <c r="B35" s="55"/>
      <c r="C35" s="55"/>
      <c r="D35" s="55"/>
      <c r="E35" s="55"/>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55"/>
      <c r="AL35" s="55"/>
      <c r="AM35" s="38"/>
    </row>
    <row r="36" spans="1:40" ht="21" customHeight="1" x14ac:dyDescent="0.2">
      <c r="A36" s="37" t="s">
        <v>126</v>
      </c>
      <c r="B36" s="42"/>
      <c r="C36" s="43"/>
      <c r="D36" s="43"/>
      <c r="E36" s="43"/>
      <c r="F36" s="43"/>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43"/>
      <c r="AM36" s="43"/>
      <c r="AN36" s="38"/>
    </row>
    <row r="37" spans="1:40" ht="24.9" customHeight="1" x14ac:dyDescent="0.2">
      <c r="A37" s="38"/>
      <c r="B37" s="55"/>
      <c r="C37" s="92" t="str">
        <f>IF(VLOOKUP($AK$1,[1]選択肢!$A$1:$J$32,C42,FALSE)=0,"-",VLOOKUP($AK$1,[1]選択肢!$A$1:$J$32,C42,FALSE))</f>
        <v>管理者</v>
      </c>
      <c r="D37" s="93"/>
      <c r="E37" s="94" t="str">
        <f>IF(VLOOKUP($AK$1,[1]選択肢!$A$1:$J$32,E42,FALSE)=0,"-",VLOOKUP($AK$1,[1]選択肢!$A$1:$J$32,E42,FALSE))</f>
        <v>児童発達支援管理責任者</v>
      </c>
      <c r="F37" s="94"/>
      <c r="G37" s="94"/>
      <c r="H37" s="94"/>
      <c r="I37" s="92" t="str">
        <f>IF(VLOOKUP($AK$1,[1]選択肢!$A$1:$J$32,I42,FALSE)=0,"-",VLOOKUP($AK$1,[1]選択肢!$A$1:$J$32,I42,FALSE))</f>
        <v>訪問支援員</v>
      </c>
      <c r="J37" s="93"/>
      <c r="K37" s="93"/>
      <c r="L37" s="93"/>
      <c r="M37" s="93"/>
      <c r="N37" s="95"/>
      <c r="O37" s="92" t="str">
        <f>IF(VLOOKUP($AK$1,[1]選択肢!$A$1:$J$32,O42,FALSE)=0,"-",VLOOKUP($AK$1,[1]選択肢!$A$1:$J$32,O42,FALSE))</f>
        <v>-</v>
      </c>
      <c r="P37" s="93"/>
      <c r="Q37" s="93"/>
      <c r="R37" s="93"/>
      <c r="S37" s="93"/>
      <c r="T37" s="95"/>
      <c r="U37" s="92" t="str">
        <f>IF(VLOOKUP($AK$1,[1]選択肢!$A$1:$J$32,U42,FALSE)=0,"-",VLOOKUP($AK$1,[1]選択肢!$A$1:$J$32,U42,FALSE))</f>
        <v>-</v>
      </c>
      <c r="V37" s="93"/>
      <c r="W37" s="93"/>
      <c r="X37" s="93"/>
      <c r="Y37" s="93"/>
      <c r="Z37" s="95"/>
      <c r="AA37" s="92" t="str">
        <f>IF(VLOOKUP($AK$1,[1]選択肢!$A$1:$J$32,AA42,FALSE)=0,"-",VLOOKUP($AK$1,[1]選択肢!$A$1:$J$32,AA42,FALSE))</f>
        <v>-</v>
      </c>
      <c r="AB37" s="93"/>
      <c r="AC37" s="93"/>
      <c r="AD37" s="93"/>
      <c r="AE37" s="93"/>
      <c r="AF37" s="95"/>
      <c r="AG37" s="94" t="str">
        <f>IF(VLOOKUP($AK$1,[1]選択肢!$A$1:$J$32,AG42,FALSE)=0,"-",VLOOKUP($AK$1,[1]選択肢!$A$1:$J$32,AG42,FALSE))</f>
        <v>-</v>
      </c>
      <c r="AH37" s="94"/>
      <c r="AI37" s="94"/>
      <c r="AJ37" s="94"/>
      <c r="AK37" s="94"/>
      <c r="AL37" s="94" t="str">
        <f>IF(VLOOKUP($AK$1,[1]選択肢!$A$1:$J$32,AL42,FALSE)=0,"-",VLOOKUP($AK$1,[1]選択肢!$A$1:$J$32,AL42,FALSE))</f>
        <v>-</v>
      </c>
      <c r="AM37" s="94"/>
      <c r="AN37" s="38"/>
    </row>
    <row r="38" spans="1:40" ht="18" customHeight="1" x14ac:dyDescent="0.2">
      <c r="A38" s="38"/>
      <c r="B38" s="55"/>
      <c r="C38" s="96" t="s">
        <v>82</v>
      </c>
      <c r="D38" s="96" t="s">
        <v>83</v>
      </c>
      <c r="E38" s="97" t="s">
        <v>82</v>
      </c>
      <c r="F38" s="98" t="s">
        <v>83</v>
      </c>
      <c r="G38" s="98"/>
      <c r="H38" s="98"/>
      <c r="I38" s="99" t="s">
        <v>82</v>
      </c>
      <c r="J38" s="100"/>
      <c r="K38" s="101"/>
      <c r="L38" s="99" t="s">
        <v>83</v>
      </c>
      <c r="M38" s="100"/>
      <c r="N38" s="101"/>
      <c r="O38" s="99" t="s">
        <v>82</v>
      </c>
      <c r="P38" s="100"/>
      <c r="Q38" s="101"/>
      <c r="R38" s="99" t="s">
        <v>83</v>
      </c>
      <c r="S38" s="100"/>
      <c r="T38" s="101"/>
      <c r="U38" s="99" t="s">
        <v>82</v>
      </c>
      <c r="V38" s="100"/>
      <c r="W38" s="101"/>
      <c r="X38" s="99" t="s">
        <v>83</v>
      </c>
      <c r="Y38" s="100"/>
      <c r="Z38" s="101"/>
      <c r="AA38" s="99" t="s">
        <v>82</v>
      </c>
      <c r="AB38" s="100"/>
      <c r="AC38" s="101"/>
      <c r="AD38" s="99" t="s">
        <v>83</v>
      </c>
      <c r="AE38" s="100"/>
      <c r="AF38" s="101"/>
      <c r="AG38" s="99" t="s">
        <v>82</v>
      </c>
      <c r="AH38" s="100"/>
      <c r="AI38" s="101"/>
      <c r="AJ38" s="99" t="s">
        <v>83</v>
      </c>
      <c r="AK38" s="101"/>
      <c r="AL38" s="97" t="s">
        <v>84</v>
      </c>
      <c r="AM38" s="97" t="s">
        <v>85</v>
      </c>
      <c r="AN38" s="38"/>
    </row>
    <row r="39" spans="1:40" ht="18" customHeight="1" x14ac:dyDescent="0.2">
      <c r="A39" s="38"/>
      <c r="B39" s="102" t="s">
        <v>86</v>
      </c>
      <c r="C39" s="97">
        <f>COUNTIFS($B$11:$B$30,C$37,$C$11:$C$30,"A",$E$11:$E$30,"*")</f>
        <v>1</v>
      </c>
      <c r="D39" s="97">
        <f>COUNTIFS($B$11:$B$30,C$37,$C$11:$C$30,"B",$E$11:$E$30,"*")</f>
        <v>0</v>
      </c>
      <c r="E39" s="97">
        <f>COUNTIFS($B$11:$B$30,E$37,$C$11:$C$30,"A",$E$11:$E$30,"*")</f>
        <v>0</v>
      </c>
      <c r="F39" s="99">
        <f>COUNTIFS($B$11:$B$30,E$37,$C$11:$C$30,"B",$E$11:$E$30,"*")</f>
        <v>1</v>
      </c>
      <c r="G39" s="100"/>
      <c r="H39" s="101"/>
      <c r="I39" s="99">
        <f>COUNTIFS($B$11:$B$30,I$37,$C$11:$C$30,"A",$E$11:$E$30,"*")</f>
        <v>0</v>
      </c>
      <c r="J39" s="100"/>
      <c r="K39" s="101"/>
      <c r="L39" s="99">
        <f>COUNTIFS($B$11:$B$30,I$37,$C$11:$C$30,"B",$E$11:$E$30,"*")</f>
        <v>0</v>
      </c>
      <c r="M39" s="100"/>
      <c r="N39" s="101"/>
      <c r="O39" s="99">
        <f>COUNTIFS($B$11:$B$30,O$37,$C$11:$C$30,"A",$E$11:$E$30,"*")</f>
        <v>0</v>
      </c>
      <c r="P39" s="100"/>
      <c r="Q39" s="101"/>
      <c r="R39" s="99">
        <f>COUNTIFS($B$11:$B$30,O$37,$C$11:$C$30,"B",$E$11:$E$30,"*")</f>
        <v>0</v>
      </c>
      <c r="S39" s="100"/>
      <c r="T39" s="101"/>
      <c r="U39" s="99">
        <f>COUNTIFS($B$11:$B$30,U$37,$C$11:$C$30,"A",$E$11:$E$30,"*")</f>
        <v>0</v>
      </c>
      <c r="V39" s="100"/>
      <c r="W39" s="101"/>
      <c r="X39" s="99">
        <f>COUNTIFS($B$11:$B$30,U$37,$C$11:$C$30,"B",$E$11:$E$30,"*")</f>
        <v>0</v>
      </c>
      <c r="Y39" s="100"/>
      <c r="Z39" s="101"/>
      <c r="AA39" s="99">
        <f>COUNTIFS($B$11:$B$30,AA$37,$C$11:$C$30,"A",$E$11:$E$30,"*")</f>
        <v>0</v>
      </c>
      <c r="AB39" s="100"/>
      <c r="AC39" s="101"/>
      <c r="AD39" s="99">
        <f>COUNTIFS($B$11:$B$30,AA$37,$C$11:$C$30,"B",$E$11:$E$30,"*")</f>
        <v>0</v>
      </c>
      <c r="AE39" s="100"/>
      <c r="AF39" s="101"/>
      <c r="AG39" s="99">
        <f>COUNTIFS($B$11:$B$30,AG$37,$C$11:$C$30,"A",$E$11:$E$30,"*")</f>
        <v>0</v>
      </c>
      <c r="AH39" s="100"/>
      <c r="AI39" s="101"/>
      <c r="AJ39" s="99">
        <f>COUNTIFS($B$11:$B$30,AG$37,$C$11:$C$30,"B",$E$11:$E$30,"*")</f>
        <v>0</v>
      </c>
      <c r="AK39" s="101"/>
      <c r="AL39" s="97">
        <f>COUNTIFS($B$11:$B$30,AL$37,$C$11:$C$30,"A",$E$11:$E$30,"*")</f>
        <v>0</v>
      </c>
      <c r="AM39" s="97">
        <f>COUNTIFS($B$11:$B$30,AL$37,$C$11:$C$30,"B",$E$11:$E$30,"*")</f>
        <v>0</v>
      </c>
      <c r="AN39" s="38"/>
    </row>
    <row r="40" spans="1:40" ht="18" customHeight="1" x14ac:dyDescent="0.2">
      <c r="A40" s="38"/>
      <c r="B40" s="103" t="s">
        <v>87</v>
      </c>
      <c r="C40" s="97">
        <f>COUNTIFS($B$11:$B$30,C$37,$C$11:$C$30,"C",$E$11:$E$30,"*")</f>
        <v>0</v>
      </c>
      <c r="D40" s="97">
        <f>COUNTIFS($B$11:$B$30,C$37,$C$11:$C$30,"D",$E$11:$E$30,"*")</f>
        <v>0</v>
      </c>
      <c r="E40" s="97">
        <f>COUNTIFS($B$11:$B$30,E$37,$C$11:$C$30,"C",$E$11:$E$30,"*")</f>
        <v>1</v>
      </c>
      <c r="F40" s="99">
        <f>COUNTIFS($B$11:$B$30,E$37,$C$11:$C$30,"D",$E$11:$E$30,"*")</f>
        <v>0</v>
      </c>
      <c r="G40" s="100"/>
      <c r="H40" s="101"/>
      <c r="I40" s="99">
        <f>COUNTIFS($B$11:$B$30,I$37,$C$11:$C$30,"C",$E$11:$E$30,"*")</f>
        <v>0</v>
      </c>
      <c r="J40" s="100"/>
      <c r="K40" s="101"/>
      <c r="L40" s="99">
        <f>COUNTIFS($B$11:$B$30,I$37,$C$11:$C$30,"D",$E$11:$E$30,"*")</f>
        <v>1</v>
      </c>
      <c r="M40" s="100"/>
      <c r="N40" s="101"/>
      <c r="O40" s="99">
        <f>COUNTIFS($B$11:$B$30,O$37,$C$11:$C$30,"C",$E$11:$E$30,"*")</f>
        <v>0</v>
      </c>
      <c r="P40" s="100"/>
      <c r="Q40" s="101"/>
      <c r="R40" s="99">
        <f>COUNTIFS($B$11:$B$30,O$37,$C$11:$C$30,"D",$E$11:$E$30,"*")</f>
        <v>0</v>
      </c>
      <c r="S40" s="100"/>
      <c r="T40" s="101"/>
      <c r="U40" s="99">
        <f>COUNTIFS($B$11:$B$30,U$37,$C$11:$C$30,"C",$E$11:$E$30,"*")</f>
        <v>0</v>
      </c>
      <c r="V40" s="100"/>
      <c r="W40" s="101"/>
      <c r="X40" s="99">
        <f>COUNTIFS($B$11:$B$30,U$37,$C$11:$C$30,"D",$E$11:$E$30,"*")</f>
        <v>0</v>
      </c>
      <c r="Y40" s="100"/>
      <c r="Z40" s="101"/>
      <c r="AA40" s="99">
        <f>COUNTIFS($B$11:$B$30,AA$37,$C$11:$C$30,"C",$E$11:$E$30,"*")</f>
        <v>0</v>
      </c>
      <c r="AB40" s="100"/>
      <c r="AC40" s="101"/>
      <c r="AD40" s="99">
        <f>COUNTIFS($B$11:$B$30,AA$37,$C$11:$C$30,"D",$E$11:$E$30,"*")</f>
        <v>0</v>
      </c>
      <c r="AE40" s="100"/>
      <c r="AF40" s="101"/>
      <c r="AG40" s="99">
        <f>COUNTIFS($B$11:$B$30,AG$37,$C$11:$C$30,"C",$E$11:$E$30,"*")</f>
        <v>0</v>
      </c>
      <c r="AH40" s="100"/>
      <c r="AI40" s="101"/>
      <c r="AJ40" s="99">
        <f>COUNTIFS($B$11:$B$30,AG$37,$C$11:$C$30,"D",$E$11:$E$30,"*")</f>
        <v>0</v>
      </c>
      <c r="AK40" s="101"/>
      <c r="AL40" s="97">
        <f>COUNTIFS($B$11:$B$30,AL$37,$C$11:$C$30,"C",$E$11:$E$30,"*")</f>
        <v>0</v>
      </c>
      <c r="AM40" s="97">
        <f>COUNTIFS($B$11:$B$30,AL$37,$C$11:$C$30,"D",$E$11:$E$30,"*")</f>
        <v>0</v>
      </c>
      <c r="AN40" s="38"/>
    </row>
    <row r="41" spans="1:40" ht="24.9" customHeight="1" x14ac:dyDescent="0.2">
      <c r="A41" s="38"/>
      <c r="B41" s="103" t="s">
        <v>88</v>
      </c>
      <c r="C41" s="92" t="str">
        <f>IF($AK$3="４週",SUMIFS($AK$11:$AK$30,$B$11:$B$30,C37)/4/$AH$5,IF($AK$3="歴月",SUMIFS($AK$11:$AK$30,$B$11:$B$30,C37)/$AL$5,"記載する期間を選択してください"))</f>
        <v>記載する期間を選択してください</v>
      </c>
      <c r="D41" s="95"/>
      <c r="E41" s="92" t="str">
        <f>IF($AK$3="４週",SUMIFS($AK$11:$AK$30,$B$11:$B$30,E37)/4/$AH$5,IF($AK$3="歴月",SUMIFS($AK$11:$AK$30,$B$11:$B$30,E37)/$AL$5,"記載する期間を選択してください"))</f>
        <v>記載する期間を選択してください</v>
      </c>
      <c r="F41" s="93"/>
      <c r="G41" s="93"/>
      <c r="H41" s="95"/>
      <c r="I41" s="92" t="str">
        <f>IF($AK$3="４週",SUMIFS($AK$11:$AK$30,$B$11:$B$30,I37)/4/$AH$5,IF($AK$3="歴月",SUMIFS($AK$11:$AK$30,$B$11:$B$30,I37)/$AL$5,"記載する期間を選択してください"))</f>
        <v>記載する期間を選択してください</v>
      </c>
      <c r="J41" s="93"/>
      <c r="K41" s="93"/>
      <c r="L41" s="93"/>
      <c r="M41" s="93"/>
      <c r="N41" s="95"/>
      <c r="O41" s="92" t="str">
        <f>IF($AK$3="４週",SUMIFS($AK$11:$AK$30,$B$11:$B$30,O37)/4/$AH$5,IF($AK$3="歴月",SUMIFS($AK$11:$AK$30,$B$11:$B$30,O37)/$AL$5,"記載する期間を選択してください"))</f>
        <v>記載する期間を選択してください</v>
      </c>
      <c r="P41" s="93"/>
      <c r="Q41" s="93"/>
      <c r="R41" s="93"/>
      <c r="S41" s="93"/>
      <c r="T41" s="95"/>
      <c r="U41" s="92" t="str">
        <f>IF($AK$3="４週",SUMIFS($AK$11:$AK$30,$B$11:$B$30,U37)/4/$AH$5,IF($AK$3="歴月",SUMIFS($AK$11:$AK$30,$B$11:$B$30,U37)/$AL$5,"記載する期間を選択してください"))</f>
        <v>記載する期間を選択してください</v>
      </c>
      <c r="V41" s="93"/>
      <c r="W41" s="93"/>
      <c r="X41" s="93"/>
      <c r="Y41" s="93"/>
      <c r="Z41" s="95"/>
      <c r="AA41" s="92" t="str">
        <f>IF($AK$3="４週",SUMIFS($AK$11:$AK$30,$B$11:$B$30,AA37)/4/$AH$5,IF($AK$3="歴月",SUMIFS($AK$11:$AK$30,$B$11:$B$30,AA37)/$AL$5,"記載する期間を選択してください"))</f>
        <v>記載する期間を選択してください</v>
      </c>
      <c r="AB41" s="93"/>
      <c r="AC41" s="93"/>
      <c r="AD41" s="93"/>
      <c r="AE41" s="93"/>
      <c r="AF41" s="95"/>
      <c r="AG41" s="92" t="str">
        <f>IF($AK$3="４週",SUMIFS($AK$11:$AK$30,$B$11:$B$30,AG37)/4/$AH$5,IF($AK$3="歴月",SUMIFS($AK$11:$AK$30,$B$11:$B$30,AG37)/$AL$5,"記載する期間を選択してください"))</f>
        <v>記載する期間を選択してください</v>
      </c>
      <c r="AH41" s="93"/>
      <c r="AI41" s="93"/>
      <c r="AJ41" s="93"/>
      <c r="AK41" s="95"/>
      <c r="AL41" s="92" t="str">
        <f>IF($AK$3="４週",SUMIFS($AK$11:$AK$30,$B$11:$B$30,AL37)/4/$AH$5,IF($AK$3="歴月",SUMIFS($AK$11:$AK$30,$B$11:$B$30,AL37)/$AL$5,"記載する期間を選択してください"))</f>
        <v>記載する期間を選択してください</v>
      </c>
      <c r="AM41" s="95"/>
      <c r="AN41" s="38"/>
    </row>
    <row r="42" spans="1:40" ht="5.0999999999999996" customHeight="1" x14ac:dyDescent="0.2">
      <c r="A42" s="38"/>
      <c r="B42" s="42"/>
      <c r="C42" s="104">
        <v>2</v>
      </c>
      <c r="D42" s="104"/>
      <c r="E42" s="104">
        <v>3</v>
      </c>
      <c r="F42" s="104"/>
      <c r="G42" s="104"/>
      <c r="H42" s="104"/>
      <c r="I42" s="104">
        <v>4</v>
      </c>
      <c r="J42" s="104"/>
      <c r="K42" s="104"/>
      <c r="L42" s="104"/>
      <c r="M42" s="104"/>
      <c r="N42" s="104"/>
      <c r="O42" s="104">
        <v>5</v>
      </c>
      <c r="P42" s="104"/>
      <c r="Q42" s="104"/>
      <c r="R42" s="104"/>
      <c r="S42" s="104"/>
      <c r="T42" s="104"/>
      <c r="U42" s="104">
        <v>6</v>
      </c>
      <c r="V42" s="104"/>
      <c r="W42" s="104"/>
      <c r="X42" s="104"/>
      <c r="Y42" s="104"/>
      <c r="Z42" s="104"/>
      <c r="AA42" s="104">
        <v>7</v>
      </c>
      <c r="AB42" s="104"/>
      <c r="AC42" s="104"/>
      <c r="AD42" s="104"/>
      <c r="AE42" s="104"/>
      <c r="AF42" s="104"/>
      <c r="AG42" s="104">
        <v>8</v>
      </c>
      <c r="AH42" s="104"/>
      <c r="AI42" s="104"/>
      <c r="AJ42" s="104"/>
      <c r="AK42" s="104"/>
      <c r="AL42" s="104">
        <v>9</v>
      </c>
      <c r="AM42" s="105"/>
      <c r="AN42" s="38"/>
    </row>
    <row r="43" spans="1:40" ht="15" customHeight="1" x14ac:dyDescent="0.2">
      <c r="A43" s="88" t="s">
        <v>89</v>
      </c>
      <c r="B43" s="106"/>
      <c r="C43" s="107"/>
      <c r="D43" s="107"/>
      <c r="E43" s="107"/>
      <c r="F43" s="108"/>
      <c r="G43" s="107"/>
      <c r="H43" s="104"/>
      <c r="I43" s="104"/>
      <c r="J43" s="104"/>
      <c r="K43" s="104"/>
      <c r="L43" s="104"/>
      <c r="M43" s="104"/>
      <c r="N43" s="104"/>
      <c r="O43" s="104"/>
      <c r="P43" s="104"/>
      <c r="Q43" s="104"/>
      <c r="R43" s="104">
        <v>6</v>
      </c>
      <c r="S43" s="104"/>
      <c r="T43" s="104"/>
      <c r="U43" s="104"/>
      <c r="V43" s="104"/>
      <c r="W43" s="104"/>
      <c r="X43" s="104">
        <v>7</v>
      </c>
      <c r="Y43" s="104"/>
      <c r="Z43" s="104"/>
      <c r="AA43" s="104"/>
      <c r="AB43" s="104"/>
      <c r="AC43" s="104"/>
      <c r="AD43" s="104">
        <v>8</v>
      </c>
      <c r="AE43" s="104"/>
      <c r="AF43" s="104"/>
      <c r="AG43" s="109"/>
      <c r="AH43" s="109"/>
      <c r="AI43" s="109"/>
      <c r="AJ43" s="109">
        <v>9</v>
      </c>
      <c r="AK43" s="110"/>
      <c r="AL43" s="110"/>
      <c r="AM43" s="38"/>
    </row>
    <row r="44" spans="1:40" s="88" customFormat="1" ht="15" customHeight="1" x14ac:dyDescent="0.2">
      <c r="A44" s="88" t="s">
        <v>90</v>
      </c>
      <c r="B44" s="89"/>
      <c r="C44" s="89"/>
      <c r="D44" s="89"/>
      <c r="E44" s="89"/>
      <c r="F44" s="89"/>
      <c r="G44" s="89"/>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row>
    <row r="45" spans="1:40" s="88" customFormat="1" ht="15" customHeight="1" x14ac:dyDescent="0.2">
      <c r="A45" s="88" t="s">
        <v>91</v>
      </c>
      <c r="B45" s="89"/>
      <c r="C45" s="89"/>
      <c r="D45" s="89"/>
      <c r="E45" s="89"/>
      <c r="F45" s="89"/>
      <c r="G45" s="89"/>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row>
    <row r="46" spans="1:40" s="88" customFormat="1" ht="15" customHeight="1" x14ac:dyDescent="0.2">
      <c r="A46" s="88" t="s">
        <v>93</v>
      </c>
      <c r="B46" s="89"/>
      <c r="C46" s="89"/>
      <c r="D46" s="89"/>
      <c r="E46" s="89"/>
      <c r="F46" s="89"/>
      <c r="G46" s="89"/>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row>
    <row r="47" spans="1:40" s="88" customFormat="1" ht="15" customHeight="1" x14ac:dyDescent="0.2">
      <c r="A47" s="88" t="s">
        <v>94</v>
      </c>
      <c r="B47" s="89"/>
      <c r="C47" s="89"/>
      <c r="D47" s="89"/>
      <c r="E47" s="89"/>
      <c r="F47" s="89"/>
      <c r="G47" s="89"/>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row>
    <row r="48" spans="1:40" ht="15" customHeight="1" x14ac:dyDescent="0.2">
      <c r="A48" s="88" t="s">
        <v>95</v>
      </c>
      <c r="B48" s="111"/>
      <c r="C48" s="88"/>
      <c r="D48" s="88"/>
      <c r="E48" s="88"/>
      <c r="F48" s="88"/>
      <c r="G48" s="88"/>
    </row>
    <row r="49" spans="1:7" ht="15" customHeight="1" x14ac:dyDescent="0.2">
      <c r="A49" s="88" t="s">
        <v>96</v>
      </c>
      <c r="B49" s="111"/>
      <c r="C49" s="88"/>
      <c r="D49" s="88"/>
      <c r="E49" s="88"/>
      <c r="F49" s="88"/>
      <c r="G49" s="88"/>
    </row>
    <row r="50" spans="1:7" ht="15" customHeight="1" x14ac:dyDescent="0.2">
      <c r="A50" s="88"/>
      <c r="B50" s="102" t="s">
        <v>97</v>
      </c>
      <c r="C50" s="59" t="s">
        <v>98</v>
      </c>
      <c r="D50" s="59"/>
      <c r="E50" s="59"/>
      <c r="F50" s="88"/>
      <c r="G50" s="88"/>
    </row>
    <row r="51" spans="1:7" ht="15" customHeight="1" x14ac:dyDescent="0.2">
      <c r="A51" s="88"/>
      <c r="B51" s="112" t="s">
        <v>72</v>
      </c>
      <c r="C51" s="113" t="s">
        <v>99</v>
      </c>
      <c r="D51" s="113"/>
      <c r="E51" s="113"/>
      <c r="F51" s="88"/>
      <c r="G51" s="88"/>
    </row>
    <row r="52" spans="1:7" ht="15" customHeight="1" x14ac:dyDescent="0.2">
      <c r="A52" s="88"/>
      <c r="B52" s="112" t="s">
        <v>74</v>
      </c>
      <c r="C52" s="113" t="s">
        <v>100</v>
      </c>
      <c r="D52" s="113"/>
      <c r="E52" s="113"/>
      <c r="F52" s="88"/>
      <c r="G52" s="88"/>
    </row>
    <row r="53" spans="1:7" ht="15" customHeight="1" x14ac:dyDescent="0.2">
      <c r="A53" s="88"/>
      <c r="B53" s="112" t="s">
        <v>76</v>
      </c>
      <c r="C53" s="113" t="s">
        <v>101</v>
      </c>
      <c r="D53" s="113"/>
      <c r="E53" s="113"/>
      <c r="F53" s="88"/>
      <c r="G53" s="88"/>
    </row>
    <row r="54" spans="1:7" ht="15" customHeight="1" x14ac:dyDescent="0.2">
      <c r="A54" s="88"/>
      <c r="B54" s="112" t="s">
        <v>78</v>
      </c>
      <c r="C54" s="113" t="s">
        <v>102</v>
      </c>
      <c r="D54" s="113"/>
      <c r="E54" s="113"/>
      <c r="F54" s="88"/>
      <c r="G54" s="88"/>
    </row>
    <row r="55" spans="1:7" ht="15" customHeight="1" x14ac:dyDescent="0.2">
      <c r="A55" s="88"/>
      <c r="B55" s="88" t="s">
        <v>103</v>
      </c>
      <c r="C55" s="88"/>
      <c r="D55" s="88"/>
      <c r="E55" s="88"/>
      <c r="F55" s="88"/>
      <c r="G55" s="88"/>
    </row>
    <row r="56" spans="1:7" ht="15" customHeight="1" x14ac:dyDescent="0.2">
      <c r="A56" s="88"/>
      <c r="B56" s="88" t="s">
        <v>104</v>
      </c>
      <c r="C56" s="88"/>
      <c r="D56" s="88"/>
      <c r="E56" s="88"/>
      <c r="F56" s="88"/>
      <c r="G56" s="88"/>
    </row>
    <row r="57" spans="1:7" ht="15" customHeight="1" x14ac:dyDescent="0.2">
      <c r="A57" s="88"/>
      <c r="B57" s="88" t="s">
        <v>105</v>
      </c>
      <c r="C57" s="88"/>
      <c r="D57" s="88"/>
      <c r="E57" s="88"/>
      <c r="F57" s="88"/>
      <c r="G57" s="88"/>
    </row>
    <row r="58" spans="1:7" ht="15" customHeight="1" x14ac:dyDescent="0.2">
      <c r="A58" s="88" t="s">
        <v>106</v>
      </c>
      <c r="B58" s="111"/>
      <c r="C58" s="88"/>
      <c r="D58" s="88"/>
      <c r="E58" s="88"/>
      <c r="F58" s="88"/>
      <c r="G58" s="88"/>
    </row>
    <row r="59" spans="1:7" ht="15" customHeight="1" x14ac:dyDescent="0.2">
      <c r="A59" s="88" t="s">
        <v>130</v>
      </c>
      <c r="B59" s="111"/>
      <c r="C59" s="88"/>
      <c r="D59" s="88"/>
      <c r="E59" s="88"/>
      <c r="F59" s="88"/>
      <c r="G59" s="88"/>
    </row>
    <row r="60" spans="1:7" ht="15" customHeight="1" x14ac:dyDescent="0.2">
      <c r="A60" s="88" t="s">
        <v>108</v>
      </c>
      <c r="B60" s="111"/>
      <c r="C60" s="88"/>
      <c r="D60" s="88"/>
      <c r="E60" s="88"/>
      <c r="F60" s="88"/>
      <c r="G60" s="88"/>
    </row>
    <row r="61" spans="1:7" ht="15" customHeight="1" x14ac:dyDescent="0.2">
      <c r="A61" s="88" t="s">
        <v>109</v>
      </c>
      <c r="B61" s="111"/>
      <c r="C61" s="88"/>
      <c r="D61" s="88"/>
      <c r="E61" s="88"/>
      <c r="F61" s="88"/>
      <c r="G61" s="88"/>
    </row>
    <row r="62" spans="1:7" ht="15" customHeight="1" x14ac:dyDescent="0.2">
      <c r="A62" s="88" t="s">
        <v>110</v>
      </c>
      <c r="B62" s="111"/>
      <c r="C62" s="88"/>
      <c r="D62" s="88"/>
      <c r="E62" s="88"/>
      <c r="F62" s="88"/>
      <c r="G62" s="88"/>
    </row>
    <row r="63" spans="1:7" ht="15" customHeight="1" x14ac:dyDescent="0.2">
      <c r="A63" s="88" t="s">
        <v>111</v>
      </c>
      <c r="B63" s="111"/>
      <c r="C63" s="88"/>
      <c r="D63" s="88"/>
      <c r="E63" s="88"/>
      <c r="F63" s="88"/>
      <c r="G63" s="88"/>
    </row>
    <row r="64" spans="1:7" ht="15" customHeight="1" x14ac:dyDescent="0.2">
      <c r="A64" s="88"/>
      <c r="B64" s="88" t="s">
        <v>112</v>
      </c>
      <c r="C64" s="88"/>
      <c r="D64" s="88"/>
      <c r="E64" s="88"/>
      <c r="F64" s="88"/>
      <c r="G64" s="88"/>
    </row>
    <row r="65" spans="1:7" ht="15" customHeight="1" x14ac:dyDescent="0.2">
      <c r="A65" s="88"/>
      <c r="B65" s="88" t="s">
        <v>113</v>
      </c>
      <c r="C65" s="88"/>
      <c r="D65" s="88"/>
      <c r="E65" s="88"/>
      <c r="F65" s="88"/>
      <c r="G65" s="88"/>
    </row>
    <row r="66" spans="1:7" ht="15" customHeight="1" x14ac:dyDescent="0.2">
      <c r="A66" s="88" t="s">
        <v>114</v>
      </c>
      <c r="B66" s="111"/>
      <c r="C66" s="88"/>
      <c r="D66" s="88"/>
      <c r="E66" s="88"/>
      <c r="F66" s="88"/>
      <c r="G66" s="88"/>
    </row>
    <row r="67" spans="1:7" ht="15" customHeight="1" x14ac:dyDescent="0.2">
      <c r="A67" s="88" t="s">
        <v>115</v>
      </c>
      <c r="B67" s="111"/>
      <c r="C67" s="88"/>
      <c r="D67" s="88"/>
      <c r="E67" s="88"/>
      <c r="F67" s="88"/>
      <c r="G67" s="88"/>
    </row>
    <row r="68" spans="1:7" ht="15" customHeight="1" x14ac:dyDescent="0.2">
      <c r="A68" s="88" t="s">
        <v>116</v>
      </c>
      <c r="B68" s="111"/>
      <c r="C68" s="88"/>
      <c r="D68" s="88"/>
      <c r="E68" s="88"/>
      <c r="F68" s="88"/>
      <c r="G68" s="88"/>
    </row>
    <row r="69" spans="1:7" ht="15" customHeight="1" x14ac:dyDescent="0.2">
      <c r="A69" s="88" t="s">
        <v>117</v>
      </c>
      <c r="B69" s="111"/>
      <c r="C69" s="88"/>
      <c r="D69" s="88"/>
      <c r="E69" s="88"/>
      <c r="F69" s="88"/>
      <c r="G69" s="88"/>
    </row>
    <row r="70" spans="1:7" ht="15" customHeight="1" x14ac:dyDescent="0.2">
      <c r="A70" s="88" t="s">
        <v>118</v>
      </c>
      <c r="B70" s="111"/>
      <c r="C70" s="88"/>
      <c r="D70" s="88"/>
      <c r="E70" s="88"/>
      <c r="F70" s="88"/>
      <c r="G70" s="88"/>
    </row>
    <row r="71" spans="1:7" ht="15" customHeight="1" x14ac:dyDescent="0.2">
      <c r="A71" s="88" t="s">
        <v>119</v>
      </c>
      <c r="B71" s="111"/>
      <c r="C71" s="88"/>
      <c r="D71" s="88"/>
      <c r="E71" s="88"/>
      <c r="F71" s="88"/>
      <c r="G71" s="88"/>
    </row>
    <row r="72" spans="1:7" ht="15" customHeight="1" x14ac:dyDescent="0.2">
      <c r="A72" s="88" t="s">
        <v>120</v>
      </c>
      <c r="B72" s="111"/>
      <c r="C72" s="88"/>
      <c r="D72" s="88"/>
      <c r="E72" s="88"/>
      <c r="F72" s="88"/>
      <c r="G72" s="88"/>
    </row>
    <row r="73" spans="1:7" ht="15" customHeight="1" x14ac:dyDescent="0.2">
      <c r="A73" s="88" t="s">
        <v>121</v>
      </c>
      <c r="B73" s="111"/>
      <c r="C73" s="88"/>
      <c r="D73" s="88"/>
      <c r="E73" s="88"/>
      <c r="F73" s="88"/>
      <c r="G73" s="88"/>
    </row>
  </sheetData>
  <mergeCells count="101">
    <mergeCell ref="C53:E53"/>
    <mergeCell ref="C54:E54"/>
    <mergeCell ref="AA41:AF41"/>
    <mergeCell ref="AG41:AK41"/>
    <mergeCell ref="AL41:AM41"/>
    <mergeCell ref="C50:E50"/>
    <mergeCell ref="C51:E51"/>
    <mergeCell ref="C52:E52"/>
    <mergeCell ref="X40:Z40"/>
    <mergeCell ref="AA40:AC40"/>
    <mergeCell ref="AD40:AF40"/>
    <mergeCell ref="AG40:AI40"/>
    <mergeCell ref="AJ40:AK40"/>
    <mergeCell ref="C41:D41"/>
    <mergeCell ref="E41:H41"/>
    <mergeCell ref="I41:N41"/>
    <mergeCell ref="O41:T41"/>
    <mergeCell ref="U41:Z41"/>
    <mergeCell ref="AA39:AC39"/>
    <mergeCell ref="AD39:AF39"/>
    <mergeCell ref="AG39:AI39"/>
    <mergeCell ref="AJ39:AK39"/>
    <mergeCell ref="F40:H40"/>
    <mergeCell ref="I40:K40"/>
    <mergeCell ref="L40:N40"/>
    <mergeCell ref="O40:Q40"/>
    <mergeCell ref="R40:T40"/>
    <mergeCell ref="U40:W40"/>
    <mergeCell ref="AD38:AF38"/>
    <mergeCell ref="AG38:AI38"/>
    <mergeCell ref="AJ38:AK38"/>
    <mergeCell ref="F39:H39"/>
    <mergeCell ref="I39:K39"/>
    <mergeCell ref="L39:N39"/>
    <mergeCell ref="O39:Q39"/>
    <mergeCell ref="R39:T39"/>
    <mergeCell ref="U39:W39"/>
    <mergeCell ref="X39:Z39"/>
    <mergeCell ref="AG37:AK37"/>
    <mergeCell ref="AL37:AM37"/>
    <mergeCell ref="F38:H38"/>
    <mergeCell ref="I38:K38"/>
    <mergeCell ref="L38:N38"/>
    <mergeCell ref="O38:Q38"/>
    <mergeCell ref="R38:T38"/>
    <mergeCell ref="U38:W38"/>
    <mergeCell ref="X38:Z38"/>
    <mergeCell ref="AA38:AC38"/>
    <mergeCell ref="C37:D37"/>
    <mergeCell ref="E37:H37"/>
    <mergeCell ref="I37:N37"/>
    <mergeCell ref="O37:T37"/>
    <mergeCell ref="U37:Z37"/>
    <mergeCell ref="AA37:AF3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K3:AN3"/>
    <mergeCell ref="AK4:AN4"/>
    <mergeCell ref="AH5:AJ5"/>
    <mergeCell ref="A7:A10"/>
    <mergeCell ref="B7:B8"/>
    <mergeCell ref="C7:C10"/>
    <mergeCell ref="D7:D10"/>
    <mergeCell ref="E7:E10"/>
    <mergeCell ref="F7:AJ7"/>
    <mergeCell ref="AK7:AK10"/>
    <mergeCell ref="AK1:AN1"/>
    <mergeCell ref="M2:P2"/>
    <mergeCell ref="Q2:R2"/>
    <mergeCell ref="S2:T2"/>
    <mergeCell ref="U2:V2"/>
    <mergeCell ref="AK2:AN2"/>
  </mergeCells>
  <phoneticPr fontId="1"/>
  <dataValidations count="5">
    <dataValidation type="list" allowBlank="1" showInputMessage="1" sqref="B13:B30" xr:uid="{2FE92B8A-15F6-40BF-80EC-B8960AF49FF2}">
      <formula1>INDIRECT($AK$1)</formula1>
    </dataValidation>
    <dataValidation type="list" allowBlank="1" showInputMessage="1" showErrorMessage="1" sqref="AK3:AN3" xr:uid="{EBFB0EAA-04C8-4800-8CD1-856D848E8BC9}">
      <formula1>"４週,歴月"</formula1>
    </dataValidation>
    <dataValidation type="list" allowBlank="1" showInputMessage="1" showErrorMessage="1" sqref="AK4:AN4" xr:uid="{B1A29B53-2215-4D9A-8784-6C5DE0F28239}">
      <formula1>"予定,実績"</formula1>
    </dataValidation>
    <dataValidation type="list" allowBlank="1" showInputMessage="1" showErrorMessage="1" sqref="C11:C30" xr:uid="{A5359FE7-E68F-4C59-97B7-7562A7B5BBBE}">
      <formula1>"A,B,C,D"</formula1>
    </dataValidation>
    <dataValidation allowBlank="1" showInputMessage="1" sqref="B11:B12" xr:uid="{726EE447-3CCC-4257-A52D-55DD966C4B13}"/>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C691C-6255-484D-B63C-B3650C1293BD}">
  <dimension ref="A1:AN73"/>
  <sheetViews>
    <sheetView showGridLines="0" view="pageBreakPreview" zoomScaleNormal="100" zoomScaleSheetLayoutView="100" workbookViewId="0">
      <selection activeCell="A2" sqref="A2"/>
    </sheetView>
  </sheetViews>
  <sheetFormatPr defaultColWidth="9.109375" defaultRowHeight="21" customHeight="1" x14ac:dyDescent="0.2"/>
  <cols>
    <col min="1" max="1" width="2.88671875" style="42" customWidth="1"/>
    <col min="2" max="2" width="16.6640625" style="35" customWidth="1"/>
    <col min="3" max="3" width="7.33203125" style="42" customWidth="1"/>
    <col min="4" max="5" width="8.44140625" style="42" customWidth="1"/>
    <col min="6" max="36" width="2.88671875" style="42" customWidth="1"/>
    <col min="37" max="37" width="7.33203125" style="42" customWidth="1"/>
    <col min="38" max="39" width="8.44140625" style="42" customWidth="1"/>
    <col min="40" max="40" width="6.21875" style="42" customWidth="1"/>
    <col min="41" max="16384" width="9.109375" style="42"/>
  </cols>
  <sheetData>
    <row r="1" spans="1:40" ht="20.100000000000001" customHeight="1" x14ac:dyDescent="0.2">
      <c r="A1" s="34" t="s">
        <v>124</v>
      </c>
      <c r="C1" s="36"/>
      <c r="D1" s="36"/>
      <c r="E1" s="36"/>
      <c r="F1" s="36"/>
      <c r="G1" s="36"/>
      <c r="H1" s="36"/>
      <c r="I1" s="36"/>
      <c r="J1" s="36"/>
      <c r="K1" s="36"/>
      <c r="L1" s="36"/>
      <c r="M1" s="36"/>
      <c r="N1" s="36"/>
      <c r="O1" s="36"/>
      <c r="P1" s="36"/>
      <c r="Q1" s="36"/>
      <c r="R1" s="36"/>
      <c r="S1" s="36"/>
      <c r="T1" s="36"/>
      <c r="U1" s="36"/>
      <c r="V1" s="36"/>
      <c r="W1" s="36"/>
      <c r="X1" s="37"/>
      <c r="Y1" s="37"/>
      <c r="Z1" s="38"/>
      <c r="AA1" s="38"/>
      <c r="AB1" s="38"/>
      <c r="AC1" s="38"/>
      <c r="AD1" s="39"/>
      <c r="AE1" s="39"/>
      <c r="AF1" s="39"/>
      <c r="AG1" s="39"/>
      <c r="AH1" s="39"/>
      <c r="AI1" s="40" t="s">
        <v>47</v>
      </c>
      <c r="AJ1" s="40"/>
      <c r="AK1" s="41" t="s">
        <v>131</v>
      </c>
      <c r="AL1" s="41"/>
      <c r="AM1" s="41"/>
      <c r="AN1" s="41"/>
    </row>
    <row r="2" spans="1:40" ht="18" customHeight="1" x14ac:dyDescent="0.2">
      <c r="A2" s="38"/>
      <c r="B2" s="43"/>
      <c r="C2" s="43"/>
      <c r="D2" s="43"/>
      <c r="E2" s="43"/>
      <c r="F2" s="43"/>
      <c r="G2" s="43"/>
      <c r="H2" s="43"/>
      <c r="I2" s="43"/>
      <c r="J2" s="43"/>
      <c r="K2" s="43"/>
      <c r="L2" s="43"/>
      <c r="M2" s="44">
        <v>2024</v>
      </c>
      <c r="N2" s="44"/>
      <c r="O2" s="44"/>
      <c r="P2" s="44"/>
      <c r="Q2" s="45" t="s">
        <v>35</v>
      </c>
      <c r="R2" s="45"/>
      <c r="S2" s="44">
        <v>5</v>
      </c>
      <c r="T2" s="44"/>
      <c r="U2" s="45" t="s">
        <v>29</v>
      </c>
      <c r="V2" s="45"/>
      <c r="W2" s="43"/>
      <c r="X2" s="43"/>
      <c r="Y2" s="43"/>
      <c r="Z2" s="38"/>
      <c r="AA2" s="38"/>
      <c r="AC2" s="40"/>
      <c r="AD2" s="43"/>
      <c r="AE2" s="43"/>
      <c r="AF2" s="43"/>
      <c r="AG2" s="43"/>
      <c r="AH2" s="43"/>
      <c r="AI2" s="40" t="s">
        <v>49</v>
      </c>
      <c r="AJ2" s="40"/>
      <c r="AK2" s="46"/>
      <c r="AL2" s="46"/>
      <c r="AM2" s="46"/>
      <c r="AN2" s="46"/>
    </row>
    <row r="3" spans="1:40" ht="18" customHeight="1" x14ac:dyDescent="0.2">
      <c r="A3" s="47"/>
      <c r="B3" s="47"/>
      <c r="C3" s="47"/>
      <c r="D3" s="47"/>
      <c r="E3" s="47"/>
      <c r="F3" s="47"/>
      <c r="G3" s="47"/>
      <c r="H3" s="47"/>
      <c r="I3" s="47"/>
      <c r="J3" s="47"/>
      <c r="K3" s="47"/>
      <c r="L3" s="47"/>
      <c r="M3" s="47"/>
      <c r="N3" s="47"/>
      <c r="O3" s="47"/>
      <c r="P3" s="47"/>
      <c r="Q3" s="47"/>
      <c r="R3" s="47"/>
      <c r="S3" s="47"/>
      <c r="T3" s="47"/>
      <c r="U3" s="47"/>
      <c r="V3" s="47"/>
      <c r="W3" s="47"/>
      <c r="Y3" s="48"/>
      <c r="Z3" s="48"/>
      <c r="AA3" s="48"/>
      <c r="AB3" s="38"/>
      <c r="AC3" s="48"/>
      <c r="AD3" s="48"/>
      <c r="AE3" s="48"/>
      <c r="AF3" s="48"/>
      <c r="AG3" s="48"/>
      <c r="AH3" s="48"/>
      <c r="AI3" s="49" t="s">
        <v>50</v>
      </c>
      <c r="AJ3" s="40"/>
      <c r="AK3" s="50"/>
      <c r="AL3" s="50"/>
      <c r="AM3" s="50"/>
      <c r="AN3" s="50"/>
    </row>
    <row r="4" spans="1:40" ht="18" customHeight="1" x14ac:dyDescent="0.2">
      <c r="A4" s="47"/>
      <c r="B4" s="47"/>
      <c r="C4" s="47"/>
      <c r="D4" s="47"/>
      <c r="E4" s="47"/>
      <c r="F4" s="47"/>
      <c r="G4" s="47"/>
      <c r="H4" s="47"/>
      <c r="I4" s="47"/>
      <c r="J4" s="47"/>
      <c r="K4" s="47"/>
      <c r="L4" s="47"/>
      <c r="M4" s="47"/>
      <c r="N4" s="47"/>
      <c r="O4" s="47"/>
      <c r="P4" s="47"/>
      <c r="Q4" s="47"/>
      <c r="R4" s="47"/>
      <c r="S4" s="47"/>
      <c r="T4" s="47"/>
      <c r="U4" s="47"/>
      <c r="V4" s="47"/>
      <c r="W4" s="47"/>
      <c r="Y4" s="48"/>
      <c r="Z4" s="48"/>
      <c r="AA4" s="48"/>
      <c r="AB4" s="38"/>
      <c r="AC4" s="48"/>
      <c r="AD4" s="48"/>
      <c r="AE4" s="48"/>
      <c r="AF4" s="48"/>
      <c r="AG4" s="48"/>
      <c r="AH4" s="48"/>
      <c r="AI4" s="49" t="s">
        <v>51</v>
      </c>
      <c r="AJ4" s="40"/>
      <c r="AK4" s="50"/>
      <c r="AL4" s="50"/>
      <c r="AM4" s="50"/>
      <c r="AN4" s="50"/>
    </row>
    <row r="5" spans="1:40" ht="18" customHeight="1" x14ac:dyDescent="0.2">
      <c r="A5" s="47"/>
      <c r="B5" s="47"/>
      <c r="C5" s="47"/>
      <c r="D5" s="47"/>
      <c r="E5" s="47"/>
      <c r="F5" s="47"/>
      <c r="G5" s="47"/>
      <c r="H5" s="47"/>
      <c r="I5" s="47"/>
      <c r="J5" s="47"/>
      <c r="K5" s="47"/>
      <c r="L5" s="47"/>
      <c r="M5" s="47"/>
      <c r="N5" s="47"/>
      <c r="O5" s="47"/>
      <c r="P5" s="47"/>
      <c r="Q5" s="47"/>
      <c r="R5" s="47"/>
      <c r="S5" s="47"/>
      <c r="U5" s="47"/>
      <c r="V5" s="47"/>
      <c r="W5" s="47"/>
      <c r="Y5" s="48"/>
      <c r="Z5" s="48"/>
      <c r="AA5" s="48"/>
      <c r="AB5" s="38"/>
      <c r="AC5" s="48"/>
      <c r="AD5" s="48"/>
      <c r="AE5" s="48"/>
      <c r="AF5" s="48"/>
      <c r="AG5" s="49" t="s">
        <v>53</v>
      </c>
      <c r="AH5" s="53"/>
      <c r="AI5" s="53"/>
      <c r="AJ5" s="53"/>
      <c r="AK5" s="48" t="s">
        <v>54</v>
      </c>
      <c r="AL5" s="114"/>
      <c r="AM5" s="48" t="s">
        <v>55</v>
      </c>
      <c r="AN5" s="38"/>
    </row>
    <row r="6" spans="1:40" ht="9.9" customHeight="1" x14ac:dyDescent="0.2">
      <c r="A6" s="38"/>
      <c r="B6" s="55"/>
      <c r="C6" s="55"/>
      <c r="D6" s="55"/>
      <c r="E6" s="55"/>
      <c r="F6" s="55"/>
      <c r="G6" s="55"/>
      <c r="H6" s="55"/>
      <c r="I6" s="55"/>
      <c r="J6" s="55"/>
      <c r="K6" s="55"/>
      <c r="L6" s="55"/>
      <c r="M6" s="55"/>
      <c r="N6" s="55"/>
      <c r="O6" s="55"/>
      <c r="P6" s="55"/>
      <c r="Q6" s="55"/>
      <c r="R6" s="55"/>
      <c r="S6" s="55"/>
      <c r="T6" s="55"/>
      <c r="U6" s="55"/>
      <c r="V6" s="55"/>
      <c r="W6" s="55"/>
      <c r="X6" s="43"/>
      <c r="Y6" s="43"/>
      <c r="Z6" s="43"/>
      <c r="AA6" s="43"/>
      <c r="AB6" s="43"/>
      <c r="AC6" s="43"/>
      <c r="AD6" s="43"/>
      <c r="AE6" s="43"/>
      <c r="AF6" s="43"/>
      <c r="AG6" s="43"/>
      <c r="AH6" s="43"/>
      <c r="AI6" s="43"/>
      <c r="AJ6" s="43"/>
      <c r="AK6" s="43"/>
      <c r="AL6" s="43"/>
      <c r="AM6" s="38"/>
      <c r="AN6" s="38"/>
    </row>
    <row r="7" spans="1:40" ht="15" customHeight="1" x14ac:dyDescent="0.2">
      <c r="A7" s="56" t="s">
        <v>56</v>
      </c>
      <c r="B7" s="57" t="s">
        <v>57</v>
      </c>
      <c r="C7" s="58" t="s">
        <v>58</v>
      </c>
      <c r="D7" s="59" t="s">
        <v>59</v>
      </c>
      <c r="E7" s="60" t="s">
        <v>60</v>
      </c>
      <c r="F7" s="61" t="s">
        <v>61</v>
      </c>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2" t="s">
        <v>62</v>
      </c>
      <c r="AL7" s="63" t="s">
        <v>63</v>
      </c>
      <c r="AM7" s="64" t="s">
        <v>64</v>
      </c>
      <c r="AN7" s="64"/>
    </row>
    <row r="8" spans="1:40" ht="15" customHeight="1" x14ac:dyDescent="0.2">
      <c r="A8" s="56"/>
      <c r="B8" s="65"/>
      <c r="C8" s="66"/>
      <c r="D8" s="59"/>
      <c r="E8" s="60"/>
      <c r="F8" s="59" t="s">
        <v>65</v>
      </c>
      <c r="G8" s="59"/>
      <c r="H8" s="59"/>
      <c r="I8" s="59"/>
      <c r="J8" s="59"/>
      <c r="K8" s="59"/>
      <c r="L8" s="59"/>
      <c r="M8" s="59" t="s">
        <v>66</v>
      </c>
      <c r="N8" s="59"/>
      <c r="O8" s="59"/>
      <c r="P8" s="59"/>
      <c r="Q8" s="59"/>
      <c r="R8" s="59"/>
      <c r="S8" s="59"/>
      <c r="T8" s="59" t="s">
        <v>67</v>
      </c>
      <c r="U8" s="59"/>
      <c r="V8" s="59"/>
      <c r="W8" s="59"/>
      <c r="X8" s="59"/>
      <c r="Y8" s="59"/>
      <c r="Z8" s="59"/>
      <c r="AA8" s="59" t="s">
        <v>68</v>
      </c>
      <c r="AB8" s="59"/>
      <c r="AC8" s="59"/>
      <c r="AD8" s="59"/>
      <c r="AE8" s="59"/>
      <c r="AF8" s="59"/>
      <c r="AG8" s="59"/>
      <c r="AH8" s="59" t="s">
        <v>69</v>
      </c>
      <c r="AI8" s="59"/>
      <c r="AJ8" s="59"/>
      <c r="AK8" s="62"/>
      <c r="AL8" s="63"/>
      <c r="AM8" s="64"/>
      <c r="AN8" s="64"/>
    </row>
    <row r="9" spans="1:40" ht="15" customHeight="1" x14ac:dyDescent="0.2">
      <c r="A9" s="56"/>
      <c r="B9" s="67" t="s">
        <v>70</v>
      </c>
      <c r="C9" s="66"/>
      <c r="D9" s="59"/>
      <c r="E9" s="60"/>
      <c r="F9" s="68">
        <f>DATE($M$2,$S$2,1)</f>
        <v>45413</v>
      </c>
      <c r="G9" s="68">
        <f>DATE($M$2,$S$2,2)</f>
        <v>45414</v>
      </c>
      <c r="H9" s="68">
        <f>DATE($M$2,$S$2,3)</f>
        <v>45415</v>
      </c>
      <c r="I9" s="68">
        <f>DATE($M$2,$S$2,4)</f>
        <v>45416</v>
      </c>
      <c r="J9" s="68">
        <f>DATE($M$2,$S$2,5)</f>
        <v>45417</v>
      </c>
      <c r="K9" s="68">
        <f>DATE($M$2,$S$2,6)</f>
        <v>45418</v>
      </c>
      <c r="L9" s="68">
        <f>DATE($M$2,$S$2,7)</f>
        <v>45419</v>
      </c>
      <c r="M9" s="68">
        <f>DATE($M$2,$S$2,8)</f>
        <v>45420</v>
      </c>
      <c r="N9" s="68">
        <f>DATE($M$2,$S$2,9)</f>
        <v>45421</v>
      </c>
      <c r="O9" s="68">
        <f>DATE($M$2,$S$2,10)</f>
        <v>45422</v>
      </c>
      <c r="P9" s="68">
        <f>DATE($M$2,$S$2,11)</f>
        <v>45423</v>
      </c>
      <c r="Q9" s="68">
        <f>DATE($M$2,$S$2,12)</f>
        <v>45424</v>
      </c>
      <c r="R9" s="68">
        <f>DATE($M$2,$S$2,13)</f>
        <v>45425</v>
      </c>
      <c r="S9" s="68">
        <f>DATE($M$2,$S$2,14)</f>
        <v>45426</v>
      </c>
      <c r="T9" s="68">
        <f>DATE($M$2,$S$2,15)</f>
        <v>45427</v>
      </c>
      <c r="U9" s="68">
        <f>DATE($M$2,$S$2,16)</f>
        <v>45428</v>
      </c>
      <c r="V9" s="68">
        <f>DATE($M$2,$S$2,17)</f>
        <v>45429</v>
      </c>
      <c r="W9" s="68">
        <f>DATE($M$2,$S$2,18)</f>
        <v>45430</v>
      </c>
      <c r="X9" s="68">
        <f>DATE($M$2,$S$2,19)</f>
        <v>45431</v>
      </c>
      <c r="Y9" s="68">
        <f>DATE($M$2,$S$2,20)</f>
        <v>45432</v>
      </c>
      <c r="Z9" s="68">
        <f>DATE($M$2,$S$2,21)</f>
        <v>45433</v>
      </c>
      <c r="AA9" s="68">
        <f>DATE($M$2,$S$2,22)</f>
        <v>45434</v>
      </c>
      <c r="AB9" s="68">
        <f>DATE($M$2,$S$2,23)</f>
        <v>45435</v>
      </c>
      <c r="AC9" s="68">
        <f>DATE($M$2,$S$2,24)</f>
        <v>45436</v>
      </c>
      <c r="AD9" s="68">
        <f>DATE($M$2,$S$2,25)</f>
        <v>45437</v>
      </c>
      <c r="AE9" s="68">
        <f>DATE($M$2,$S$2,26)</f>
        <v>45438</v>
      </c>
      <c r="AF9" s="68">
        <f>DATE($M$2,$S$2,27)</f>
        <v>45439</v>
      </c>
      <c r="AG9" s="68">
        <f>DATE($M$2,$S$2,28)</f>
        <v>45440</v>
      </c>
      <c r="AH9" s="68">
        <f>IF(DAY(EOMONTH(F9,0))&lt;29,"",DATE($M$2,$S$2,29))</f>
        <v>45441</v>
      </c>
      <c r="AI9" s="68">
        <f>IF(DAY(EOMONTH(F9,0))&lt;30,"",DATE($M$2,$S$2,30))</f>
        <v>45442</v>
      </c>
      <c r="AJ9" s="68">
        <f>IF(DAY(EOMONTH(F9,0))&lt;31,"",DATE($M$2,$S$2,31))</f>
        <v>45443</v>
      </c>
      <c r="AK9" s="62"/>
      <c r="AL9" s="63"/>
      <c r="AM9" s="64"/>
      <c r="AN9" s="64"/>
    </row>
    <row r="10" spans="1:40" ht="15" customHeight="1" x14ac:dyDescent="0.2">
      <c r="A10" s="56"/>
      <c r="B10" s="69"/>
      <c r="C10" s="70"/>
      <c r="D10" s="59"/>
      <c r="E10" s="60"/>
      <c r="F10" s="71">
        <f>DATE($M$2,$S$2,1)</f>
        <v>45413</v>
      </c>
      <c r="G10" s="71">
        <f>DATE($M$2,$S$2,2)</f>
        <v>45414</v>
      </c>
      <c r="H10" s="71">
        <f>DATE($M$2,$S$2,3)</f>
        <v>45415</v>
      </c>
      <c r="I10" s="71">
        <f>DATE($M$2,$S$2,4)</f>
        <v>45416</v>
      </c>
      <c r="J10" s="71">
        <f>DATE($M$2,$S$2,5)</f>
        <v>45417</v>
      </c>
      <c r="K10" s="71">
        <f>DATE($M$2,$S$2,6)</f>
        <v>45418</v>
      </c>
      <c r="L10" s="71">
        <f>DATE($M$2,$S$2,7)</f>
        <v>45419</v>
      </c>
      <c r="M10" s="71">
        <f>DATE($M$2,$S$2,8)</f>
        <v>45420</v>
      </c>
      <c r="N10" s="71">
        <f>DATE($M$2,$S$2,9)</f>
        <v>45421</v>
      </c>
      <c r="O10" s="71">
        <f>DATE($M$2,$S$2,10)</f>
        <v>45422</v>
      </c>
      <c r="P10" s="71">
        <f>DATE($M$2,$S$2,11)</f>
        <v>45423</v>
      </c>
      <c r="Q10" s="71">
        <f>DATE($M$2,$S$2,12)</f>
        <v>45424</v>
      </c>
      <c r="R10" s="71">
        <f>DATE($M$2,$S$2,13)</f>
        <v>45425</v>
      </c>
      <c r="S10" s="71">
        <f>DATE($M$2,$S$2,14)</f>
        <v>45426</v>
      </c>
      <c r="T10" s="71">
        <f>DATE($M$2,$S$2,15)</f>
        <v>45427</v>
      </c>
      <c r="U10" s="71">
        <f>DATE($M$2,$S$2,16)</f>
        <v>45428</v>
      </c>
      <c r="V10" s="71">
        <f>DATE($M$2,$S$2,17)</f>
        <v>45429</v>
      </c>
      <c r="W10" s="71">
        <f>DATE($M$2,$S$2,18)</f>
        <v>45430</v>
      </c>
      <c r="X10" s="71">
        <f>DATE($M$2,$S$2,19)</f>
        <v>45431</v>
      </c>
      <c r="Y10" s="71">
        <f>DATE($M$2,$S$2,20)</f>
        <v>45432</v>
      </c>
      <c r="Z10" s="71">
        <f>DATE($M$2,$S$2,21)</f>
        <v>45433</v>
      </c>
      <c r="AA10" s="71">
        <f>DATE($M$2,$S$2,22)</f>
        <v>45434</v>
      </c>
      <c r="AB10" s="71">
        <f>DATE($M$2,$S$2,23)</f>
        <v>45435</v>
      </c>
      <c r="AC10" s="71">
        <f>DATE($M$2,$S$2,24)</f>
        <v>45436</v>
      </c>
      <c r="AD10" s="71">
        <f>DATE($M$2,$S$2,25)</f>
        <v>45437</v>
      </c>
      <c r="AE10" s="71">
        <f>DATE($M$2,$S$2,26)</f>
        <v>45438</v>
      </c>
      <c r="AF10" s="71">
        <f>DATE($M$2,$S$2,27)</f>
        <v>45439</v>
      </c>
      <c r="AG10" s="71">
        <f>DATE($M$2,$S$2,28)</f>
        <v>45440</v>
      </c>
      <c r="AH10" s="71">
        <f>IF(DAY(EOMONTH(F10,0))&lt;29,"",DATE($M$2,$S$2,29))</f>
        <v>45441</v>
      </c>
      <c r="AI10" s="71">
        <f>IF(DAY(EOMONTH(F10,0))&lt;30,"",DATE($M$2,$S$2,30))</f>
        <v>45442</v>
      </c>
      <c r="AJ10" s="71">
        <f>IF(DAY(EOMONTH(F10,0))&lt;31,"",DATE($M$2,$S$2,31))</f>
        <v>45443</v>
      </c>
      <c r="AK10" s="62"/>
      <c r="AL10" s="63"/>
      <c r="AM10" s="64"/>
      <c r="AN10" s="64"/>
    </row>
    <row r="11" spans="1:40" ht="18" customHeight="1" x14ac:dyDescent="0.2">
      <c r="A11" s="72">
        <v>1</v>
      </c>
      <c r="B11" s="73" t="s">
        <v>71</v>
      </c>
      <c r="C11" s="74" t="s">
        <v>72</v>
      </c>
      <c r="D11" s="75"/>
      <c r="E11" s="76" t="s">
        <v>72</v>
      </c>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8">
        <f>+SUM(F11:AJ11)</f>
        <v>0</v>
      </c>
      <c r="AL11" s="79">
        <f>IF($AK$3="４週",AK11/4,AK11/(DAY(EOMONTH($F$9,0))/7))</f>
        <v>0</v>
      </c>
      <c r="AM11" s="80"/>
      <c r="AN11" s="80"/>
    </row>
    <row r="12" spans="1:40" ht="18" customHeight="1" x14ac:dyDescent="0.2">
      <c r="A12" s="72">
        <v>2</v>
      </c>
      <c r="B12" s="73" t="s">
        <v>73</v>
      </c>
      <c r="C12" s="74" t="s">
        <v>74</v>
      </c>
      <c r="D12" s="75"/>
      <c r="E12" s="76" t="s">
        <v>74</v>
      </c>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 t="shared" ref="AK12:AK31" si="0">+SUM(F12:AJ12)</f>
        <v>0</v>
      </c>
      <c r="AL12" s="79">
        <f>IF($AK$3="４週",AK12/4,AK12/(DAY(EOMONTH($F$9,0))/7))</f>
        <v>0</v>
      </c>
      <c r="AM12" s="80"/>
      <c r="AN12" s="80"/>
    </row>
    <row r="13" spans="1:40" ht="18" customHeight="1" x14ac:dyDescent="0.2">
      <c r="A13" s="72">
        <v>3</v>
      </c>
      <c r="B13" s="73" t="s">
        <v>128</v>
      </c>
      <c r="C13" s="74" t="s">
        <v>76</v>
      </c>
      <c r="D13" s="75"/>
      <c r="E13" s="76" t="s">
        <v>76</v>
      </c>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si="0"/>
        <v>0</v>
      </c>
      <c r="AL13" s="79">
        <f>IF($AK$3="４週",AK13/4,AK13/(DAY(EOMONTH($F$9,0))/7))</f>
        <v>0</v>
      </c>
      <c r="AM13" s="80"/>
      <c r="AN13" s="80"/>
    </row>
    <row r="14" spans="1:40" ht="18" customHeight="1" x14ac:dyDescent="0.2">
      <c r="A14" s="72">
        <v>4</v>
      </c>
      <c r="B14" s="73" t="s">
        <v>129</v>
      </c>
      <c r="C14" s="74" t="s">
        <v>78</v>
      </c>
      <c r="D14" s="75"/>
      <c r="E14" s="76" t="s">
        <v>78</v>
      </c>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0"/>
        <v>0</v>
      </c>
      <c r="AL14" s="79">
        <f>IF($AK$3="４週",AK14/4,AK14/(DAY(EOMONTH($F$9,0))/7))</f>
        <v>0</v>
      </c>
      <c r="AM14" s="80"/>
      <c r="AN14" s="80"/>
    </row>
    <row r="15" spans="1:40" ht="18" customHeight="1" x14ac:dyDescent="0.2">
      <c r="A15" s="72">
        <v>5</v>
      </c>
      <c r="B15" s="73"/>
      <c r="C15" s="74"/>
      <c r="D15" s="75"/>
      <c r="E15" s="76"/>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0"/>
        <v>0</v>
      </c>
      <c r="AL15" s="79">
        <f t="shared" ref="AL15:AL30" si="1">IF($AK$3="４週",AK15/4,AK15/(DAY(EOMONTH($F$9,0))/7))</f>
        <v>0</v>
      </c>
      <c r="AM15" s="80"/>
      <c r="AN15" s="80"/>
    </row>
    <row r="16" spans="1:40" ht="18" customHeight="1" x14ac:dyDescent="0.2">
      <c r="A16" s="72">
        <v>6</v>
      </c>
      <c r="B16" s="73"/>
      <c r="C16" s="74"/>
      <c r="D16" s="75"/>
      <c r="E16" s="76"/>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0"/>
        <v>0</v>
      </c>
      <c r="AL16" s="79">
        <f t="shared" si="1"/>
        <v>0</v>
      </c>
      <c r="AM16" s="80"/>
      <c r="AN16" s="80"/>
    </row>
    <row r="17" spans="1:40" ht="18" customHeight="1" x14ac:dyDescent="0.2">
      <c r="A17" s="72">
        <v>7</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0"/>
        <v>0</v>
      </c>
      <c r="AL17" s="79">
        <f t="shared" si="1"/>
        <v>0</v>
      </c>
      <c r="AM17" s="80"/>
      <c r="AN17" s="80"/>
    </row>
    <row r="18" spans="1:40" ht="18" customHeight="1" x14ac:dyDescent="0.2">
      <c r="A18" s="72">
        <v>8</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0"/>
        <v>0</v>
      </c>
      <c r="AL18" s="79">
        <f t="shared" si="1"/>
        <v>0</v>
      </c>
      <c r="AM18" s="80"/>
      <c r="AN18" s="80"/>
    </row>
    <row r="19" spans="1:40" ht="18" customHeight="1" x14ac:dyDescent="0.2">
      <c r="A19" s="72">
        <v>9</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0"/>
        <v>0</v>
      </c>
      <c r="AL19" s="79">
        <f t="shared" si="1"/>
        <v>0</v>
      </c>
      <c r="AM19" s="80"/>
      <c r="AN19" s="80"/>
    </row>
    <row r="20" spans="1:40" ht="18" customHeight="1" x14ac:dyDescent="0.2">
      <c r="A20" s="72">
        <v>10</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0"/>
        <v>0</v>
      </c>
      <c r="AL20" s="79">
        <f t="shared" si="1"/>
        <v>0</v>
      </c>
      <c r="AM20" s="80"/>
      <c r="AN20" s="80"/>
    </row>
    <row r="21" spans="1:40" ht="18" customHeight="1" x14ac:dyDescent="0.2">
      <c r="A21" s="72">
        <v>11</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0"/>
        <v>0</v>
      </c>
      <c r="AL21" s="79">
        <f t="shared" si="1"/>
        <v>0</v>
      </c>
      <c r="AM21" s="80"/>
      <c r="AN21" s="80"/>
    </row>
    <row r="22" spans="1:40" ht="18" customHeight="1" x14ac:dyDescent="0.2">
      <c r="A22" s="72">
        <v>12</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0"/>
        <v>0</v>
      </c>
      <c r="AL22" s="79">
        <f t="shared" si="1"/>
        <v>0</v>
      </c>
      <c r="AM22" s="80"/>
      <c r="AN22" s="80"/>
    </row>
    <row r="23" spans="1:40" ht="18" customHeight="1" x14ac:dyDescent="0.2">
      <c r="A23" s="72">
        <v>13</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0"/>
        <v>0</v>
      </c>
      <c r="AL23" s="79">
        <f t="shared" si="1"/>
        <v>0</v>
      </c>
      <c r="AM23" s="80"/>
      <c r="AN23" s="80"/>
    </row>
    <row r="24" spans="1:40" ht="18" customHeight="1" x14ac:dyDescent="0.2">
      <c r="A24" s="72">
        <v>14</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0"/>
        <v>0</v>
      </c>
      <c r="AL24" s="79">
        <f t="shared" si="1"/>
        <v>0</v>
      </c>
      <c r="AM24" s="80"/>
      <c r="AN24" s="80"/>
    </row>
    <row r="25" spans="1:40" ht="18" customHeight="1" x14ac:dyDescent="0.2">
      <c r="A25" s="72">
        <v>15</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0"/>
        <v>0</v>
      </c>
      <c r="AL25" s="79">
        <f t="shared" si="1"/>
        <v>0</v>
      </c>
      <c r="AM25" s="80"/>
      <c r="AN25" s="80"/>
    </row>
    <row r="26" spans="1:40" ht="18" customHeight="1" x14ac:dyDescent="0.2">
      <c r="A26" s="72">
        <v>16</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0"/>
        <v>0</v>
      </c>
      <c r="AL26" s="79">
        <f t="shared" si="1"/>
        <v>0</v>
      </c>
      <c r="AM26" s="80"/>
      <c r="AN26" s="80"/>
    </row>
    <row r="27" spans="1:40" ht="18" customHeight="1" x14ac:dyDescent="0.2">
      <c r="A27" s="72">
        <v>17</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0"/>
        <v>0</v>
      </c>
      <c r="AL27" s="79">
        <f t="shared" si="1"/>
        <v>0</v>
      </c>
      <c r="AM27" s="80"/>
      <c r="AN27" s="80"/>
    </row>
    <row r="28" spans="1:40" ht="18" customHeight="1" x14ac:dyDescent="0.2">
      <c r="A28" s="72">
        <v>18</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0"/>
        <v>0</v>
      </c>
      <c r="AL28" s="79">
        <f t="shared" si="1"/>
        <v>0</v>
      </c>
      <c r="AM28" s="80"/>
      <c r="AN28" s="80"/>
    </row>
    <row r="29" spans="1:40" ht="18" customHeight="1" x14ac:dyDescent="0.2">
      <c r="A29" s="72">
        <v>19</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0"/>
        <v>0</v>
      </c>
      <c r="AL29" s="79">
        <f t="shared" si="1"/>
        <v>0</v>
      </c>
      <c r="AM29" s="80"/>
      <c r="AN29" s="80"/>
    </row>
    <row r="30" spans="1:40" ht="18" customHeight="1" x14ac:dyDescent="0.2">
      <c r="A30" s="72">
        <v>20</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0"/>
        <v>0</v>
      </c>
      <c r="AL30" s="79">
        <f t="shared" si="1"/>
        <v>0</v>
      </c>
      <c r="AM30" s="80"/>
      <c r="AN30" s="80"/>
    </row>
    <row r="31" spans="1:40" ht="18" customHeight="1" x14ac:dyDescent="0.2">
      <c r="A31" s="60" t="s">
        <v>30</v>
      </c>
      <c r="B31" s="82"/>
      <c r="C31" s="82"/>
      <c r="D31" s="82"/>
      <c r="E31" s="82"/>
      <c r="F31" s="83">
        <f>+SUM(F11:F30)</f>
        <v>0</v>
      </c>
      <c r="G31" s="83">
        <f t="shared" ref="G31:AJ31" si="2">+SUM(G11:G30)</f>
        <v>0</v>
      </c>
      <c r="H31" s="83">
        <f t="shared" si="2"/>
        <v>0</v>
      </c>
      <c r="I31" s="83">
        <f t="shared" si="2"/>
        <v>0</v>
      </c>
      <c r="J31" s="83">
        <f t="shared" si="2"/>
        <v>0</v>
      </c>
      <c r="K31" s="83">
        <f t="shared" si="2"/>
        <v>0</v>
      </c>
      <c r="L31" s="83">
        <f t="shared" si="2"/>
        <v>0</v>
      </c>
      <c r="M31" s="83">
        <f t="shared" si="2"/>
        <v>0</v>
      </c>
      <c r="N31" s="83">
        <f t="shared" si="2"/>
        <v>0</v>
      </c>
      <c r="O31" s="83">
        <f t="shared" si="2"/>
        <v>0</v>
      </c>
      <c r="P31" s="83">
        <f t="shared" si="2"/>
        <v>0</v>
      </c>
      <c r="Q31" s="83">
        <f t="shared" si="2"/>
        <v>0</v>
      </c>
      <c r="R31" s="83">
        <f t="shared" si="2"/>
        <v>0</v>
      </c>
      <c r="S31" s="83">
        <f t="shared" si="2"/>
        <v>0</v>
      </c>
      <c r="T31" s="83">
        <f t="shared" si="2"/>
        <v>0</v>
      </c>
      <c r="U31" s="83">
        <f t="shared" si="2"/>
        <v>0</v>
      </c>
      <c r="V31" s="83">
        <f t="shared" si="2"/>
        <v>0</v>
      </c>
      <c r="W31" s="83">
        <f t="shared" si="2"/>
        <v>0</v>
      </c>
      <c r="X31" s="83">
        <f t="shared" si="2"/>
        <v>0</v>
      </c>
      <c r="Y31" s="83">
        <f t="shared" si="2"/>
        <v>0</v>
      </c>
      <c r="Z31" s="83">
        <f t="shared" si="2"/>
        <v>0</v>
      </c>
      <c r="AA31" s="83">
        <f t="shared" si="2"/>
        <v>0</v>
      </c>
      <c r="AB31" s="83">
        <f t="shared" si="2"/>
        <v>0</v>
      </c>
      <c r="AC31" s="83">
        <f t="shared" si="2"/>
        <v>0</v>
      </c>
      <c r="AD31" s="83">
        <f t="shared" si="2"/>
        <v>0</v>
      </c>
      <c r="AE31" s="83">
        <f t="shared" si="2"/>
        <v>0</v>
      </c>
      <c r="AF31" s="83">
        <f t="shared" si="2"/>
        <v>0</v>
      </c>
      <c r="AG31" s="83">
        <f t="shared" si="2"/>
        <v>0</v>
      </c>
      <c r="AH31" s="83">
        <f t="shared" si="2"/>
        <v>0</v>
      </c>
      <c r="AI31" s="83">
        <f t="shared" si="2"/>
        <v>0</v>
      </c>
      <c r="AJ31" s="83">
        <f t="shared" si="2"/>
        <v>0</v>
      </c>
      <c r="AK31" s="78">
        <f t="shared" si="0"/>
        <v>0</v>
      </c>
      <c r="AL31" s="79">
        <f>IF($AK$3="４週",AK31/4,AK31/(DAY(EOMONTH($F$9,0))/7))</f>
        <v>0</v>
      </c>
      <c r="AM31" s="56"/>
      <c r="AN31" s="56"/>
    </row>
    <row r="32" spans="1:40" ht="18" customHeight="1" x14ac:dyDescent="0.2">
      <c r="A32" s="82" t="s">
        <v>36</v>
      </c>
      <c r="B32" s="82"/>
      <c r="C32" s="82"/>
      <c r="D32" s="82"/>
      <c r="E32" s="85"/>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3"/>
      <c r="AL32" s="87"/>
      <c r="AM32" s="56"/>
      <c r="AN32" s="56"/>
    </row>
    <row r="33" spans="1:40" ht="15" customHeight="1" x14ac:dyDescent="0.2">
      <c r="A33" s="55"/>
      <c r="B33" s="55"/>
      <c r="C33" s="55"/>
      <c r="D33" s="55"/>
      <c r="E33" s="55"/>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55"/>
      <c r="AL33" s="55"/>
      <c r="AM33" s="38"/>
    </row>
    <row r="34" spans="1:40" ht="15" customHeight="1" x14ac:dyDescent="0.2">
      <c r="A34" s="55"/>
      <c r="B34" s="55"/>
      <c r="C34" s="55"/>
      <c r="D34" s="55"/>
      <c r="E34" s="55"/>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55"/>
      <c r="AL34" s="55"/>
      <c r="AM34" s="38"/>
    </row>
    <row r="35" spans="1:40" ht="15" customHeight="1" x14ac:dyDescent="0.2">
      <c r="A35" s="55"/>
      <c r="B35" s="55"/>
      <c r="C35" s="55"/>
      <c r="D35" s="55"/>
      <c r="E35" s="55"/>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55"/>
      <c r="AL35" s="55"/>
      <c r="AM35" s="38"/>
    </row>
    <row r="36" spans="1:40" ht="21" customHeight="1" x14ac:dyDescent="0.2">
      <c r="A36" s="37" t="s">
        <v>126</v>
      </c>
      <c r="B36" s="42"/>
      <c r="C36" s="43"/>
      <c r="D36" s="43"/>
      <c r="E36" s="43"/>
      <c r="F36" s="43"/>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43"/>
      <c r="AM36" s="43"/>
      <c r="AN36" s="38"/>
    </row>
    <row r="37" spans="1:40" ht="24.9" customHeight="1" x14ac:dyDescent="0.2">
      <c r="A37" s="38"/>
      <c r="B37" s="55"/>
      <c r="C37" s="92" t="str">
        <f>IF(VLOOKUP($AK$1,[1]選択肢!$A$1:$J$32,C42,FALSE)=0,"-",VLOOKUP($AK$1,[1]選択肢!$A$1:$J$32,C42,FALSE))</f>
        <v>管理者</v>
      </c>
      <c r="D37" s="93"/>
      <c r="E37" s="94" t="str">
        <f>IF(VLOOKUP($AK$1,[1]選択肢!$A$1:$J$32,E42,FALSE)=0,"-",VLOOKUP($AK$1,[1]選択肢!$A$1:$J$32,E42,FALSE))</f>
        <v>児童発達支援管理責任者</v>
      </c>
      <c r="F37" s="94"/>
      <c r="G37" s="94"/>
      <c r="H37" s="94"/>
      <c r="I37" s="92" t="str">
        <f>IF(VLOOKUP($AK$1,[1]選択肢!$A$1:$J$32,I42,FALSE)=0,"-",VLOOKUP($AK$1,[1]選択肢!$A$1:$J$32,I42,FALSE))</f>
        <v>訪問支援員</v>
      </c>
      <c r="J37" s="93"/>
      <c r="K37" s="93"/>
      <c r="L37" s="93"/>
      <c r="M37" s="93"/>
      <c r="N37" s="95"/>
      <c r="O37" s="92" t="str">
        <f>IF(VLOOKUP($AK$1,[1]選択肢!$A$1:$J$32,O42,FALSE)=0,"-",VLOOKUP($AK$1,[1]選択肢!$A$1:$J$32,O42,FALSE))</f>
        <v>-</v>
      </c>
      <c r="P37" s="93"/>
      <c r="Q37" s="93"/>
      <c r="R37" s="93"/>
      <c r="S37" s="93"/>
      <c r="T37" s="95"/>
      <c r="U37" s="92" t="str">
        <f>IF(VLOOKUP($AK$1,[1]選択肢!$A$1:$J$32,U42,FALSE)=0,"-",VLOOKUP($AK$1,[1]選択肢!$A$1:$J$32,U42,FALSE))</f>
        <v>-</v>
      </c>
      <c r="V37" s="93"/>
      <c r="W37" s="93"/>
      <c r="X37" s="93"/>
      <c r="Y37" s="93"/>
      <c r="Z37" s="95"/>
      <c r="AA37" s="92" t="str">
        <f>IF(VLOOKUP($AK$1,[1]選択肢!$A$1:$J$32,AA42,FALSE)=0,"-",VLOOKUP($AK$1,[1]選択肢!$A$1:$J$32,AA42,FALSE))</f>
        <v>-</v>
      </c>
      <c r="AB37" s="93"/>
      <c r="AC37" s="93"/>
      <c r="AD37" s="93"/>
      <c r="AE37" s="93"/>
      <c r="AF37" s="95"/>
      <c r="AG37" s="94" t="str">
        <f>IF(VLOOKUP($AK$1,[1]選択肢!$A$1:$J$32,AG42,FALSE)=0,"-",VLOOKUP($AK$1,[1]選択肢!$A$1:$J$32,AG42,FALSE))</f>
        <v>-</v>
      </c>
      <c r="AH37" s="94"/>
      <c r="AI37" s="94"/>
      <c r="AJ37" s="94"/>
      <c r="AK37" s="94"/>
      <c r="AL37" s="94" t="str">
        <f>IF(VLOOKUP($AK$1,[1]選択肢!$A$1:$J$32,AL42,FALSE)=0,"-",VLOOKUP($AK$1,[1]選択肢!$A$1:$J$32,AL42,FALSE))</f>
        <v>-</v>
      </c>
      <c r="AM37" s="94"/>
      <c r="AN37" s="38"/>
    </row>
    <row r="38" spans="1:40" ht="18" customHeight="1" x14ac:dyDescent="0.2">
      <c r="A38" s="38"/>
      <c r="B38" s="55"/>
      <c r="C38" s="96" t="s">
        <v>82</v>
      </c>
      <c r="D38" s="96" t="s">
        <v>83</v>
      </c>
      <c r="E38" s="97" t="s">
        <v>82</v>
      </c>
      <c r="F38" s="98" t="s">
        <v>83</v>
      </c>
      <c r="G38" s="98"/>
      <c r="H38" s="98"/>
      <c r="I38" s="99" t="s">
        <v>82</v>
      </c>
      <c r="J38" s="100"/>
      <c r="K38" s="101"/>
      <c r="L38" s="99" t="s">
        <v>83</v>
      </c>
      <c r="M38" s="100"/>
      <c r="N38" s="101"/>
      <c r="O38" s="99" t="s">
        <v>82</v>
      </c>
      <c r="P38" s="100"/>
      <c r="Q38" s="101"/>
      <c r="R38" s="99" t="s">
        <v>83</v>
      </c>
      <c r="S38" s="100"/>
      <c r="T38" s="101"/>
      <c r="U38" s="99" t="s">
        <v>82</v>
      </c>
      <c r="V38" s="100"/>
      <c r="W38" s="101"/>
      <c r="X38" s="99" t="s">
        <v>83</v>
      </c>
      <c r="Y38" s="100"/>
      <c r="Z38" s="101"/>
      <c r="AA38" s="99" t="s">
        <v>82</v>
      </c>
      <c r="AB38" s="100"/>
      <c r="AC38" s="101"/>
      <c r="AD38" s="99" t="s">
        <v>83</v>
      </c>
      <c r="AE38" s="100"/>
      <c r="AF38" s="101"/>
      <c r="AG38" s="99" t="s">
        <v>82</v>
      </c>
      <c r="AH38" s="100"/>
      <c r="AI38" s="101"/>
      <c r="AJ38" s="99" t="s">
        <v>83</v>
      </c>
      <c r="AK38" s="101"/>
      <c r="AL38" s="97" t="s">
        <v>84</v>
      </c>
      <c r="AM38" s="97" t="s">
        <v>85</v>
      </c>
      <c r="AN38" s="38"/>
    </row>
    <row r="39" spans="1:40" ht="18" customHeight="1" x14ac:dyDescent="0.2">
      <c r="A39" s="38"/>
      <c r="B39" s="102" t="s">
        <v>86</v>
      </c>
      <c r="C39" s="97">
        <f>COUNTIFS($B$11:$B$30,C$37,$C$11:$C$30,"A",$E$11:$E$30,"*")</f>
        <v>1</v>
      </c>
      <c r="D39" s="97">
        <f>COUNTIFS($B$11:$B$30,C$37,$C$11:$C$30,"B",$E$11:$E$30,"*")</f>
        <v>0</v>
      </c>
      <c r="E39" s="97">
        <f>COUNTIFS($B$11:$B$30,E$37,$C$11:$C$30,"A",$E$11:$E$30,"*")</f>
        <v>0</v>
      </c>
      <c r="F39" s="99">
        <f>COUNTIFS($B$11:$B$30,E$37,$C$11:$C$30,"B",$E$11:$E$30,"*")</f>
        <v>1</v>
      </c>
      <c r="G39" s="100"/>
      <c r="H39" s="101"/>
      <c r="I39" s="99">
        <f>COUNTIFS($B$11:$B$30,I$37,$C$11:$C$30,"A",$E$11:$E$30,"*")</f>
        <v>0</v>
      </c>
      <c r="J39" s="100"/>
      <c r="K39" s="101"/>
      <c r="L39" s="99">
        <f>COUNTIFS($B$11:$B$30,I$37,$C$11:$C$30,"B",$E$11:$E$30,"*")</f>
        <v>0</v>
      </c>
      <c r="M39" s="100"/>
      <c r="N39" s="101"/>
      <c r="O39" s="99">
        <f>COUNTIFS($B$11:$B$30,O$37,$C$11:$C$30,"A",$E$11:$E$30,"*")</f>
        <v>0</v>
      </c>
      <c r="P39" s="100"/>
      <c r="Q39" s="101"/>
      <c r="R39" s="99">
        <f>COUNTIFS($B$11:$B$30,O$37,$C$11:$C$30,"B",$E$11:$E$30,"*")</f>
        <v>0</v>
      </c>
      <c r="S39" s="100"/>
      <c r="T39" s="101"/>
      <c r="U39" s="99">
        <f>COUNTIFS($B$11:$B$30,U$37,$C$11:$C$30,"A",$E$11:$E$30,"*")</f>
        <v>0</v>
      </c>
      <c r="V39" s="100"/>
      <c r="W39" s="101"/>
      <c r="X39" s="99">
        <f>COUNTIFS($B$11:$B$30,U$37,$C$11:$C$30,"B",$E$11:$E$30,"*")</f>
        <v>0</v>
      </c>
      <c r="Y39" s="100"/>
      <c r="Z39" s="101"/>
      <c r="AA39" s="99">
        <f>COUNTIFS($B$11:$B$30,AA$37,$C$11:$C$30,"A",$E$11:$E$30,"*")</f>
        <v>0</v>
      </c>
      <c r="AB39" s="100"/>
      <c r="AC39" s="101"/>
      <c r="AD39" s="99">
        <f>COUNTIFS($B$11:$B$30,AA$37,$C$11:$C$30,"B",$E$11:$E$30,"*")</f>
        <v>0</v>
      </c>
      <c r="AE39" s="100"/>
      <c r="AF39" s="101"/>
      <c r="AG39" s="99">
        <f>COUNTIFS($B$11:$B$30,AG$37,$C$11:$C$30,"A",$E$11:$E$30,"*")</f>
        <v>0</v>
      </c>
      <c r="AH39" s="100"/>
      <c r="AI39" s="101"/>
      <c r="AJ39" s="99">
        <f>COUNTIFS($B$11:$B$30,AG$37,$C$11:$C$30,"B",$E$11:$E$30,"*")</f>
        <v>0</v>
      </c>
      <c r="AK39" s="101"/>
      <c r="AL39" s="97">
        <f>COUNTIFS($B$11:$B$30,AL$37,$C$11:$C$30,"A",$E$11:$E$30,"*")</f>
        <v>0</v>
      </c>
      <c r="AM39" s="97">
        <f>COUNTIFS($B$11:$B$30,AL$37,$C$11:$C$30,"B",$E$11:$E$30,"*")</f>
        <v>0</v>
      </c>
      <c r="AN39" s="38"/>
    </row>
    <row r="40" spans="1:40" ht="18" customHeight="1" x14ac:dyDescent="0.2">
      <c r="A40" s="38"/>
      <c r="B40" s="103" t="s">
        <v>87</v>
      </c>
      <c r="C40" s="97">
        <f>COUNTIFS($B$11:$B$30,C$37,$C$11:$C$30,"C",$E$11:$E$30,"*")</f>
        <v>0</v>
      </c>
      <c r="D40" s="97">
        <f>COUNTIFS($B$11:$B$30,C$37,$C$11:$C$30,"D",$E$11:$E$30,"*")</f>
        <v>0</v>
      </c>
      <c r="E40" s="97">
        <f>COUNTIFS($B$11:$B$30,E$37,$C$11:$C$30,"C",$E$11:$E$30,"*")</f>
        <v>1</v>
      </c>
      <c r="F40" s="99">
        <f>COUNTIFS($B$11:$B$30,E$37,$C$11:$C$30,"D",$E$11:$E$30,"*")</f>
        <v>0</v>
      </c>
      <c r="G40" s="100"/>
      <c r="H40" s="101"/>
      <c r="I40" s="99">
        <f>COUNTIFS($B$11:$B$30,I$37,$C$11:$C$30,"C",$E$11:$E$30,"*")</f>
        <v>0</v>
      </c>
      <c r="J40" s="100"/>
      <c r="K40" s="101"/>
      <c r="L40" s="99">
        <f>COUNTIFS($B$11:$B$30,I$37,$C$11:$C$30,"D",$E$11:$E$30,"*")</f>
        <v>1</v>
      </c>
      <c r="M40" s="100"/>
      <c r="N40" s="101"/>
      <c r="O40" s="99">
        <f>COUNTIFS($B$11:$B$30,O$37,$C$11:$C$30,"C",$E$11:$E$30,"*")</f>
        <v>0</v>
      </c>
      <c r="P40" s="100"/>
      <c r="Q40" s="101"/>
      <c r="R40" s="99">
        <f>COUNTIFS($B$11:$B$30,O$37,$C$11:$C$30,"D",$E$11:$E$30,"*")</f>
        <v>0</v>
      </c>
      <c r="S40" s="100"/>
      <c r="T40" s="101"/>
      <c r="U40" s="99">
        <f>COUNTIFS($B$11:$B$30,U$37,$C$11:$C$30,"C",$E$11:$E$30,"*")</f>
        <v>0</v>
      </c>
      <c r="V40" s="100"/>
      <c r="W40" s="101"/>
      <c r="X40" s="99">
        <f>COUNTIFS($B$11:$B$30,U$37,$C$11:$C$30,"D",$E$11:$E$30,"*")</f>
        <v>0</v>
      </c>
      <c r="Y40" s="100"/>
      <c r="Z40" s="101"/>
      <c r="AA40" s="99">
        <f>COUNTIFS($B$11:$B$30,AA$37,$C$11:$C$30,"C",$E$11:$E$30,"*")</f>
        <v>0</v>
      </c>
      <c r="AB40" s="100"/>
      <c r="AC40" s="101"/>
      <c r="AD40" s="99">
        <f>COUNTIFS($B$11:$B$30,AA$37,$C$11:$C$30,"D",$E$11:$E$30,"*")</f>
        <v>0</v>
      </c>
      <c r="AE40" s="100"/>
      <c r="AF40" s="101"/>
      <c r="AG40" s="99">
        <f>COUNTIFS($B$11:$B$30,AG$37,$C$11:$C$30,"C",$E$11:$E$30,"*")</f>
        <v>0</v>
      </c>
      <c r="AH40" s="100"/>
      <c r="AI40" s="101"/>
      <c r="AJ40" s="99">
        <f>COUNTIFS($B$11:$B$30,AG$37,$C$11:$C$30,"D",$E$11:$E$30,"*")</f>
        <v>0</v>
      </c>
      <c r="AK40" s="101"/>
      <c r="AL40" s="97">
        <f>COUNTIFS($B$11:$B$30,AL$37,$C$11:$C$30,"C",$E$11:$E$30,"*")</f>
        <v>0</v>
      </c>
      <c r="AM40" s="97">
        <f>COUNTIFS($B$11:$B$30,AL$37,$C$11:$C$30,"D",$E$11:$E$30,"*")</f>
        <v>0</v>
      </c>
      <c r="AN40" s="38"/>
    </row>
    <row r="41" spans="1:40" ht="24.9" customHeight="1" x14ac:dyDescent="0.2">
      <c r="A41" s="38"/>
      <c r="B41" s="103" t="s">
        <v>88</v>
      </c>
      <c r="C41" s="92" t="str">
        <f>IF($AK$3="４週",SUMIFS($AK$11:$AK$30,$B$11:$B$30,C37)/4/$AH$5,IF($AK$3="歴月",SUMIFS($AK$11:$AK$30,$B$11:$B$30,C37)/$AL$5,"記載する期間を選択してください"))</f>
        <v>記載する期間を選択してください</v>
      </c>
      <c r="D41" s="95"/>
      <c r="E41" s="92" t="str">
        <f>IF($AK$3="４週",SUMIFS($AK$11:$AK$30,$B$11:$B$30,E37)/4/$AH$5,IF($AK$3="歴月",SUMIFS($AK$11:$AK$30,$B$11:$B$30,E37)/$AL$5,"記載する期間を選択してください"))</f>
        <v>記載する期間を選択してください</v>
      </c>
      <c r="F41" s="93"/>
      <c r="G41" s="93"/>
      <c r="H41" s="95"/>
      <c r="I41" s="92" t="str">
        <f>IF($AK$3="４週",SUMIFS($AK$11:$AK$30,$B$11:$B$30,I37)/4/$AH$5,IF($AK$3="歴月",SUMIFS($AK$11:$AK$30,$B$11:$B$30,I37)/$AL$5,"記載する期間を選択してください"))</f>
        <v>記載する期間を選択してください</v>
      </c>
      <c r="J41" s="93"/>
      <c r="K41" s="93"/>
      <c r="L41" s="93"/>
      <c r="M41" s="93"/>
      <c r="N41" s="95"/>
      <c r="O41" s="92" t="str">
        <f>IF($AK$3="４週",SUMIFS($AK$11:$AK$30,$B$11:$B$30,O37)/4/$AH$5,IF($AK$3="歴月",SUMIFS($AK$11:$AK$30,$B$11:$B$30,O37)/$AL$5,"記載する期間を選択してください"))</f>
        <v>記載する期間を選択してください</v>
      </c>
      <c r="P41" s="93"/>
      <c r="Q41" s="93"/>
      <c r="R41" s="93"/>
      <c r="S41" s="93"/>
      <c r="T41" s="95"/>
      <c r="U41" s="92" t="str">
        <f>IF($AK$3="４週",SUMIFS($AK$11:$AK$30,$B$11:$B$30,U37)/4/$AH$5,IF($AK$3="歴月",SUMIFS($AK$11:$AK$30,$B$11:$B$30,U37)/$AL$5,"記載する期間を選択してください"))</f>
        <v>記載する期間を選択してください</v>
      </c>
      <c r="V41" s="93"/>
      <c r="W41" s="93"/>
      <c r="X41" s="93"/>
      <c r="Y41" s="93"/>
      <c r="Z41" s="95"/>
      <c r="AA41" s="92" t="str">
        <f>IF($AK$3="４週",SUMIFS($AK$11:$AK$30,$B$11:$B$30,AA37)/4/$AH$5,IF($AK$3="歴月",SUMIFS($AK$11:$AK$30,$B$11:$B$30,AA37)/$AL$5,"記載する期間を選択してください"))</f>
        <v>記載する期間を選択してください</v>
      </c>
      <c r="AB41" s="93"/>
      <c r="AC41" s="93"/>
      <c r="AD41" s="93"/>
      <c r="AE41" s="93"/>
      <c r="AF41" s="95"/>
      <c r="AG41" s="92" t="str">
        <f>IF($AK$3="４週",SUMIFS($AK$11:$AK$30,$B$11:$B$30,AG37)/4/$AH$5,IF($AK$3="歴月",SUMIFS($AK$11:$AK$30,$B$11:$B$30,AG37)/$AL$5,"記載する期間を選択してください"))</f>
        <v>記載する期間を選択してください</v>
      </c>
      <c r="AH41" s="93"/>
      <c r="AI41" s="93"/>
      <c r="AJ41" s="93"/>
      <c r="AK41" s="95"/>
      <c r="AL41" s="92" t="str">
        <f>IF($AK$3="４週",SUMIFS($AK$11:$AK$30,$B$11:$B$30,AL37)/4/$AH$5,IF($AK$3="歴月",SUMIFS($AK$11:$AK$30,$B$11:$B$30,AL37)/$AL$5,"記載する期間を選択してください"))</f>
        <v>記載する期間を選択してください</v>
      </c>
      <c r="AM41" s="95"/>
      <c r="AN41" s="38"/>
    </row>
    <row r="42" spans="1:40" ht="5.0999999999999996" customHeight="1" x14ac:dyDescent="0.2">
      <c r="A42" s="38"/>
      <c r="B42" s="42"/>
      <c r="C42" s="104">
        <v>2</v>
      </c>
      <c r="D42" s="104"/>
      <c r="E42" s="104">
        <v>3</v>
      </c>
      <c r="F42" s="104"/>
      <c r="G42" s="104"/>
      <c r="H42" s="104"/>
      <c r="I42" s="104">
        <v>4</v>
      </c>
      <c r="J42" s="104"/>
      <c r="K42" s="104"/>
      <c r="L42" s="104"/>
      <c r="M42" s="104"/>
      <c r="N42" s="104"/>
      <c r="O42" s="104">
        <v>5</v>
      </c>
      <c r="P42" s="104"/>
      <c r="Q42" s="104"/>
      <c r="R42" s="104"/>
      <c r="S42" s="104"/>
      <c r="T42" s="104"/>
      <c r="U42" s="104">
        <v>6</v>
      </c>
      <c r="V42" s="104"/>
      <c r="W42" s="104"/>
      <c r="X42" s="104"/>
      <c r="Y42" s="104"/>
      <c r="Z42" s="104"/>
      <c r="AA42" s="104">
        <v>7</v>
      </c>
      <c r="AB42" s="104"/>
      <c r="AC42" s="104"/>
      <c r="AD42" s="104"/>
      <c r="AE42" s="104"/>
      <c r="AF42" s="104"/>
      <c r="AG42" s="104">
        <v>8</v>
      </c>
      <c r="AH42" s="104"/>
      <c r="AI42" s="104"/>
      <c r="AJ42" s="104"/>
      <c r="AK42" s="104"/>
      <c r="AL42" s="104">
        <v>9</v>
      </c>
      <c r="AM42" s="105"/>
      <c r="AN42" s="38"/>
    </row>
    <row r="43" spans="1:40" ht="15" customHeight="1" x14ac:dyDescent="0.2">
      <c r="A43" s="88" t="s">
        <v>89</v>
      </c>
      <c r="B43" s="106"/>
      <c r="C43" s="107"/>
      <c r="D43" s="107"/>
      <c r="E43" s="107"/>
      <c r="F43" s="108"/>
      <c r="G43" s="107"/>
      <c r="H43" s="104"/>
      <c r="I43" s="104"/>
      <c r="J43" s="104"/>
      <c r="K43" s="104"/>
      <c r="L43" s="104"/>
      <c r="M43" s="104"/>
      <c r="N43" s="104"/>
      <c r="O43" s="104"/>
      <c r="P43" s="104"/>
      <c r="Q43" s="104"/>
      <c r="R43" s="104">
        <v>6</v>
      </c>
      <c r="S43" s="104"/>
      <c r="T43" s="104"/>
      <c r="U43" s="104"/>
      <c r="V43" s="104"/>
      <c r="W43" s="104"/>
      <c r="X43" s="104">
        <v>7</v>
      </c>
      <c r="Y43" s="104"/>
      <c r="Z43" s="104"/>
      <c r="AA43" s="104"/>
      <c r="AB43" s="104"/>
      <c r="AC43" s="104"/>
      <c r="AD43" s="104">
        <v>8</v>
      </c>
      <c r="AE43" s="104"/>
      <c r="AF43" s="104"/>
      <c r="AG43" s="109"/>
      <c r="AH43" s="109"/>
      <c r="AI43" s="109"/>
      <c r="AJ43" s="109">
        <v>9</v>
      </c>
      <c r="AK43" s="110"/>
      <c r="AL43" s="110"/>
      <c r="AM43" s="38"/>
    </row>
    <row r="44" spans="1:40" s="88" customFormat="1" ht="15" customHeight="1" x14ac:dyDescent="0.2">
      <c r="A44" s="88" t="s">
        <v>90</v>
      </c>
      <c r="B44" s="89"/>
      <c r="C44" s="89"/>
      <c r="D44" s="89"/>
      <c r="E44" s="89"/>
      <c r="F44" s="89"/>
      <c r="G44" s="89"/>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row>
    <row r="45" spans="1:40" s="88" customFormat="1" ht="15" customHeight="1" x14ac:dyDescent="0.2">
      <c r="A45" s="88" t="s">
        <v>91</v>
      </c>
      <c r="B45" s="89"/>
      <c r="C45" s="89"/>
      <c r="D45" s="89"/>
      <c r="E45" s="89"/>
      <c r="F45" s="89"/>
      <c r="G45" s="89"/>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row>
    <row r="46" spans="1:40" s="88" customFormat="1" ht="15" customHeight="1" x14ac:dyDescent="0.2">
      <c r="A46" s="88" t="s">
        <v>93</v>
      </c>
      <c r="B46" s="89"/>
      <c r="C46" s="89"/>
      <c r="D46" s="89"/>
      <c r="E46" s="89"/>
      <c r="F46" s="89"/>
      <c r="G46" s="89"/>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row>
    <row r="47" spans="1:40" s="88" customFormat="1" ht="15" customHeight="1" x14ac:dyDescent="0.2">
      <c r="A47" s="88" t="s">
        <v>94</v>
      </c>
      <c r="B47" s="89"/>
      <c r="C47" s="89"/>
      <c r="D47" s="89"/>
      <c r="E47" s="89"/>
      <c r="F47" s="89"/>
      <c r="G47" s="89"/>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row>
    <row r="48" spans="1:40" ht="15" customHeight="1" x14ac:dyDescent="0.2">
      <c r="A48" s="88" t="s">
        <v>95</v>
      </c>
      <c r="B48" s="111"/>
      <c r="C48" s="88"/>
      <c r="D48" s="88"/>
      <c r="E48" s="88"/>
      <c r="F48" s="88"/>
      <c r="G48" s="88"/>
    </row>
    <row r="49" spans="1:7" ht="15" customHeight="1" x14ac:dyDescent="0.2">
      <c r="A49" s="88" t="s">
        <v>96</v>
      </c>
      <c r="B49" s="111"/>
      <c r="C49" s="88"/>
      <c r="D49" s="88"/>
      <c r="E49" s="88"/>
      <c r="F49" s="88"/>
      <c r="G49" s="88"/>
    </row>
    <row r="50" spans="1:7" ht="15" customHeight="1" x14ac:dyDescent="0.2">
      <c r="A50" s="88"/>
      <c r="B50" s="102" t="s">
        <v>97</v>
      </c>
      <c r="C50" s="59" t="s">
        <v>98</v>
      </c>
      <c r="D50" s="59"/>
      <c r="E50" s="59"/>
      <c r="F50" s="88"/>
      <c r="G50" s="88"/>
    </row>
    <row r="51" spans="1:7" ht="15" customHeight="1" x14ac:dyDescent="0.2">
      <c r="A51" s="88"/>
      <c r="B51" s="112" t="s">
        <v>72</v>
      </c>
      <c r="C51" s="113" t="s">
        <v>99</v>
      </c>
      <c r="D51" s="113"/>
      <c r="E51" s="113"/>
      <c r="F51" s="88"/>
      <c r="G51" s="88"/>
    </row>
    <row r="52" spans="1:7" ht="15" customHeight="1" x14ac:dyDescent="0.2">
      <c r="A52" s="88"/>
      <c r="B52" s="112" t="s">
        <v>74</v>
      </c>
      <c r="C52" s="113" t="s">
        <v>100</v>
      </c>
      <c r="D52" s="113"/>
      <c r="E52" s="113"/>
      <c r="F52" s="88"/>
      <c r="G52" s="88"/>
    </row>
    <row r="53" spans="1:7" ht="15" customHeight="1" x14ac:dyDescent="0.2">
      <c r="A53" s="88"/>
      <c r="B53" s="112" t="s">
        <v>76</v>
      </c>
      <c r="C53" s="113" t="s">
        <v>101</v>
      </c>
      <c r="D53" s="113"/>
      <c r="E53" s="113"/>
      <c r="F53" s="88"/>
      <c r="G53" s="88"/>
    </row>
    <row r="54" spans="1:7" ht="15" customHeight="1" x14ac:dyDescent="0.2">
      <c r="A54" s="88"/>
      <c r="B54" s="112" t="s">
        <v>78</v>
      </c>
      <c r="C54" s="113" t="s">
        <v>102</v>
      </c>
      <c r="D54" s="113"/>
      <c r="E54" s="113"/>
      <c r="F54" s="88"/>
      <c r="G54" s="88"/>
    </row>
    <row r="55" spans="1:7" ht="15" customHeight="1" x14ac:dyDescent="0.2">
      <c r="A55" s="88"/>
      <c r="B55" s="88" t="s">
        <v>103</v>
      </c>
      <c r="C55" s="88"/>
      <c r="D55" s="88"/>
      <c r="E55" s="88"/>
      <c r="F55" s="88"/>
      <c r="G55" s="88"/>
    </row>
    <row r="56" spans="1:7" ht="15" customHeight="1" x14ac:dyDescent="0.2">
      <c r="A56" s="88"/>
      <c r="B56" s="88" t="s">
        <v>104</v>
      </c>
      <c r="C56" s="88"/>
      <c r="D56" s="88"/>
      <c r="E56" s="88"/>
      <c r="F56" s="88"/>
      <c r="G56" s="88"/>
    </row>
    <row r="57" spans="1:7" ht="15" customHeight="1" x14ac:dyDescent="0.2">
      <c r="A57" s="88"/>
      <c r="B57" s="88" t="s">
        <v>105</v>
      </c>
      <c r="C57" s="88"/>
      <c r="D57" s="88"/>
      <c r="E57" s="88"/>
      <c r="F57" s="88"/>
      <c r="G57" s="88"/>
    </row>
    <row r="58" spans="1:7" ht="15" customHeight="1" x14ac:dyDescent="0.2">
      <c r="A58" s="88" t="s">
        <v>106</v>
      </c>
      <c r="B58" s="111"/>
      <c r="C58" s="88"/>
      <c r="D58" s="88"/>
      <c r="E58" s="88"/>
      <c r="F58" s="88"/>
      <c r="G58" s="88"/>
    </row>
    <row r="59" spans="1:7" ht="15" customHeight="1" x14ac:dyDescent="0.2">
      <c r="A59" s="88" t="s">
        <v>130</v>
      </c>
      <c r="B59" s="111"/>
      <c r="C59" s="88"/>
      <c r="D59" s="88"/>
      <c r="E59" s="88"/>
      <c r="F59" s="88"/>
      <c r="G59" s="88"/>
    </row>
    <row r="60" spans="1:7" ht="15" customHeight="1" x14ac:dyDescent="0.2">
      <c r="A60" s="88" t="s">
        <v>108</v>
      </c>
      <c r="B60" s="111"/>
      <c r="C60" s="88"/>
      <c r="D60" s="88"/>
      <c r="E60" s="88"/>
      <c r="F60" s="88"/>
      <c r="G60" s="88"/>
    </row>
    <row r="61" spans="1:7" ht="15" customHeight="1" x14ac:dyDescent="0.2">
      <c r="A61" s="88" t="s">
        <v>109</v>
      </c>
      <c r="B61" s="111"/>
      <c r="C61" s="88"/>
      <c r="D61" s="88"/>
      <c r="E61" s="88"/>
      <c r="F61" s="88"/>
      <c r="G61" s="88"/>
    </row>
    <row r="62" spans="1:7" ht="15" customHeight="1" x14ac:dyDescent="0.2">
      <c r="A62" s="88" t="s">
        <v>110</v>
      </c>
      <c r="B62" s="111"/>
      <c r="C62" s="88"/>
      <c r="D62" s="88"/>
      <c r="E62" s="88"/>
      <c r="F62" s="88"/>
      <c r="G62" s="88"/>
    </row>
    <row r="63" spans="1:7" ht="15" customHeight="1" x14ac:dyDescent="0.2">
      <c r="A63" s="88" t="s">
        <v>111</v>
      </c>
      <c r="B63" s="111"/>
      <c r="C63" s="88"/>
      <c r="D63" s="88"/>
      <c r="E63" s="88"/>
      <c r="F63" s="88"/>
      <c r="G63" s="88"/>
    </row>
    <row r="64" spans="1:7" ht="15" customHeight="1" x14ac:dyDescent="0.2">
      <c r="A64" s="88"/>
      <c r="B64" s="88" t="s">
        <v>112</v>
      </c>
      <c r="C64" s="88"/>
      <c r="D64" s="88"/>
      <c r="E64" s="88"/>
      <c r="F64" s="88"/>
      <c r="G64" s="88"/>
    </row>
    <row r="65" spans="1:7" ht="15" customHeight="1" x14ac:dyDescent="0.2">
      <c r="A65" s="88"/>
      <c r="B65" s="88" t="s">
        <v>113</v>
      </c>
      <c r="C65" s="88"/>
      <c r="D65" s="88"/>
      <c r="E65" s="88"/>
      <c r="F65" s="88"/>
      <c r="G65" s="88"/>
    </row>
    <row r="66" spans="1:7" ht="15" customHeight="1" x14ac:dyDescent="0.2">
      <c r="A66" s="88" t="s">
        <v>114</v>
      </c>
      <c r="B66" s="111"/>
      <c r="C66" s="88"/>
      <c r="D66" s="88"/>
      <c r="E66" s="88"/>
      <c r="F66" s="88"/>
      <c r="G66" s="88"/>
    </row>
    <row r="67" spans="1:7" ht="15" customHeight="1" x14ac:dyDescent="0.2">
      <c r="A67" s="88" t="s">
        <v>115</v>
      </c>
      <c r="B67" s="111"/>
      <c r="C67" s="88"/>
      <c r="D67" s="88"/>
      <c r="E67" s="88"/>
      <c r="F67" s="88"/>
      <c r="G67" s="88"/>
    </row>
    <row r="68" spans="1:7" ht="15" customHeight="1" x14ac:dyDescent="0.2">
      <c r="A68" s="88" t="s">
        <v>116</v>
      </c>
      <c r="B68" s="111"/>
      <c r="C68" s="88"/>
      <c r="D68" s="88"/>
      <c r="E68" s="88"/>
      <c r="F68" s="88"/>
      <c r="G68" s="88"/>
    </row>
    <row r="69" spans="1:7" ht="15" customHeight="1" x14ac:dyDescent="0.2">
      <c r="A69" s="88" t="s">
        <v>117</v>
      </c>
      <c r="B69" s="111"/>
      <c r="C69" s="88"/>
      <c r="D69" s="88"/>
      <c r="E69" s="88"/>
      <c r="F69" s="88"/>
      <c r="G69" s="88"/>
    </row>
    <row r="70" spans="1:7" ht="15" customHeight="1" x14ac:dyDescent="0.2">
      <c r="A70" s="88" t="s">
        <v>118</v>
      </c>
      <c r="B70" s="111"/>
      <c r="C70" s="88"/>
      <c r="D70" s="88"/>
      <c r="E70" s="88"/>
      <c r="F70" s="88"/>
      <c r="G70" s="88"/>
    </row>
    <row r="71" spans="1:7" ht="15" customHeight="1" x14ac:dyDescent="0.2">
      <c r="A71" s="88" t="s">
        <v>119</v>
      </c>
      <c r="B71" s="111"/>
      <c r="C71" s="88"/>
      <c r="D71" s="88"/>
      <c r="E71" s="88"/>
      <c r="F71" s="88"/>
      <c r="G71" s="88"/>
    </row>
    <row r="72" spans="1:7" ht="15" customHeight="1" x14ac:dyDescent="0.2">
      <c r="A72" s="88" t="s">
        <v>120</v>
      </c>
      <c r="B72" s="111"/>
      <c r="C72" s="88"/>
      <c r="D72" s="88"/>
      <c r="E72" s="88"/>
      <c r="F72" s="88"/>
      <c r="G72" s="88"/>
    </row>
    <row r="73" spans="1:7" ht="15" customHeight="1" x14ac:dyDescent="0.2">
      <c r="A73" s="88" t="s">
        <v>121</v>
      </c>
      <c r="B73" s="111"/>
      <c r="C73" s="88"/>
      <c r="D73" s="88"/>
      <c r="E73" s="88"/>
      <c r="F73" s="88"/>
      <c r="G73" s="88"/>
    </row>
  </sheetData>
  <mergeCells count="101">
    <mergeCell ref="C53:E53"/>
    <mergeCell ref="C54:E54"/>
    <mergeCell ref="AA41:AF41"/>
    <mergeCell ref="AG41:AK41"/>
    <mergeCell ref="AL41:AM41"/>
    <mergeCell ref="C50:E50"/>
    <mergeCell ref="C51:E51"/>
    <mergeCell ref="C52:E52"/>
    <mergeCell ref="X40:Z40"/>
    <mergeCell ref="AA40:AC40"/>
    <mergeCell ref="AD40:AF40"/>
    <mergeCell ref="AG40:AI40"/>
    <mergeCell ref="AJ40:AK40"/>
    <mergeCell ref="C41:D41"/>
    <mergeCell ref="E41:H41"/>
    <mergeCell ref="I41:N41"/>
    <mergeCell ref="O41:T41"/>
    <mergeCell ref="U41:Z41"/>
    <mergeCell ref="AA39:AC39"/>
    <mergeCell ref="AD39:AF39"/>
    <mergeCell ref="AG39:AI39"/>
    <mergeCell ref="AJ39:AK39"/>
    <mergeCell ref="F40:H40"/>
    <mergeCell ref="I40:K40"/>
    <mergeCell ref="L40:N40"/>
    <mergeCell ref="O40:Q40"/>
    <mergeCell ref="R40:T40"/>
    <mergeCell ref="U40:W40"/>
    <mergeCell ref="AD38:AF38"/>
    <mergeCell ref="AG38:AI38"/>
    <mergeCell ref="AJ38:AK38"/>
    <mergeCell ref="F39:H39"/>
    <mergeCell ref="I39:K39"/>
    <mergeCell ref="L39:N39"/>
    <mergeCell ref="O39:Q39"/>
    <mergeCell ref="R39:T39"/>
    <mergeCell ref="U39:W39"/>
    <mergeCell ref="X39:Z39"/>
    <mergeCell ref="AG37:AK37"/>
    <mergeCell ref="AL37:AM37"/>
    <mergeCell ref="F38:H38"/>
    <mergeCell ref="I38:K38"/>
    <mergeCell ref="L38:N38"/>
    <mergeCell ref="O38:Q38"/>
    <mergeCell ref="R38:T38"/>
    <mergeCell ref="U38:W38"/>
    <mergeCell ref="X38:Z38"/>
    <mergeCell ref="AA38:AC38"/>
    <mergeCell ref="C37:D37"/>
    <mergeCell ref="E37:H37"/>
    <mergeCell ref="I37:N37"/>
    <mergeCell ref="O37:T37"/>
    <mergeCell ref="U37:Z37"/>
    <mergeCell ref="AA37:AF3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K3:AN3"/>
    <mergeCell ref="AK4:AN4"/>
    <mergeCell ref="AH5:AJ5"/>
    <mergeCell ref="A7:A10"/>
    <mergeCell ref="B7:B8"/>
    <mergeCell ref="C7:C10"/>
    <mergeCell ref="D7:D10"/>
    <mergeCell ref="E7:E10"/>
    <mergeCell ref="F7:AJ7"/>
    <mergeCell ref="AK7:AK10"/>
    <mergeCell ref="AK1:AN1"/>
    <mergeCell ref="M2:P2"/>
    <mergeCell ref="Q2:R2"/>
    <mergeCell ref="S2:T2"/>
    <mergeCell ref="U2:V2"/>
    <mergeCell ref="AK2:AN2"/>
  </mergeCells>
  <phoneticPr fontId="1"/>
  <dataValidations count="5">
    <dataValidation type="list" allowBlank="1" showInputMessage="1" showErrorMessage="1" sqref="C11:C30" xr:uid="{C8F1AB7E-12D1-4801-8BDD-172261D0F055}">
      <formula1>"A,B,C,D"</formula1>
    </dataValidation>
    <dataValidation type="list" allowBlank="1" showInputMessage="1" showErrorMessage="1" sqref="AK4:AN4" xr:uid="{FCF63F24-CA9D-40AF-8277-0E314888FDFC}">
      <formula1>"予定,実績"</formula1>
    </dataValidation>
    <dataValidation type="list" allowBlank="1" showInputMessage="1" showErrorMessage="1" sqref="AK3:AN3" xr:uid="{D38F4317-BD64-417C-933D-691D09FBB132}">
      <formula1>"４週,歴月"</formula1>
    </dataValidation>
    <dataValidation type="list" allowBlank="1" showInputMessage="1" sqref="B13:B30" xr:uid="{30852F57-93EA-4E7A-8C42-85235AE024F3}">
      <formula1>INDIRECT($AK$1)</formula1>
    </dataValidation>
    <dataValidation allowBlank="1" showInputMessage="1" sqref="B11:B12" xr:uid="{6FBDBF26-C50E-4A06-9D90-21D1187144A7}"/>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8AF0-B782-4220-82FB-AB583A4C1652}">
  <dimension ref="A1:AQ87"/>
  <sheetViews>
    <sheetView showGridLines="0" view="pageBreakPreview" zoomScaleNormal="100" zoomScaleSheetLayoutView="100" workbookViewId="0">
      <selection activeCell="A2" sqref="A2"/>
    </sheetView>
  </sheetViews>
  <sheetFormatPr defaultColWidth="9.109375" defaultRowHeight="21" customHeight="1" x14ac:dyDescent="0.2"/>
  <cols>
    <col min="1" max="1" width="2.88671875" style="42" customWidth="1"/>
    <col min="2" max="2" width="16.21875" style="35" customWidth="1"/>
    <col min="3" max="3" width="7.33203125" style="42" customWidth="1"/>
    <col min="4" max="5" width="8.44140625" style="42" customWidth="1"/>
    <col min="6" max="36" width="2.88671875" style="42" customWidth="1"/>
    <col min="37" max="37" width="7.33203125" style="42" customWidth="1"/>
    <col min="38" max="39" width="8.44140625" style="42" customWidth="1"/>
    <col min="40" max="40" width="6.21875" style="42" customWidth="1"/>
    <col min="41" max="16384" width="9.109375" style="42"/>
  </cols>
  <sheetData>
    <row r="1" spans="1:40" ht="20.100000000000001" customHeight="1" x14ac:dyDescent="0.2">
      <c r="A1" s="34" t="s">
        <v>124</v>
      </c>
      <c r="C1" s="36"/>
      <c r="D1" s="36"/>
      <c r="E1" s="36"/>
      <c r="F1" s="36"/>
      <c r="G1" s="36"/>
      <c r="H1" s="36"/>
      <c r="I1" s="36"/>
      <c r="J1" s="36"/>
      <c r="K1" s="36"/>
      <c r="L1" s="36"/>
      <c r="M1" s="36"/>
      <c r="N1" s="36"/>
      <c r="O1" s="36"/>
      <c r="P1" s="36"/>
      <c r="Q1" s="36"/>
      <c r="R1" s="36"/>
      <c r="S1" s="36"/>
      <c r="T1" s="36"/>
      <c r="U1" s="36"/>
      <c r="V1" s="36"/>
      <c r="W1" s="36"/>
      <c r="X1" s="37"/>
      <c r="Y1" s="37"/>
      <c r="Z1" s="38"/>
      <c r="AA1" s="38"/>
      <c r="AB1" s="38"/>
      <c r="AC1" s="38"/>
      <c r="AD1" s="39"/>
      <c r="AE1" s="39"/>
      <c r="AF1" s="39"/>
      <c r="AG1" s="39"/>
      <c r="AH1" s="39"/>
      <c r="AI1" s="40" t="s">
        <v>47</v>
      </c>
      <c r="AJ1" s="40"/>
      <c r="AK1" s="41" t="s">
        <v>132</v>
      </c>
      <c r="AL1" s="41"/>
      <c r="AM1" s="41"/>
      <c r="AN1" s="41"/>
    </row>
    <row r="2" spans="1:40" ht="18" customHeight="1" x14ac:dyDescent="0.2">
      <c r="A2" s="38"/>
      <c r="B2" s="43"/>
      <c r="C2" s="43"/>
      <c r="D2" s="43"/>
      <c r="E2" s="43"/>
      <c r="F2" s="43"/>
      <c r="G2" s="43"/>
      <c r="H2" s="43"/>
      <c r="I2" s="43"/>
      <c r="J2" s="43"/>
      <c r="K2" s="43"/>
      <c r="L2" s="43"/>
      <c r="M2" s="44">
        <v>2024</v>
      </c>
      <c r="N2" s="44"/>
      <c r="O2" s="44"/>
      <c r="P2" s="44"/>
      <c r="Q2" s="45" t="s">
        <v>35</v>
      </c>
      <c r="R2" s="45"/>
      <c r="S2" s="44">
        <v>5</v>
      </c>
      <c r="T2" s="44"/>
      <c r="U2" s="45" t="s">
        <v>29</v>
      </c>
      <c r="V2" s="45"/>
      <c r="W2" s="43"/>
      <c r="X2" s="43"/>
      <c r="Y2" s="43"/>
      <c r="Z2" s="38"/>
      <c r="AA2" s="38"/>
      <c r="AC2" s="40"/>
      <c r="AD2" s="43"/>
      <c r="AE2" s="43"/>
      <c r="AF2" s="43"/>
      <c r="AG2" s="43"/>
      <c r="AH2" s="43"/>
      <c r="AI2" s="40" t="s">
        <v>49</v>
      </c>
      <c r="AJ2" s="40"/>
      <c r="AK2" s="46"/>
      <c r="AL2" s="46"/>
      <c r="AM2" s="46"/>
      <c r="AN2" s="46"/>
    </row>
    <row r="3" spans="1:40" ht="18" customHeight="1" x14ac:dyDescent="0.2">
      <c r="A3" s="47"/>
      <c r="B3" s="47"/>
      <c r="C3" s="47"/>
      <c r="D3" s="47"/>
      <c r="E3" s="47"/>
      <c r="F3" s="47"/>
      <c r="G3" s="47"/>
      <c r="H3" s="47"/>
      <c r="I3" s="47"/>
      <c r="J3" s="47"/>
      <c r="K3" s="47"/>
      <c r="L3" s="47"/>
      <c r="M3" s="47"/>
      <c r="N3" s="47"/>
      <c r="O3" s="47"/>
      <c r="P3" s="47"/>
      <c r="Q3" s="47"/>
      <c r="R3" s="47"/>
      <c r="S3" s="47"/>
      <c r="T3" s="47"/>
      <c r="U3" s="47"/>
      <c r="V3" s="47"/>
      <c r="W3" s="47"/>
      <c r="Y3" s="48"/>
      <c r="Z3" s="48"/>
      <c r="AA3" s="48"/>
      <c r="AB3" s="38"/>
      <c r="AC3" s="48"/>
      <c r="AD3" s="48"/>
      <c r="AE3" s="48"/>
      <c r="AF3" s="48"/>
      <c r="AG3" s="48"/>
      <c r="AH3" s="48"/>
      <c r="AI3" s="49" t="s">
        <v>50</v>
      </c>
      <c r="AJ3" s="40"/>
      <c r="AK3" s="50"/>
      <c r="AL3" s="50"/>
      <c r="AM3" s="50"/>
      <c r="AN3" s="50"/>
    </row>
    <row r="4" spans="1:40" ht="18" customHeight="1" x14ac:dyDescent="0.2">
      <c r="A4" s="47"/>
      <c r="B4" s="47"/>
      <c r="C4" s="47"/>
      <c r="D4" s="47"/>
      <c r="E4" s="47"/>
      <c r="F4" s="47"/>
      <c r="G4" s="47"/>
      <c r="H4" s="47"/>
      <c r="I4" s="47"/>
      <c r="J4" s="47"/>
      <c r="K4" s="47"/>
      <c r="L4" s="47"/>
      <c r="M4" s="47"/>
      <c r="N4" s="47"/>
      <c r="O4" s="47"/>
      <c r="P4" s="47"/>
      <c r="Q4" s="47"/>
      <c r="R4" s="47"/>
      <c r="S4" s="47"/>
      <c r="T4" s="47"/>
      <c r="U4" s="47"/>
      <c r="V4" s="47"/>
      <c r="W4" s="47"/>
      <c r="Y4" s="48"/>
      <c r="Z4" s="48"/>
      <c r="AA4" s="48"/>
      <c r="AB4" s="38"/>
      <c r="AC4" s="48"/>
      <c r="AD4" s="48"/>
      <c r="AE4" s="48"/>
      <c r="AF4" s="48"/>
      <c r="AG4" s="48"/>
      <c r="AH4" s="48"/>
      <c r="AI4" s="49" t="s">
        <v>51</v>
      </c>
      <c r="AJ4" s="40"/>
      <c r="AK4" s="50"/>
      <c r="AL4" s="50"/>
      <c r="AM4" s="50"/>
      <c r="AN4" s="50"/>
    </row>
    <row r="5" spans="1:40" ht="18" customHeight="1" x14ac:dyDescent="0.2">
      <c r="A5" s="47"/>
      <c r="B5" s="47"/>
      <c r="C5" s="47"/>
      <c r="D5" s="47"/>
      <c r="E5" s="47"/>
      <c r="F5" s="47"/>
      <c r="G5" s="47"/>
      <c r="H5" s="47"/>
      <c r="I5" s="47"/>
      <c r="J5" s="47"/>
      <c r="K5" s="47"/>
      <c r="L5" s="47"/>
      <c r="M5" s="47"/>
      <c r="N5" s="47"/>
      <c r="O5" s="47"/>
      <c r="P5" s="47"/>
      <c r="Q5" s="47"/>
      <c r="R5" s="47"/>
      <c r="S5" s="47"/>
      <c r="U5" s="47"/>
      <c r="V5" s="47"/>
      <c r="W5" s="47"/>
      <c r="Y5" s="48"/>
      <c r="Z5" s="48"/>
      <c r="AA5" s="48"/>
      <c r="AB5" s="38"/>
      <c r="AC5" s="48"/>
      <c r="AD5" s="48"/>
      <c r="AE5" s="48"/>
      <c r="AF5" s="48"/>
      <c r="AG5" s="49" t="s">
        <v>53</v>
      </c>
      <c r="AH5" s="53"/>
      <c r="AI5" s="53"/>
      <c r="AJ5" s="53"/>
      <c r="AK5" s="48" t="s">
        <v>54</v>
      </c>
      <c r="AL5" s="114"/>
      <c r="AM5" s="48" t="s">
        <v>55</v>
      </c>
      <c r="AN5" s="38"/>
    </row>
    <row r="6" spans="1:40" ht="9.9" customHeight="1" x14ac:dyDescent="0.2">
      <c r="A6" s="38"/>
      <c r="B6" s="55"/>
      <c r="C6" s="55"/>
      <c r="D6" s="55"/>
      <c r="E6" s="55"/>
      <c r="F6" s="55"/>
      <c r="G6" s="55"/>
      <c r="H6" s="55"/>
      <c r="I6" s="55"/>
      <c r="J6" s="55"/>
      <c r="K6" s="55"/>
      <c r="L6" s="55"/>
      <c r="M6" s="55"/>
      <c r="N6" s="55"/>
      <c r="O6" s="55"/>
      <c r="P6" s="55"/>
      <c r="Q6" s="55"/>
      <c r="R6" s="55"/>
      <c r="S6" s="55"/>
      <c r="T6" s="55"/>
      <c r="U6" s="55"/>
      <c r="V6" s="55"/>
      <c r="W6" s="55"/>
      <c r="X6" s="43"/>
      <c r="Y6" s="43"/>
      <c r="Z6" s="43"/>
      <c r="AA6" s="43"/>
      <c r="AB6" s="43"/>
      <c r="AC6" s="43"/>
      <c r="AD6" s="43"/>
      <c r="AE6" s="43"/>
      <c r="AF6" s="43"/>
      <c r="AG6" s="43"/>
      <c r="AH6" s="43"/>
      <c r="AI6" s="43"/>
      <c r="AJ6" s="43"/>
      <c r="AK6" s="43"/>
      <c r="AL6" s="43"/>
      <c r="AM6" s="38"/>
      <c r="AN6" s="38"/>
    </row>
    <row r="7" spans="1:40" ht="15" customHeight="1" x14ac:dyDescent="0.2">
      <c r="A7" s="56" t="s">
        <v>56</v>
      </c>
      <c r="B7" s="57" t="s">
        <v>57</v>
      </c>
      <c r="C7" s="58" t="s">
        <v>58</v>
      </c>
      <c r="D7" s="59" t="s">
        <v>59</v>
      </c>
      <c r="E7" s="60" t="s">
        <v>60</v>
      </c>
      <c r="F7" s="61" t="s">
        <v>61</v>
      </c>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2" t="s">
        <v>62</v>
      </c>
      <c r="AL7" s="63" t="s">
        <v>63</v>
      </c>
      <c r="AM7" s="64" t="s">
        <v>64</v>
      </c>
      <c r="AN7" s="64"/>
    </row>
    <row r="8" spans="1:40" ht="15" customHeight="1" x14ac:dyDescent="0.2">
      <c r="A8" s="56"/>
      <c r="B8" s="65"/>
      <c r="C8" s="66"/>
      <c r="D8" s="59"/>
      <c r="E8" s="60"/>
      <c r="F8" s="59" t="s">
        <v>65</v>
      </c>
      <c r="G8" s="59"/>
      <c r="H8" s="59"/>
      <c r="I8" s="59"/>
      <c r="J8" s="59"/>
      <c r="K8" s="59"/>
      <c r="L8" s="59"/>
      <c r="M8" s="59" t="s">
        <v>66</v>
      </c>
      <c r="N8" s="59"/>
      <c r="O8" s="59"/>
      <c r="P8" s="59"/>
      <c r="Q8" s="59"/>
      <c r="R8" s="59"/>
      <c r="S8" s="59"/>
      <c r="T8" s="59" t="s">
        <v>67</v>
      </c>
      <c r="U8" s="59"/>
      <c r="V8" s="59"/>
      <c r="W8" s="59"/>
      <c r="X8" s="59"/>
      <c r="Y8" s="59"/>
      <c r="Z8" s="59"/>
      <c r="AA8" s="59" t="s">
        <v>68</v>
      </c>
      <c r="AB8" s="59"/>
      <c r="AC8" s="59"/>
      <c r="AD8" s="59"/>
      <c r="AE8" s="59"/>
      <c r="AF8" s="59"/>
      <c r="AG8" s="59"/>
      <c r="AH8" s="59" t="s">
        <v>69</v>
      </c>
      <c r="AI8" s="59"/>
      <c r="AJ8" s="59"/>
      <c r="AK8" s="62"/>
      <c r="AL8" s="63"/>
      <c r="AM8" s="64"/>
      <c r="AN8" s="64"/>
    </row>
    <row r="9" spans="1:40" ht="15" customHeight="1" x14ac:dyDescent="0.2">
      <c r="A9" s="56"/>
      <c r="B9" s="67" t="s">
        <v>70</v>
      </c>
      <c r="C9" s="66"/>
      <c r="D9" s="59"/>
      <c r="E9" s="60"/>
      <c r="F9" s="68">
        <f>DATE($M$2,$S$2,1)</f>
        <v>45413</v>
      </c>
      <c r="G9" s="68">
        <f>DATE($M$2,$S$2,2)</f>
        <v>45414</v>
      </c>
      <c r="H9" s="68">
        <f>DATE($M$2,$S$2,3)</f>
        <v>45415</v>
      </c>
      <c r="I9" s="68">
        <f>DATE($M$2,$S$2,4)</f>
        <v>45416</v>
      </c>
      <c r="J9" s="68">
        <f>DATE($M$2,$S$2,5)</f>
        <v>45417</v>
      </c>
      <c r="K9" s="68">
        <f>DATE($M$2,$S$2,6)</f>
        <v>45418</v>
      </c>
      <c r="L9" s="68">
        <f>DATE($M$2,$S$2,7)</f>
        <v>45419</v>
      </c>
      <c r="M9" s="68">
        <f>DATE($M$2,$S$2,8)</f>
        <v>45420</v>
      </c>
      <c r="N9" s="68">
        <f>DATE($M$2,$S$2,9)</f>
        <v>45421</v>
      </c>
      <c r="O9" s="68">
        <f>DATE($M$2,$S$2,10)</f>
        <v>45422</v>
      </c>
      <c r="P9" s="68">
        <f>DATE($M$2,$S$2,11)</f>
        <v>45423</v>
      </c>
      <c r="Q9" s="68">
        <f>DATE($M$2,$S$2,12)</f>
        <v>45424</v>
      </c>
      <c r="R9" s="68">
        <f>DATE($M$2,$S$2,13)</f>
        <v>45425</v>
      </c>
      <c r="S9" s="68">
        <f>DATE($M$2,$S$2,14)</f>
        <v>45426</v>
      </c>
      <c r="T9" s="68">
        <f>DATE($M$2,$S$2,15)</f>
        <v>45427</v>
      </c>
      <c r="U9" s="68">
        <f>DATE($M$2,$S$2,16)</f>
        <v>45428</v>
      </c>
      <c r="V9" s="68">
        <f>DATE($M$2,$S$2,17)</f>
        <v>45429</v>
      </c>
      <c r="W9" s="68">
        <f>DATE($M$2,$S$2,18)</f>
        <v>45430</v>
      </c>
      <c r="X9" s="68">
        <f>DATE($M$2,$S$2,19)</f>
        <v>45431</v>
      </c>
      <c r="Y9" s="68">
        <f>DATE($M$2,$S$2,20)</f>
        <v>45432</v>
      </c>
      <c r="Z9" s="68">
        <f>DATE($M$2,$S$2,21)</f>
        <v>45433</v>
      </c>
      <c r="AA9" s="68">
        <f>DATE($M$2,$S$2,22)</f>
        <v>45434</v>
      </c>
      <c r="AB9" s="68">
        <f>DATE($M$2,$S$2,23)</f>
        <v>45435</v>
      </c>
      <c r="AC9" s="68">
        <f>DATE($M$2,$S$2,24)</f>
        <v>45436</v>
      </c>
      <c r="AD9" s="68">
        <f>DATE($M$2,$S$2,25)</f>
        <v>45437</v>
      </c>
      <c r="AE9" s="68">
        <f>DATE($M$2,$S$2,26)</f>
        <v>45438</v>
      </c>
      <c r="AF9" s="68">
        <f>DATE($M$2,$S$2,27)</f>
        <v>45439</v>
      </c>
      <c r="AG9" s="68">
        <f>DATE($M$2,$S$2,28)</f>
        <v>45440</v>
      </c>
      <c r="AH9" s="68">
        <f>IF(DAY(EOMONTH(F9,0))&lt;29,"",DATE($M$2,$S$2,29))</f>
        <v>45441</v>
      </c>
      <c r="AI9" s="68">
        <f>IF(DAY(EOMONTH(F9,0))&lt;30,"",DATE($M$2,$S$2,30))</f>
        <v>45442</v>
      </c>
      <c r="AJ9" s="68">
        <f>IF(DAY(EOMONTH(F9,0))&lt;31,"",DATE($M$2,$S$2,31))</f>
        <v>45443</v>
      </c>
      <c r="AK9" s="62"/>
      <c r="AL9" s="63"/>
      <c r="AM9" s="64"/>
      <c r="AN9" s="64"/>
    </row>
    <row r="10" spans="1:40" ht="15" customHeight="1" x14ac:dyDescent="0.2">
      <c r="A10" s="56"/>
      <c r="B10" s="69"/>
      <c r="C10" s="70"/>
      <c r="D10" s="59"/>
      <c r="E10" s="60"/>
      <c r="F10" s="71">
        <f>DATE($M$2,$S$2,1)</f>
        <v>45413</v>
      </c>
      <c r="G10" s="71">
        <f>DATE($M$2,$S$2,2)</f>
        <v>45414</v>
      </c>
      <c r="H10" s="71">
        <f>DATE($M$2,$S$2,3)</f>
        <v>45415</v>
      </c>
      <c r="I10" s="71">
        <f>DATE($M$2,$S$2,4)</f>
        <v>45416</v>
      </c>
      <c r="J10" s="71">
        <f>DATE($M$2,$S$2,5)</f>
        <v>45417</v>
      </c>
      <c r="K10" s="71">
        <f>DATE($M$2,$S$2,6)</f>
        <v>45418</v>
      </c>
      <c r="L10" s="71">
        <f>DATE($M$2,$S$2,7)</f>
        <v>45419</v>
      </c>
      <c r="M10" s="71">
        <f>DATE($M$2,$S$2,8)</f>
        <v>45420</v>
      </c>
      <c r="N10" s="71">
        <f>DATE($M$2,$S$2,9)</f>
        <v>45421</v>
      </c>
      <c r="O10" s="71">
        <f>DATE($M$2,$S$2,10)</f>
        <v>45422</v>
      </c>
      <c r="P10" s="71">
        <f>DATE($M$2,$S$2,11)</f>
        <v>45423</v>
      </c>
      <c r="Q10" s="71">
        <f>DATE($M$2,$S$2,12)</f>
        <v>45424</v>
      </c>
      <c r="R10" s="71">
        <f>DATE($M$2,$S$2,13)</f>
        <v>45425</v>
      </c>
      <c r="S10" s="71">
        <f>DATE($M$2,$S$2,14)</f>
        <v>45426</v>
      </c>
      <c r="T10" s="71">
        <f>DATE($M$2,$S$2,15)</f>
        <v>45427</v>
      </c>
      <c r="U10" s="71">
        <f>DATE($M$2,$S$2,16)</f>
        <v>45428</v>
      </c>
      <c r="V10" s="71">
        <f>DATE($M$2,$S$2,17)</f>
        <v>45429</v>
      </c>
      <c r="W10" s="71">
        <f>DATE($M$2,$S$2,18)</f>
        <v>45430</v>
      </c>
      <c r="X10" s="71">
        <f>DATE($M$2,$S$2,19)</f>
        <v>45431</v>
      </c>
      <c r="Y10" s="71">
        <f>DATE($M$2,$S$2,20)</f>
        <v>45432</v>
      </c>
      <c r="Z10" s="71">
        <f>DATE($M$2,$S$2,21)</f>
        <v>45433</v>
      </c>
      <c r="AA10" s="71">
        <f>DATE($M$2,$S$2,22)</f>
        <v>45434</v>
      </c>
      <c r="AB10" s="71">
        <f>DATE($M$2,$S$2,23)</f>
        <v>45435</v>
      </c>
      <c r="AC10" s="71">
        <f>DATE($M$2,$S$2,24)</f>
        <v>45436</v>
      </c>
      <c r="AD10" s="71">
        <f>DATE($M$2,$S$2,25)</f>
        <v>45437</v>
      </c>
      <c r="AE10" s="71">
        <f>DATE($M$2,$S$2,26)</f>
        <v>45438</v>
      </c>
      <c r="AF10" s="71">
        <f>DATE($M$2,$S$2,27)</f>
        <v>45439</v>
      </c>
      <c r="AG10" s="71">
        <f>DATE($M$2,$S$2,28)</f>
        <v>45440</v>
      </c>
      <c r="AH10" s="71">
        <f>IF(DAY(EOMONTH(F10,0))&lt;29,"",DATE($M$2,$S$2,29))</f>
        <v>45441</v>
      </c>
      <c r="AI10" s="71">
        <f>IF(DAY(EOMONTH(F10,0))&lt;30,"",DATE($M$2,$S$2,30))</f>
        <v>45442</v>
      </c>
      <c r="AJ10" s="71">
        <f>IF(DAY(EOMONTH(F10,0))&lt;31,"",DATE($M$2,$S$2,31))</f>
        <v>45443</v>
      </c>
      <c r="AK10" s="62"/>
      <c r="AL10" s="63"/>
      <c r="AM10" s="64"/>
      <c r="AN10" s="64"/>
    </row>
    <row r="11" spans="1:40" ht="18" customHeight="1" x14ac:dyDescent="0.2">
      <c r="A11" s="72">
        <v>1</v>
      </c>
      <c r="B11" s="73" t="s">
        <v>71</v>
      </c>
      <c r="C11" s="74" t="s">
        <v>72</v>
      </c>
      <c r="D11" s="75"/>
      <c r="E11" s="76" t="s">
        <v>72</v>
      </c>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8">
        <f>+SUM(F11:AJ11)</f>
        <v>0</v>
      </c>
      <c r="AL11" s="79">
        <f>IF($AK$3="４週",AK11/4,AK11/(DAY(EOMONTH($F$9,0))/7))</f>
        <v>0</v>
      </c>
      <c r="AM11" s="80"/>
      <c r="AN11" s="80"/>
    </row>
    <row r="12" spans="1:40" ht="18" customHeight="1" x14ac:dyDescent="0.2">
      <c r="A12" s="72">
        <v>2</v>
      </c>
      <c r="B12" s="73" t="s">
        <v>73</v>
      </c>
      <c r="C12" s="74" t="s">
        <v>74</v>
      </c>
      <c r="D12" s="75"/>
      <c r="E12" s="76" t="s">
        <v>74</v>
      </c>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 t="shared" ref="AK12:AK31" si="0">+SUM(F12:AJ12)</f>
        <v>0</v>
      </c>
      <c r="AL12" s="79">
        <f t="shared" ref="AL12:AL30" si="1">IF($AK$3="４週",AK12/4,AK12/(DAY(EOMONTH($F$9,0))/7))</f>
        <v>0</v>
      </c>
      <c r="AM12" s="80"/>
      <c r="AN12" s="80"/>
    </row>
    <row r="13" spans="1:40" ht="18" customHeight="1" x14ac:dyDescent="0.2">
      <c r="A13" s="72">
        <v>3</v>
      </c>
      <c r="B13" s="73" t="s">
        <v>128</v>
      </c>
      <c r="C13" s="74" t="s">
        <v>76</v>
      </c>
      <c r="D13" s="75"/>
      <c r="E13" s="76" t="s">
        <v>76</v>
      </c>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si="0"/>
        <v>0</v>
      </c>
      <c r="AL13" s="79">
        <f t="shared" si="1"/>
        <v>0</v>
      </c>
      <c r="AM13" s="80"/>
      <c r="AN13" s="80"/>
    </row>
    <row r="14" spans="1:40" ht="18" customHeight="1" x14ac:dyDescent="0.2">
      <c r="A14" s="72">
        <v>4</v>
      </c>
      <c r="B14" s="73" t="s">
        <v>133</v>
      </c>
      <c r="C14" s="74" t="s">
        <v>78</v>
      </c>
      <c r="D14" s="75"/>
      <c r="E14" s="76" t="s">
        <v>78</v>
      </c>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0"/>
        <v>0</v>
      </c>
      <c r="AL14" s="79">
        <f t="shared" si="1"/>
        <v>0</v>
      </c>
      <c r="AM14" s="80"/>
      <c r="AN14" s="80"/>
    </row>
    <row r="15" spans="1:40" ht="18" customHeight="1" x14ac:dyDescent="0.2">
      <c r="A15" s="72">
        <v>5</v>
      </c>
      <c r="B15" s="73" t="s">
        <v>134</v>
      </c>
      <c r="C15" s="74" t="s">
        <v>76</v>
      </c>
      <c r="D15" s="75"/>
      <c r="E15" s="76" t="s">
        <v>135</v>
      </c>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0"/>
        <v>0</v>
      </c>
      <c r="AL15" s="79">
        <f t="shared" si="1"/>
        <v>0</v>
      </c>
      <c r="AM15" s="80"/>
      <c r="AN15" s="80"/>
    </row>
    <row r="16" spans="1:40" ht="18" customHeight="1" x14ac:dyDescent="0.2">
      <c r="A16" s="72">
        <v>6</v>
      </c>
      <c r="B16" s="73"/>
      <c r="C16" s="74"/>
      <c r="D16" s="75"/>
      <c r="E16" s="76"/>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0"/>
        <v>0</v>
      </c>
      <c r="AL16" s="79">
        <f t="shared" si="1"/>
        <v>0</v>
      </c>
      <c r="AM16" s="80"/>
      <c r="AN16" s="80"/>
    </row>
    <row r="17" spans="1:40" ht="18" customHeight="1" x14ac:dyDescent="0.2">
      <c r="A17" s="72">
        <v>7</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0"/>
        <v>0</v>
      </c>
      <c r="AL17" s="79">
        <f t="shared" si="1"/>
        <v>0</v>
      </c>
      <c r="AM17" s="80"/>
      <c r="AN17" s="80"/>
    </row>
    <row r="18" spans="1:40" ht="18" customHeight="1" x14ac:dyDescent="0.2">
      <c r="A18" s="72">
        <v>8</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0"/>
        <v>0</v>
      </c>
      <c r="AL18" s="79">
        <f t="shared" si="1"/>
        <v>0</v>
      </c>
      <c r="AM18" s="80"/>
      <c r="AN18" s="80"/>
    </row>
    <row r="19" spans="1:40" ht="18" customHeight="1" x14ac:dyDescent="0.2">
      <c r="A19" s="72">
        <v>9</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0"/>
        <v>0</v>
      </c>
      <c r="AL19" s="79">
        <f t="shared" si="1"/>
        <v>0</v>
      </c>
      <c r="AM19" s="80"/>
      <c r="AN19" s="80"/>
    </row>
    <row r="20" spans="1:40" ht="18" customHeight="1" x14ac:dyDescent="0.2">
      <c r="A20" s="72">
        <v>10</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0"/>
        <v>0</v>
      </c>
      <c r="AL20" s="79">
        <f t="shared" si="1"/>
        <v>0</v>
      </c>
      <c r="AM20" s="80"/>
      <c r="AN20" s="80"/>
    </row>
    <row r="21" spans="1:40" ht="18" customHeight="1" x14ac:dyDescent="0.2">
      <c r="A21" s="72">
        <v>11</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0"/>
        <v>0</v>
      </c>
      <c r="AL21" s="79">
        <f t="shared" si="1"/>
        <v>0</v>
      </c>
      <c r="AM21" s="80"/>
      <c r="AN21" s="80"/>
    </row>
    <row r="22" spans="1:40" ht="18" customHeight="1" x14ac:dyDescent="0.2">
      <c r="A22" s="72">
        <v>12</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0"/>
        <v>0</v>
      </c>
      <c r="AL22" s="79">
        <f t="shared" si="1"/>
        <v>0</v>
      </c>
      <c r="AM22" s="80"/>
      <c r="AN22" s="80"/>
    </row>
    <row r="23" spans="1:40" ht="18" customHeight="1" x14ac:dyDescent="0.2">
      <c r="A23" s="72">
        <v>13</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0"/>
        <v>0</v>
      </c>
      <c r="AL23" s="79">
        <f t="shared" si="1"/>
        <v>0</v>
      </c>
      <c r="AM23" s="80"/>
      <c r="AN23" s="80"/>
    </row>
    <row r="24" spans="1:40" ht="18" customHeight="1" x14ac:dyDescent="0.2">
      <c r="A24" s="72">
        <v>14</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0"/>
        <v>0</v>
      </c>
      <c r="AL24" s="79">
        <f t="shared" si="1"/>
        <v>0</v>
      </c>
      <c r="AM24" s="80"/>
      <c r="AN24" s="80"/>
    </row>
    <row r="25" spans="1:40" ht="18" customHeight="1" x14ac:dyDescent="0.2">
      <c r="A25" s="72">
        <v>15</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0"/>
        <v>0</v>
      </c>
      <c r="AL25" s="79">
        <f t="shared" si="1"/>
        <v>0</v>
      </c>
      <c r="AM25" s="80"/>
      <c r="AN25" s="80"/>
    </row>
    <row r="26" spans="1:40" ht="18" customHeight="1" x14ac:dyDescent="0.2">
      <c r="A26" s="72">
        <v>16</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0"/>
        <v>0</v>
      </c>
      <c r="AL26" s="79">
        <f t="shared" si="1"/>
        <v>0</v>
      </c>
      <c r="AM26" s="80"/>
      <c r="AN26" s="80"/>
    </row>
    <row r="27" spans="1:40" ht="18" customHeight="1" x14ac:dyDescent="0.2">
      <c r="A27" s="72">
        <v>17</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0"/>
        <v>0</v>
      </c>
      <c r="AL27" s="79">
        <f t="shared" si="1"/>
        <v>0</v>
      </c>
      <c r="AM27" s="80"/>
      <c r="AN27" s="80"/>
    </row>
    <row r="28" spans="1:40" ht="18" customHeight="1" x14ac:dyDescent="0.2">
      <c r="A28" s="72">
        <v>18</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0"/>
        <v>0</v>
      </c>
      <c r="AL28" s="79">
        <f t="shared" si="1"/>
        <v>0</v>
      </c>
      <c r="AM28" s="80"/>
      <c r="AN28" s="80"/>
    </row>
    <row r="29" spans="1:40" ht="18" customHeight="1" x14ac:dyDescent="0.2">
      <c r="A29" s="72">
        <v>19</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0"/>
        <v>0</v>
      </c>
      <c r="AL29" s="79">
        <f t="shared" si="1"/>
        <v>0</v>
      </c>
      <c r="AM29" s="80"/>
      <c r="AN29" s="80"/>
    </row>
    <row r="30" spans="1:40" ht="18" customHeight="1" x14ac:dyDescent="0.2">
      <c r="A30" s="72">
        <v>20</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0"/>
        <v>0</v>
      </c>
      <c r="AL30" s="79">
        <f t="shared" si="1"/>
        <v>0</v>
      </c>
      <c r="AM30" s="80"/>
      <c r="AN30" s="80"/>
    </row>
    <row r="31" spans="1:40" ht="18" customHeight="1" x14ac:dyDescent="0.2">
      <c r="A31" s="60" t="s">
        <v>30</v>
      </c>
      <c r="B31" s="82"/>
      <c r="C31" s="82"/>
      <c r="D31" s="82"/>
      <c r="E31" s="82"/>
      <c r="F31" s="83">
        <f>+SUM(F11:F30)</f>
        <v>0</v>
      </c>
      <c r="G31" s="83">
        <f t="shared" ref="G31:AJ31" si="2">+SUM(G11:G30)</f>
        <v>0</v>
      </c>
      <c r="H31" s="83">
        <f t="shared" si="2"/>
        <v>0</v>
      </c>
      <c r="I31" s="83">
        <f t="shared" si="2"/>
        <v>0</v>
      </c>
      <c r="J31" s="83">
        <f t="shared" si="2"/>
        <v>0</v>
      </c>
      <c r="K31" s="83">
        <f t="shared" si="2"/>
        <v>0</v>
      </c>
      <c r="L31" s="83">
        <f t="shared" si="2"/>
        <v>0</v>
      </c>
      <c r="M31" s="83">
        <f t="shared" si="2"/>
        <v>0</v>
      </c>
      <c r="N31" s="83">
        <f t="shared" si="2"/>
        <v>0</v>
      </c>
      <c r="O31" s="83">
        <f t="shared" si="2"/>
        <v>0</v>
      </c>
      <c r="P31" s="83">
        <f t="shared" si="2"/>
        <v>0</v>
      </c>
      <c r="Q31" s="83">
        <f t="shared" si="2"/>
        <v>0</v>
      </c>
      <c r="R31" s="83">
        <f t="shared" si="2"/>
        <v>0</v>
      </c>
      <c r="S31" s="83">
        <f t="shared" si="2"/>
        <v>0</v>
      </c>
      <c r="T31" s="83">
        <f t="shared" si="2"/>
        <v>0</v>
      </c>
      <c r="U31" s="83">
        <f t="shared" si="2"/>
        <v>0</v>
      </c>
      <c r="V31" s="83">
        <f t="shared" si="2"/>
        <v>0</v>
      </c>
      <c r="W31" s="83">
        <f t="shared" si="2"/>
        <v>0</v>
      </c>
      <c r="X31" s="83">
        <f t="shared" si="2"/>
        <v>0</v>
      </c>
      <c r="Y31" s="83">
        <f t="shared" si="2"/>
        <v>0</v>
      </c>
      <c r="Z31" s="83">
        <f t="shared" si="2"/>
        <v>0</v>
      </c>
      <c r="AA31" s="83">
        <f t="shared" si="2"/>
        <v>0</v>
      </c>
      <c r="AB31" s="83">
        <f t="shared" si="2"/>
        <v>0</v>
      </c>
      <c r="AC31" s="83">
        <f t="shared" si="2"/>
        <v>0</v>
      </c>
      <c r="AD31" s="83">
        <f t="shared" si="2"/>
        <v>0</v>
      </c>
      <c r="AE31" s="83">
        <f t="shared" si="2"/>
        <v>0</v>
      </c>
      <c r="AF31" s="83">
        <f t="shared" si="2"/>
        <v>0</v>
      </c>
      <c r="AG31" s="83">
        <f t="shared" si="2"/>
        <v>0</v>
      </c>
      <c r="AH31" s="83">
        <f t="shared" si="2"/>
        <v>0</v>
      </c>
      <c r="AI31" s="83">
        <f t="shared" si="2"/>
        <v>0</v>
      </c>
      <c r="AJ31" s="83">
        <f t="shared" si="2"/>
        <v>0</v>
      </c>
      <c r="AK31" s="78">
        <f t="shared" si="0"/>
        <v>0</v>
      </c>
      <c r="AL31" s="79">
        <f>IF($AK$3="４週",AK31/4,AK31/(DAY(EOMONTH($F$9,0))/7))</f>
        <v>0</v>
      </c>
      <c r="AM31" s="56"/>
      <c r="AN31" s="56"/>
    </row>
    <row r="32" spans="1:40" ht="18" customHeight="1" x14ac:dyDescent="0.2">
      <c r="A32" s="82" t="s">
        <v>36</v>
      </c>
      <c r="B32" s="82"/>
      <c r="C32" s="82"/>
      <c r="D32" s="82"/>
      <c r="E32" s="85"/>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3"/>
      <c r="AL32" s="87"/>
      <c r="AM32" s="56"/>
      <c r="AN32" s="56"/>
    </row>
    <row r="33" spans="1:43" ht="15" customHeight="1" x14ac:dyDescent="0.2">
      <c r="A33" s="55"/>
      <c r="B33" s="55"/>
      <c r="C33" s="55"/>
      <c r="D33" s="55"/>
      <c r="E33" s="55"/>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55"/>
      <c r="AL33" s="55"/>
      <c r="AM33" s="38"/>
    </row>
    <row r="34" spans="1:43" ht="15" customHeight="1" x14ac:dyDescent="0.2">
      <c r="A34" s="55"/>
      <c r="B34" s="55"/>
      <c r="C34" s="55"/>
      <c r="D34" s="55"/>
      <c r="E34" s="55"/>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55"/>
      <c r="AL34" s="55"/>
      <c r="AM34" s="38"/>
    </row>
    <row r="35" spans="1:43" ht="15" customHeight="1" x14ac:dyDescent="0.2">
      <c r="A35" s="55"/>
      <c r="B35" s="55"/>
      <c r="C35" s="55"/>
      <c r="D35" s="55"/>
      <c r="E35" s="55"/>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55"/>
      <c r="AL35" s="55"/>
      <c r="AM35" s="38"/>
    </row>
    <row r="36" spans="1:43" ht="21" customHeight="1" x14ac:dyDescent="0.2">
      <c r="A36" s="37" t="s">
        <v>136</v>
      </c>
      <c r="B36" s="55"/>
      <c r="C36" s="55"/>
      <c r="D36" s="55"/>
      <c r="E36" s="55"/>
      <c r="F36" s="55"/>
      <c r="G36" s="88"/>
      <c r="H36" s="88"/>
      <c r="I36" s="88"/>
      <c r="J36" s="88"/>
      <c r="K36" s="88"/>
      <c r="L36" s="88"/>
      <c r="M36" s="88"/>
      <c r="N36" s="88"/>
      <c r="O36" s="88"/>
      <c r="AM36" s="55"/>
      <c r="AN36" s="38"/>
    </row>
    <row r="37" spans="1:43" ht="24.9" customHeight="1" x14ac:dyDescent="0.2">
      <c r="A37" s="91"/>
      <c r="B37" s="60" t="s">
        <v>137</v>
      </c>
      <c r="C37" s="82"/>
      <c r="D37" s="82"/>
      <c r="E37" s="82"/>
      <c r="F37" s="82"/>
      <c r="G37" s="82"/>
      <c r="H37" s="82"/>
      <c r="I37" s="82"/>
      <c r="J37" s="82"/>
      <c r="K37" s="85"/>
      <c r="L37" s="115" t="s">
        <v>138</v>
      </c>
      <c r="M37" s="115"/>
      <c r="N37" s="115"/>
      <c r="O37" s="115"/>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row>
    <row r="38" spans="1:43" ht="18" customHeight="1" x14ac:dyDescent="0.2">
      <c r="A38" s="91"/>
      <c r="B38" s="116" t="s">
        <v>139</v>
      </c>
      <c r="C38" s="117"/>
      <c r="D38" s="117"/>
      <c r="E38" s="117"/>
      <c r="F38" s="117"/>
      <c r="G38" s="117"/>
      <c r="H38" s="117"/>
      <c r="I38" s="117"/>
      <c r="J38" s="117"/>
      <c r="K38" s="118"/>
      <c r="L38" s="119">
        <v>30</v>
      </c>
      <c r="M38" s="119"/>
      <c r="N38" s="119"/>
      <c r="O38" s="119"/>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row>
    <row r="39" spans="1:43" ht="5.0999999999999996" customHeight="1" x14ac:dyDescent="0.2">
      <c r="A39" s="89"/>
      <c r="B39" s="89"/>
      <c r="C39" s="89"/>
      <c r="D39" s="91"/>
      <c r="E39" s="91"/>
      <c r="F39" s="91"/>
      <c r="G39" s="91"/>
      <c r="H39" s="91"/>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90"/>
      <c r="AK39" s="88"/>
      <c r="AL39" s="55"/>
      <c r="AM39" s="55"/>
      <c r="AN39" s="38"/>
    </row>
    <row r="40" spans="1:43" ht="18" customHeight="1" x14ac:dyDescent="0.2">
      <c r="A40" s="37" t="s">
        <v>140</v>
      </c>
      <c r="B40" s="88"/>
      <c r="D40" s="88"/>
      <c r="E40" s="88"/>
      <c r="F40" s="88"/>
      <c r="G40" s="88"/>
      <c r="H40" s="88"/>
      <c r="I40" s="88"/>
      <c r="J40" s="88"/>
      <c r="K40" s="88"/>
      <c r="L40" s="88"/>
      <c r="M40" s="88"/>
      <c r="N40" s="88"/>
      <c r="O40" s="88"/>
      <c r="P40" s="88"/>
      <c r="Q40" s="88"/>
      <c r="R40" s="88"/>
      <c r="S40" s="88"/>
      <c r="T40" s="88"/>
      <c r="U40" s="88"/>
      <c r="V40" s="88"/>
      <c r="W40" s="55"/>
      <c r="X40" s="88"/>
      <c r="Y40" s="88"/>
      <c r="Z40" s="88"/>
      <c r="AA40" s="88"/>
      <c r="AB40" s="88"/>
      <c r="AC40" s="88"/>
      <c r="AD40" s="88"/>
      <c r="AE40" s="88"/>
      <c r="AF40" s="88"/>
      <c r="AG40" s="88"/>
      <c r="AH40" s="88"/>
      <c r="AI40" s="88"/>
      <c r="AJ40" s="90"/>
      <c r="AK40" s="88"/>
      <c r="AL40" s="55"/>
      <c r="AM40" s="55"/>
      <c r="AN40" s="38"/>
    </row>
    <row r="41" spans="1:43" ht="54.9" customHeight="1" x14ac:dyDescent="0.2">
      <c r="A41" s="59" t="s">
        <v>141</v>
      </c>
      <c r="B41" s="59"/>
      <c r="C41" s="59" t="s">
        <v>142</v>
      </c>
      <c r="D41" s="59"/>
      <c r="E41" s="63" t="s">
        <v>143</v>
      </c>
      <c r="F41" s="63"/>
      <c r="G41" s="63"/>
      <c r="H41" s="63"/>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55"/>
      <c r="AN41" s="38"/>
    </row>
    <row r="42" spans="1:43" ht="18" customHeight="1" x14ac:dyDescent="0.2">
      <c r="A42" s="63" t="s">
        <v>144</v>
      </c>
      <c r="B42" s="63"/>
      <c r="C42" s="120">
        <f>ROUNDDOWN(IF(B38="主として知的障害のある児童を入所させる福祉型障害児入所施設",L38/20,IF(B38="主として肢体不自由のある児童を入所させる福祉型障害児入所施設",1,"0")),1)</f>
        <v>0</v>
      </c>
      <c r="D42" s="120"/>
      <c r="E42" s="120">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120"/>
      <c r="G42" s="120"/>
      <c r="H42" s="120"/>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55"/>
      <c r="AN42" s="38"/>
    </row>
    <row r="43" spans="1:43" ht="5.0999999999999996" customHeight="1" x14ac:dyDescent="0.2">
      <c r="A43" s="89"/>
      <c r="B43" s="89"/>
      <c r="C43" s="89"/>
      <c r="D43" s="89"/>
      <c r="E43" s="89"/>
      <c r="F43" s="89"/>
      <c r="G43" s="89"/>
      <c r="H43" s="89"/>
      <c r="I43" s="89"/>
      <c r="J43" s="88"/>
      <c r="K43" s="88"/>
      <c r="L43" s="88"/>
      <c r="M43" s="90"/>
      <c r="N43" s="88"/>
      <c r="O43" s="88"/>
      <c r="P43" s="88"/>
      <c r="Q43" s="91"/>
      <c r="W43" s="55"/>
      <c r="X43" s="88"/>
      <c r="Y43" s="88"/>
      <c r="Z43" s="88"/>
      <c r="AA43" s="88"/>
      <c r="AB43" s="88"/>
      <c r="AC43" s="88"/>
      <c r="AD43" s="88"/>
      <c r="AE43" s="88"/>
      <c r="AF43" s="88"/>
      <c r="AG43" s="88"/>
      <c r="AH43" s="88"/>
      <c r="AI43" s="88"/>
      <c r="AJ43" s="90"/>
      <c r="AK43" s="88"/>
      <c r="AL43" s="55"/>
      <c r="AM43" s="55"/>
      <c r="AN43" s="38"/>
    </row>
    <row r="44" spans="1:43" ht="21" customHeight="1" x14ac:dyDescent="0.2">
      <c r="A44" s="37" t="s">
        <v>126</v>
      </c>
      <c r="B44" s="42"/>
      <c r="C44" s="43"/>
      <c r="D44" s="43"/>
      <c r="E44" s="43"/>
      <c r="F44" s="43"/>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43"/>
      <c r="AM44" s="43"/>
      <c r="AN44" s="38"/>
    </row>
    <row r="45" spans="1:43" ht="24.9" customHeight="1" x14ac:dyDescent="0.2">
      <c r="A45" s="38"/>
      <c r="B45" s="55"/>
      <c r="C45" s="92" t="str">
        <f>IF(VLOOKUP($AK$1,[1]選択肢!$A$1:$J$32,C50,FALSE)=0,"-",VLOOKUP($AK$1,[1]選択肢!$A$1:$J$32,C50,FALSE))</f>
        <v>管理者</v>
      </c>
      <c r="D45" s="93"/>
      <c r="E45" s="94" t="str">
        <f>IF(VLOOKUP($AK$1,[1]選択肢!$A$1:$J$32,E50,FALSE)=0,"-",VLOOKUP($AK$1,[1]選択肢!$A$1:$J$32,E50,FALSE))</f>
        <v>児童発達支援管理責任者</v>
      </c>
      <c r="F45" s="94"/>
      <c r="G45" s="94"/>
      <c r="H45" s="94"/>
      <c r="I45" s="92" t="str">
        <f>IF(VLOOKUP($AK$1,[1]選択肢!$A$1:$J$32,I50,FALSE)=0,"-",VLOOKUP($AK$1,[1]選択肢!$A$1:$J$32,I50,FALSE))</f>
        <v>医師</v>
      </c>
      <c r="J45" s="93"/>
      <c r="K45" s="93"/>
      <c r="L45" s="93"/>
      <c r="M45" s="93"/>
      <c r="N45" s="95"/>
      <c r="O45" s="92" t="str">
        <f>IF(VLOOKUP($AK$1,[1]選択肢!$A$1:$J$32,O50,FALSE)=0,"-",VLOOKUP($AK$1,[1]選択肢!$A$1:$J$32,O50,FALSE))</f>
        <v>看護職員</v>
      </c>
      <c r="P45" s="93"/>
      <c r="Q45" s="93"/>
      <c r="R45" s="93"/>
      <c r="S45" s="93"/>
      <c r="T45" s="95"/>
      <c r="U45" s="92" t="str">
        <f>IF(VLOOKUP($AK$1,[1]選択肢!$A$1:$J$32,U50,FALSE)=0,"-",VLOOKUP($AK$1,[1]選択肢!$A$1:$J$32,U50,FALSE))</f>
        <v>児童指導員</v>
      </c>
      <c r="V45" s="93"/>
      <c r="W45" s="93"/>
      <c r="X45" s="93"/>
      <c r="Y45" s="93"/>
      <c r="Z45" s="95"/>
      <c r="AA45" s="92" t="str">
        <f>IF(VLOOKUP($AK$1,[1]選択肢!$A$1:$J$32,AA50,FALSE)=0,"-",VLOOKUP($AK$1,[1]選択肢!$A$1:$J$32,AA50,FALSE))</f>
        <v>保育士</v>
      </c>
      <c r="AB45" s="93"/>
      <c r="AC45" s="93"/>
      <c r="AD45" s="93"/>
      <c r="AE45" s="93"/>
      <c r="AF45" s="95"/>
      <c r="AG45" s="94" t="str">
        <f>IF(VLOOKUP($AK$1,[1]選択肢!$A$1:$J$32,AG50,FALSE)=0,"-",VLOOKUP($AK$1,[1]選択肢!$A$1:$J$32,AG50,FALSE))</f>
        <v>栄養士</v>
      </c>
      <c r="AH45" s="94"/>
      <c r="AI45" s="94"/>
      <c r="AJ45" s="94"/>
      <c r="AK45" s="94"/>
      <c r="AL45" s="94" t="str">
        <f>IF(VLOOKUP($AK$1,[1]選択肢!$A$1:$J$32,AL50,FALSE)=0,"-",VLOOKUP($AK$1,[1]選択肢!$A$1:$J$32,AL50,FALSE))</f>
        <v>調理員</v>
      </c>
      <c r="AM45" s="94"/>
      <c r="AN45" s="38"/>
    </row>
    <row r="46" spans="1:43" ht="18" customHeight="1" x14ac:dyDescent="0.2">
      <c r="A46" s="38"/>
      <c r="B46" s="55"/>
      <c r="C46" s="96" t="s">
        <v>82</v>
      </c>
      <c r="D46" s="96" t="s">
        <v>83</v>
      </c>
      <c r="E46" s="97" t="s">
        <v>82</v>
      </c>
      <c r="F46" s="98" t="s">
        <v>83</v>
      </c>
      <c r="G46" s="98"/>
      <c r="H46" s="98"/>
      <c r="I46" s="99" t="s">
        <v>82</v>
      </c>
      <c r="J46" s="100"/>
      <c r="K46" s="101"/>
      <c r="L46" s="99" t="s">
        <v>83</v>
      </c>
      <c r="M46" s="100"/>
      <c r="N46" s="101"/>
      <c r="O46" s="99" t="s">
        <v>82</v>
      </c>
      <c r="P46" s="100"/>
      <c r="Q46" s="101"/>
      <c r="R46" s="99" t="s">
        <v>83</v>
      </c>
      <c r="S46" s="100"/>
      <c r="T46" s="101"/>
      <c r="U46" s="99" t="s">
        <v>82</v>
      </c>
      <c r="V46" s="100"/>
      <c r="W46" s="101"/>
      <c r="X46" s="99" t="s">
        <v>83</v>
      </c>
      <c r="Y46" s="100"/>
      <c r="Z46" s="101"/>
      <c r="AA46" s="99" t="s">
        <v>82</v>
      </c>
      <c r="AB46" s="100"/>
      <c r="AC46" s="101"/>
      <c r="AD46" s="99" t="s">
        <v>83</v>
      </c>
      <c r="AE46" s="100"/>
      <c r="AF46" s="101"/>
      <c r="AG46" s="99" t="s">
        <v>82</v>
      </c>
      <c r="AH46" s="100"/>
      <c r="AI46" s="101"/>
      <c r="AJ46" s="99" t="s">
        <v>83</v>
      </c>
      <c r="AK46" s="101"/>
      <c r="AL46" s="97" t="s">
        <v>84</v>
      </c>
      <c r="AM46" s="97" t="s">
        <v>85</v>
      </c>
      <c r="AN46" s="38"/>
    </row>
    <row r="47" spans="1:43" ht="18" customHeight="1" x14ac:dyDescent="0.2">
      <c r="A47" s="38"/>
      <c r="B47" s="102" t="s">
        <v>86</v>
      </c>
      <c r="C47" s="97">
        <f>COUNTIFS($B$11:$B$30,C$45,$C$11:$C$30,"A",$E$11:$E$30,"*")</f>
        <v>1</v>
      </c>
      <c r="D47" s="97">
        <f>COUNTIFS($B$11:$B$30,C$45,$C$11:$C$30,"B",$E$11:$E$30,"*")</f>
        <v>0</v>
      </c>
      <c r="E47" s="97">
        <f>COUNTIFS($B$11:$B$30,E$45,$C$11:$C$30,"A",$E$11:$E$30,"*")</f>
        <v>0</v>
      </c>
      <c r="F47" s="99">
        <f>COUNTIFS($B$11:$B$30,E$45,$C$11:$C$30,"B",$E$11:$E$30,"*")</f>
        <v>1</v>
      </c>
      <c r="G47" s="100"/>
      <c r="H47" s="101"/>
      <c r="I47" s="99">
        <f>COUNTIFS($B$11:$B$30,I$45,$C$11:$C$30,"A",$E$11:$E$30,"*")</f>
        <v>0</v>
      </c>
      <c r="J47" s="100"/>
      <c r="K47" s="101"/>
      <c r="L47" s="99">
        <f>COUNTIFS($B$11:$B$30,I$45,$C$11:$C$30,"B",$E$11:$E$30,"*")</f>
        <v>0</v>
      </c>
      <c r="M47" s="100"/>
      <c r="N47" s="101"/>
      <c r="O47" s="99">
        <f>COUNTIFS($B$11:$B$30,O$45,$C$11:$C$30,"A",$E$11:$E$30,"*")</f>
        <v>0</v>
      </c>
      <c r="P47" s="100"/>
      <c r="Q47" s="101"/>
      <c r="R47" s="99">
        <f>COUNTIFS($B$11:$B$30,O$45,$C$11:$C$30,"B",$E$11:$E$30,"*")</f>
        <v>0</v>
      </c>
      <c r="S47" s="100"/>
      <c r="T47" s="101"/>
      <c r="U47" s="99">
        <f>COUNTIFS($B$11:$B$30,U$45,$C$11:$C$30,"A",$E$11:$E$30,"*")</f>
        <v>0</v>
      </c>
      <c r="V47" s="100"/>
      <c r="W47" s="101"/>
      <c r="X47" s="99">
        <f>COUNTIFS($B$11:$B$30,U$45,$C$11:$C$30,"B",$E$11:$E$30,"*")</f>
        <v>0</v>
      </c>
      <c r="Y47" s="100"/>
      <c r="Z47" s="101"/>
      <c r="AA47" s="99">
        <f>COUNTIFS($B$11:$B$30,AA$45,$C$11:$C$30,"A",$E$11:$E$30,"*")</f>
        <v>0</v>
      </c>
      <c r="AB47" s="100"/>
      <c r="AC47" s="101"/>
      <c r="AD47" s="99">
        <f>COUNTIFS($B$11:$B$30,AA$45,$C$11:$C$30,"B",$E$11:$E$30,"*")</f>
        <v>0</v>
      </c>
      <c r="AE47" s="100"/>
      <c r="AF47" s="101"/>
      <c r="AG47" s="99">
        <f>COUNTIFS($B$11:$B$30,AG$45,$C$11:$C$30,"A",$E$11:$E$30,"*")</f>
        <v>0</v>
      </c>
      <c r="AH47" s="100"/>
      <c r="AI47" s="101"/>
      <c r="AJ47" s="99">
        <f>COUNTIFS($B$11:$B$30,AG$45,$C$11:$C$30,"B",$E$11:$E$30,"*")</f>
        <v>0</v>
      </c>
      <c r="AK47" s="101"/>
      <c r="AL47" s="97">
        <f>COUNTIFS($B$11:$B$30,AL$45,$C$11:$C$30,"A",$E$11:$E$30,"*")</f>
        <v>0</v>
      </c>
      <c r="AM47" s="97">
        <f>COUNTIFS($B$11:$B$30,AL$45,$C$11:$C$30,"B",$E$11:$E$30,"*")</f>
        <v>0</v>
      </c>
      <c r="AN47" s="38"/>
    </row>
    <row r="48" spans="1:43" ht="18" customHeight="1" x14ac:dyDescent="0.2">
      <c r="A48" s="38"/>
      <c r="B48" s="103" t="s">
        <v>87</v>
      </c>
      <c r="C48" s="97">
        <f>COUNTIFS($B$11:$B$30,C$45,$C$11:$C$30,"C",$E$11:$E$30,"*")</f>
        <v>0</v>
      </c>
      <c r="D48" s="97">
        <f>COUNTIFS($B$11:$B$30,C$45,$C$11:$C$30,"D",$E$11:$E$30,"*")</f>
        <v>0</v>
      </c>
      <c r="E48" s="97">
        <f>COUNTIFS($B$11:$B$30,E$45,$C$11:$C$30,"C",$E$11:$E$30,"*")</f>
        <v>1</v>
      </c>
      <c r="F48" s="99">
        <f>COUNTIFS($B$11:$B$30,E$45,$C$11:$C$30,"D",$E$11:$E$30,"*")</f>
        <v>0</v>
      </c>
      <c r="G48" s="100"/>
      <c r="H48" s="101"/>
      <c r="I48" s="99">
        <f>COUNTIFS($B$11:$B$30,I$45,$C$11:$C$30,"C",$E$11:$E$30,"*")</f>
        <v>0</v>
      </c>
      <c r="J48" s="100"/>
      <c r="K48" s="101"/>
      <c r="L48" s="99">
        <f>COUNTIFS($B$11:$B$30,I$45,$C$11:$C$30,"D",$E$11:$E$30,"*")</f>
        <v>1</v>
      </c>
      <c r="M48" s="100"/>
      <c r="N48" s="101"/>
      <c r="O48" s="99">
        <f>COUNTIFS($B$11:$B$30,O$45,$C$11:$C$30,"C",$E$11:$E$30,"*")</f>
        <v>0</v>
      </c>
      <c r="P48" s="100"/>
      <c r="Q48" s="101"/>
      <c r="R48" s="99">
        <f>COUNTIFS($B$11:$B$30,O$45,$C$11:$C$30,"D",$E$11:$E$30,"*")</f>
        <v>0</v>
      </c>
      <c r="S48" s="100"/>
      <c r="T48" s="101"/>
      <c r="U48" s="99">
        <f>COUNTIFS($B$11:$B$30,U$45,$C$11:$C$30,"C",$E$11:$E$30,"*")</f>
        <v>0</v>
      </c>
      <c r="V48" s="100"/>
      <c r="W48" s="101"/>
      <c r="X48" s="99">
        <f>COUNTIFS($B$11:$B$30,U$45,$C$11:$C$30,"D",$E$11:$E$30,"*")</f>
        <v>0</v>
      </c>
      <c r="Y48" s="100"/>
      <c r="Z48" s="101"/>
      <c r="AA48" s="99">
        <f>COUNTIFS($B$11:$B$30,AA$45,$C$11:$C$30,"C",$E$11:$E$30,"*")</f>
        <v>0</v>
      </c>
      <c r="AB48" s="100"/>
      <c r="AC48" s="101"/>
      <c r="AD48" s="99">
        <f>COUNTIFS($B$11:$B$30,AA$45,$C$11:$C$30,"D",$E$11:$E$30,"*")</f>
        <v>0</v>
      </c>
      <c r="AE48" s="100"/>
      <c r="AF48" s="101"/>
      <c r="AG48" s="99">
        <f>COUNTIFS($B$11:$B$30,AG$45,$C$11:$C$30,"C",$E$11:$E$30,"*")</f>
        <v>0</v>
      </c>
      <c r="AH48" s="100"/>
      <c r="AI48" s="101"/>
      <c r="AJ48" s="99">
        <f>COUNTIFS($B$11:$B$30,AG$45,$C$11:$C$30,"D",$E$11:$E$30,"*")</f>
        <v>0</v>
      </c>
      <c r="AK48" s="101"/>
      <c r="AL48" s="97">
        <f>COUNTIFS($B$11:$B$30,AL$45,$C$11:$C$30,"C",$E$11:$E$30,"*")</f>
        <v>0</v>
      </c>
      <c r="AM48" s="97">
        <f>COUNTIFS($B$11:$B$30,AL$45,$C$11:$C$30,"D",$E$11:$E$30,"*")</f>
        <v>0</v>
      </c>
      <c r="AN48" s="38"/>
    </row>
    <row r="49" spans="1:40" ht="24.9" customHeight="1" x14ac:dyDescent="0.2">
      <c r="A49" s="38"/>
      <c r="B49" s="103" t="s">
        <v>88</v>
      </c>
      <c r="C49" s="92" t="str">
        <f>IF($AK$3="４週",SUMIFS($AK$11:$AK$30,$B$11:$B$30,C45)/4/$AH$5,IF($AK$3="歴月",SUMIFS($AK$11:$AK$30,$B$11:$B$30,C45)/$AL$5,"記載する期間を選択してください"))</f>
        <v>記載する期間を選択してください</v>
      </c>
      <c r="D49" s="95"/>
      <c r="E49" s="92" t="str">
        <f>IF($AK$3="４週",SUMIFS($AK$11:$AK$30,$B$11:$B$30,E45)/4/$AH$5,IF($AK$3="歴月",SUMIFS($AK$11:$AK$30,$B$11:$B$30,E45)/$AL$5,"記載する期間を選択してください"))</f>
        <v>記載する期間を選択してください</v>
      </c>
      <c r="F49" s="93"/>
      <c r="G49" s="93"/>
      <c r="H49" s="95"/>
      <c r="I49" s="92" t="str">
        <f>IF($AK$3="４週",SUMIFS($AK$11:$AK$30,$B$11:$B$30,I45)/4/$AH$5,IF($AK$3="歴月",SUMIFS($AK$11:$AK$30,$B$11:$B$30,I45)/$AL$5,"記載する期間を選択してください"))</f>
        <v>記載する期間を選択してください</v>
      </c>
      <c r="J49" s="93"/>
      <c r="K49" s="93"/>
      <c r="L49" s="93"/>
      <c r="M49" s="93"/>
      <c r="N49" s="95"/>
      <c r="O49" s="92" t="str">
        <f>IF($AK$3="４週",SUMIFS($AK$11:$AK$30,$B$11:$B$30,O45)/4/$AH$5,IF($AK$3="歴月",SUMIFS($AK$11:$AK$30,$B$11:$B$30,O45)/$AL$5,"記載する期間を選択してください"))</f>
        <v>記載する期間を選択してください</v>
      </c>
      <c r="P49" s="93"/>
      <c r="Q49" s="93"/>
      <c r="R49" s="93"/>
      <c r="S49" s="93"/>
      <c r="T49" s="95"/>
      <c r="U49" s="92" t="str">
        <f>IF($AK$3="４週",SUMIFS($AK$11:$AK$30,$B$11:$B$30,U45)/4/$AH$5,IF($AK$3="歴月",SUMIFS($AK$11:$AK$30,$B$11:$B$30,U45)/$AL$5,"記載する期間を選択してください"))</f>
        <v>記載する期間を選択してください</v>
      </c>
      <c r="V49" s="93"/>
      <c r="W49" s="93"/>
      <c r="X49" s="93"/>
      <c r="Y49" s="93"/>
      <c r="Z49" s="95"/>
      <c r="AA49" s="92" t="str">
        <f>IF($AK$3="４週",SUMIFS($AK$11:$AK$30,$B$11:$B$30,AA45)/4/$AH$5,IF($AK$3="歴月",SUMIFS($AK$11:$AK$30,$B$11:$B$30,AA45)/$AL$5,"記載する期間を選択してください"))</f>
        <v>記載する期間を選択してください</v>
      </c>
      <c r="AB49" s="93"/>
      <c r="AC49" s="93"/>
      <c r="AD49" s="93"/>
      <c r="AE49" s="93"/>
      <c r="AF49" s="95"/>
      <c r="AG49" s="92" t="str">
        <f>IF($AK$3="４週",SUMIFS($AK$11:$AK$30,$B$11:$B$30,AG45)/4/$AH$5,IF($AK$3="歴月",SUMIFS($AK$11:$AK$30,$B$11:$B$30,AG45)/$AL$5,"記載する期間を選択してください"))</f>
        <v>記載する期間を選択してください</v>
      </c>
      <c r="AH49" s="93"/>
      <c r="AI49" s="93"/>
      <c r="AJ49" s="93"/>
      <c r="AK49" s="95"/>
      <c r="AL49" s="92" t="str">
        <f>IF($AK$3="４週",SUMIFS($AK$11:$AK$30,$B$11:$B$30,AL45)/4/$AH$5,IF($AK$3="歴月",SUMIFS($AK$11:$AK$30,$B$11:$B$30,AL45)/$AL$5,"記載する期間を選択してください"))</f>
        <v>記載する期間を選択してください</v>
      </c>
      <c r="AM49" s="95"/>
      <c r="AN49" s="38"/>
    </row>
    <row r="50" spans="1:40" ht="5.0999999999999996" customHeight="1" x14ac:dyDescent="0.2">
      <c r="A50" s="38"/>
      <c r="B50" s="42"/>
      <c r="C50" s="104">
        <v>2</v>
      </c>
      <c r="D50" s="104"/>
      <c r="E50" s="104">
        <v>3</v>
      </c>
      <c r="F50" s="104"/>
      <c r="G50" s="104"/>
      <c r="H50" s="104"/>
      <c r="I50" s="104">
        <v>4</v>
      </c>
      <c r="J50" s="104"/>
      <c r="K50" s="104"/>
      <c r="L50" s="104"/>
      <c r="M50" s="104"/>
      <c r="N50" s="104"/>
      <c r="O50" s="104">
        <v>5</v>
      </c>
      <c r="P50" s="104"/>
      <c r="Q50" s="104"/>
      <c r="R50" s="104"/>
      <c r="S50" s="104"/>
      <c r="T50" s="104"/>
      <c r="U50" s="104">
        <v>6</v>
      </c>
      <c r="V50" s="104"/>
      <c r="W50" s="104"/>
      <c r="X50" s="104"/>
      <c r="Y50" s="104"/>
      <c r="Z50" s="104"/>
      <c r="AA50" s="104">
        <v>7</v>
      </c>
      <c r="AB50" s="104"/>
      <c r="AC50" s="104"/>
      <c r="AD50" s="104"/>
      <c r="AE50" s="104"/>
      <c r="AF50" s="104"/>
      <c r="AG50" s="104">
        <v>8</v>
      </c>
      <c r="AH50" s="104"/>
      <c r="AI50" s="104"/>
      <c r="AJ50" s="104"/>
      <c r="AK50" s="104"/>
      <c r="AL50" s="104">
        <v>9</v>
      </c>
      <c r="AM50" s="105"/>
      <c r="AN50" s="38"/>
    </row>
    <row r="51" spans="1:40" ht="19.5" customHeight="1" x14ac:dyDescent="0.2">
      <c r="A51" s="38"/>
      <c r="B51" s="55"/>
      <c r="C51" s="94" t="str">
        <f>IF(VLOOKUP($AK$1,[1]選択肢!$A:$Z,C56,FALSE)=0,"-",VLOOKUP($AK$1,[1]選択肢!$A:$Z,C56,FALSE))</f>
        <v>心理担当職員</v>
      </c>
      <c r="D51" s="94"/>
      <c r="E51" s="94" t="str">
        <f>IF(VLOOKUP($AK$1,[1]選択肢!$A:$Z,E56,FALSE)=0,"-",VLOOKUP($AK$1,[1]選択肢!$A:$Z,E56,FALSE))</f>
        <v>-</v>
      </c>
      <c r="F51" s="94"/>
      <c r="G51" s="94"/>
      <c r="H51" s="9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5"/>
      <c r="AN51" s="38"/>
    </row>
    <row r="52" spans="1:40" ht="19.5" customHeight="1" x14ac:dyDescent="0.2">
      <c r="A52" s="38"/>
      <c r="B52" s="55"/>
      <c r="C52" s="97" t="s">
        <v>82</v>
      </c>
      <c r="D52" s="97" t="s">
        <v>83</v>
      </c>
      <c r="E52" s="97" t="s">
        <v>82</v>
      </c>
      <c r="F52" s="98" t="s">
        <v>83</v>
      </c>
      <c r="G52" s="98"/>
      <c r="H52" s="98"/>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5"/>
      <c r="AN52" s="38"/>
    </row>
    <row r="53" spans="1:40" ht="19.5" customHeight="1" x14ac:dyDescent="0.2">
      <c r="A53" s="38"/>
      <c r="B53" s="102" t="s">
        <v>86</v>
      </c>
      <c r="C53" s="97">
        <f>COUNTIFS($B$11:$B$30,C$51,$C$11:$C$30,"A",$E$11:$E$30,"*")</f>
        <v>0</v>
      </c>
      <c r="D53" s="97">
        <f>COUNTIFS($B$11:$B$30,C$51,$C$11:$C$30,"B",$E$11:$E$30,"*")</f>
        <v>0</v>
      </c>
      <c r="E53" s="97">
        <f>COUNTIFS($B$11:$B$30,E$59,$C$11:$C$30,"A",$E$11:$E$30,"*")</f>
        <v>0</v>
      </c>
      <c r="F53" s="99">
        <f>COUNTIFS($B$11:$B$30,E$59,$C$11:$C$30,"B",$E$11:$E$30,"*")</f>
        <v>0</v>
      </c>
      <c r="G53" s="100"/>
      <c r="H53" s="101"/>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5"/>
      <c r="AN53" s="38"/>
    </row>
    <row r="54" spans="1:40" ht="19.5" customHeight="1" x14ac:dyDescent="0.2">
      <c r="A54" s="38"/>
      <c r="B54" s="103" t="s">
        <v>87</v>
      </c>
      <c r="C54" s="97">
        <f>COUNTIFS($B$11:$B$30,C$51,$C$11:$C$30,"C",$E$11:$E$30,"*")</f>
        <v>1</v>
      </c>
      <c r="D54" s="97">
        <f>COUNTIFS($B$11:$B$30,C$51,$C$11:$C$30,"D",$E$11:$E$30,"*")</f>
        <v>0</v>
      </c>
      <c r="E54" s="97">
        <f>COUNTIFS($B$11:$B$30,E$59,$C$11:$C$30,"C",$E$11:$E$30,"*")</f>
        <v>0</v>
      </c>
      <c r="F54" s="99">
        <f>COUNTIFS($B$11:$B$30,E$59,$C$11:$C$30,"D",$E$11:$E$30,"*")</f>
        <v>0</v>
      </c>
      <c r="G54" s="100"/>
      <c r="H54" s="101"/>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5"/>
      <c r="AN54" s="38"/>
    </row>
    <row r="55" spans="1:40" ht="19.5" customHeight="1" x14ac:dyDescent="0.2">
      <c r="A55" s="38"/>
      <c r="B55" s="103" t="s">
        <v>88</v>
      </c>
      <c r="C55" s="92" t="str">
        <f>IF($AK$3="４週",SUMIFS($AK$11:$AK$30,$B$11:$B$30,C51)/4/$AH$5,IF($AK$3="歴月",SUMIFS($AK$11:$AK$30,$B$11:$B$30,C51)/$AL$5,"記載する期間を選択してください"))</f>
        <v>記載する期間を選択してください</v>
      </c>
      <c r="D55" s="95"/>
      <c r="E55" s="92" t="str">
        <f>IF($AK$3="４週",SUMIFS($AK$11:$AK$30,$B$11:$B$30,E51)/4/$AH$5,IF($AK$3="歴月",SUMIFS($AK$11:$AK$30,$B$11:$B$30,E51)/$AL$5,"記載する期間を選択してください"))</f>
        <v>記載する期間を選択してください</v>
      </c>
      <c r="F55" s="93"/>
      <c r="G55" s="93"/>
      <c r="H55" s="95"/>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5"/>
      <c r="AN55" s="38"/>
    </row>
    <row r="56" spans="1:40" ht="3" customHeight="1" x14ac:dyDescent="0.2">
      <c r="A56" s="38"/>
      <c r="B56" s="42"/>
      <c r="C56" s="104">
        <v>10</v>
      </c>
      <c r="D56" s="104"/>
      <c r="E56" s="104">
        <f>C56+1</f>
        <v>11</v>
      </c>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5"/>
      <c r="AN56" s="38"/>
    </row>
    <row r="57" spans="1:40" ht="15" customHeight="1" x14ac:dyDescent="0.2">
      <c r="A57" s="88" t="s">
        <v>89</v>
      </c>
      <c r="B57" s="106"/>
      <c r="C57" s="107"/>
      <c r="D57" s="107"/>
      <c r="E57" s="107"/>
      <c r="F57" s="108"/>
      <c r="G57" s="107"/>
      <c r="H57" s="104"/>
      <c r="I57" s="104"/>
      <c r="J57" s="104"/>
      <c r="K57" s="104"/>
      <c r="L57" s="104"/>
      <c r="M57" s="104"/>
      <c r="N57" s="104"/>
      <c r="O57" s="104"/>
      <c r="P57" s="104"/>
      <c r="Q57" s="104"/>
      <c r="R57" s="104">
        <v>6</v>
      </c>
      <c r="S57" s="104"/>
      <c r="T57" s="104"/>
      <c r="U57" s="104"/>
      <c r="V57" s="104"/>
      <c r="W57" s="104"/>
      <c r="X57" s="104">
        <v>7</v>
      </c>
      <c r="Y57" s="104"/>
      <c r="Z57" s="104"/>
      <c r="AA57" s="104"/>
      <c r="AB57" s="104"/>
      <c r="AC57" s="104"/>
      <c r="AD57" s="104">
        <v>8</v>
      </c>
      <c r="AE57" s="104"/>
      <c r="AF57" s="104"/>
      <c r="AG57" s="109"/>
      <c r="AH57" s="109"/>
      <c r="AI57" s="109"/>
      <c r="AJ57" s="109">
        <v>9</v>
      </c>
      <c r="AK57" s="110"/>
      <c r="AL57" s="110"/>
      <c r="AM57" s="38"/>
    </row>
    <row r="58" spans="1:40" s="88" customFormat="1" ht="15" customHeight="1" x14ac:dyDescent="0.2">
      <c r="A58" s="88" t="s">
        <v>90</v>
      </c>
      <c r="B58" s="89"/>
      <c r="C58" s="89"/>
      <c r="D58" s="89"/>
      <c r="E58" s="89"/>
      <c r="F58" s="89"/>
      <c r="G58" s="89"/>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row>
    <row r="59" spans="1:40" s="88" customFormat="1" ht="15" customHeight="1" x14ac:dyDescent="0.2">
      <c r="A59" s="88" t="s">
        <v>91</v>
      </c>
      <c r="B59" s="89"/>
      <c r="C59" s="89"/>
      <c r="D59" s="89"/>
      <c r="E59" s="89"/>
      <c r="F59" s="89"/>
      <c r="G59" s="89"/>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row>
    <row r="60" spans="1:40" s="88" customFormat="1" ht="15" customHeight="1" x14ac:dyDescent="0.2">
      <c r="A60" s="88" t="s">
        <v>93</v>
      </c>
      <c r="B60" s="89"/>
      <c r="C60" s="89"/>
      <c r="D60" s="89"/>
      <c r="E60" s="89"/>
      <c r="F60" s="89"/>
      <c r="G60" s="89"/>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row>
    <row r="61" spans="1:40" s="88" customFormat="1" ht="15" customHeight="1" x14ac:dyDescent="0.2">
      <c r="A61" s="88" t="s">
        <v>94</v>
      </c>
      <c r="B61" s="89"/>
      <c r="C61" s="89"/>
      <c r="D61" s="89"/>
      <c r="E61" s="89"/>
      <c r="F61" s="89"/>
      <c r="G61" s="89"/>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row>
    <row r="62" spans="1:40" ht="15" customHeight="1" x14ac:dyDescent="0.2">
      <c r="A62" s="88" t="s">
        <v>95</v>
      </c>
      <c r="B62" s="111"/>
      <c r="C62" s="88"/>
      <c r="D62" s="88"/>
      <c r="E62" s="88"/>
      <c r="F62" s="88"/>
      <c r="G62" s="88"/>
    </row>
    <row r="63" spans="1:40" ht="15" customHeight="1" x14ac:dyDescent="0.2">
      <c r="A63" s="88" t="s">
        <v>96</v>
      </c>
      <c r="B63" s="111"/>
      <c r="C63" s="88"/>
      <c r="D63" s="88"/>
      <c r="E63" s="88"/>
      <c r="F63" s="88"/>
      <c r="G63" s="88"/>
    </row>
    <row r="64" spans="1:40" ht="15" customHeight="1" x14ac:dyDescent="0.2">
      <c r="A64" s="88"/>
      <c r="B64" s="102" t="s">
        <v>97</v>
      </c>
      <c r="C64" s="59" t="s">
        <v>98</v>
      </c>
      <c r="D64" s="59"/>
      <c r="E64" s="59"/>
      <c r="F64" s="88"/>
      <c r="G64" s="88"/>
    </row>
    <row r="65" spans="1:7" ht="15" customHeight="1" x14ac:dyDescent="0.2">
      <c r="A65" s="88"/>
      <c r="B65" s="112" t="s">
        <v>72</v>
      </c>
      <c r="C65" s="113" t="s">
        <v>99</v>
      </c>
      <c r="D65" s="113"/>
      <c r="E65" s="113"/>
      <c r="F65" s="88"/>
      <c r="G65" s="88"/>
    </row>
    <row r="66" spans="1:7" ht="15" customHeight="1" x14ac:dyDescent="0.2">
      <c r="A66" s="88"/>
      <c r="B66" s="112" t="s">
        <v>74</v>
      </c>
      <c r="C66" s="113" t="s">
        <v>100</v>
      </c>
      <c r="D66" s="113"/>
      <c r="E66" s="113"/>
      <c r="F66" s="88"/>
      <c r="G66" s="88"/>
    </row>
    <row r="67" spans="1:7" ht="15" customHeight="1" x14ac:dyDescent="0.2">
      <c r="A67" s="88"/>
      <c r="B67" s="112" t="s">
        <v>76</v>
      </c>
      <c r="C67" s="113" t="s">
        <v>101</v>
      </c>
      <c r="D67" s="113"/>
      <c r="E67" s="113"/>
      <c r="F67" s="88"/>
      <c r="G67" s="88"/>
    </row>
    <row r="68" spans="1:7" ht="15" customHeight="1" x14ac:dyDescent="0.2">
      <c r="A68" s="88"/>
      <c r="B68" s="112" t="s">
        <v>78</v>
      </c>
      <c r="C68" s="113" t="s">
        <v>102</v>
      </c>
      <c r="D68" s="113"/>
      <c r="E68" s="113"/>
      <c r="F68" s="88"/>
      <c r="G68" s="88"/>
    </row>
    <row r="69" spans="1:7" ht="15" customHeight="1" x14ac:dyDescent="0.2">
      <c r="A69" s="88"/>
      <c r="B69" s="88" t="s">
        <v>103</v>
      </c>
      <c r="C69" s="88"/>
      <c r="D69" s="88"/>
      <c r="E69" s="88"/>
      <c r="F69" s="88"/>
      <c r="G69" s="88"/>
    </row>
    <row r="70" spans="1:7" ht="15" customHeight="1" x14ac:dyDescent="0.2">
      <c r="A70" s="88"/>
      <c r="B70" s="88" t="s">
        <v>104</v>
      </c>
      <c r="C70" s="88"/>
      <c r="D70" s="88"/>
      <c r="E70" s="88"/>
      <c r="F70" s="88"/>
      <c r="G70" s="88"/>
    </row>
    <row r="71" spans="1:7" ht="15" customHeight="1" x14ac:dyDescent="0.2">
      <c r="A71" s="88"/>
      <c r="B71" s="88" t="s">
        <v>105</v>
      </c>
      <c r="C71" s="88"/>
      <c r="D71" s="88"/>
      <c r="E71" s="88"/>
      <c r="F71" s="88"/>
      <c r="G71" s="88"/>
    </row>
    <row r="72" spans="1:7" ht="15" customHeight="1" x14ac:dyDescent="0.2">
      <c r="A72" s="88" t="s">
        <v>106</v>
      </c>
      <c r="B72" s="111"/>
      <c r="C72" s="88"/>
      <c r="D72" s="88"/>
      <c r="E72" s="88"/>
      <c r="F72" s="88"/>
      <c r="G72" s="88"/>
    </row>
    <row r="73" spans="1:7" ht="15" customHeight="1" x14ac:dyDescent="0.2">
      <c r="A73" s="88" t="s">
        <v>107</v>
      </c>
      <c r="B73" s="111"/>
      <c r="C73" s="88"/>
      <c r="D73" s="88"/>
      <c r="E73" s="88"/>
      <c r="F73" s="88"/>
      <c r="G73" s="88"/>
    </row>
    <row r="74" spans="1:7" ht="15" customHeight="1" x14ac:dyDescent="0.2">
      <c r="A74" s="88" t="s">
        <v>108</v>
      </c>
      <c r="B74" s="111"/>
      <c r="C74" s="88"/>
      <c r="D74" s="88"/>
      <c r="E74" s="88"/>
      <c r="F74" s="88"/>
      <c r="G74" s="88"/>
    </row>
    <row r="75" spans="1:7" ht="15" customHeight="1" x14ac:dyDescent="0.2">
      <c r="A75" s="88" t="s">
        <v>109</v>
      </c>
      <c r="B75" s="111"/>
      <c r="C75" s="88"/>
      <c r="D75" s="88"/>
      <c r="E75" s="88"/>
      <c r="F75" s="88"/>
      <c r="G75" s="88"/>
    </row>
    <row r="76" spans="1:7" ht="15" customHeight="1" x14ac:dyDescent="0.2">
      <c r="A76" s="88" t="s">
        <v>110</v>
      </c>
      <c r="B76" s="111"/>
      <c r="C76" s="88"/>
      <c r="D76" s="88"/>
      <c r="E76" s="88"/>
      <c r="F76" s="88"/>
      <c r="G76" s="88"/>
    </row>
    <row r="77" spans="1:7" ht="15" customHeight="1" x14ac:dyDescent="0.2">
      <c r="A77" s="88" t="s">
        <v>111</v>
      </c>
      <c r="B77" s="111"/>
      <c r="C77" s="88"/>
      <c r="D77" s="88"/>
      <c r="E77" s="88"/>
      <c r="F77" s="88"/>
      <c r="G77" s="88"/>
    </row>
    <row r="78" spans="1:7" ht="15" customHeight="1" x14ac:dyDescent="0.2">
      <c r="A78" s="88"/>
      <c r="B78" s="88" t="s">
        <v>112</v>
      </c>
      <c r="C78" s="88"/>
      <c r="D78" s="88"/>
      <c r="E78" s="88"/>
      <c r="F78" s="88"/>
      <c r="G78" s="88"/>
    </row>
    <row r="79" spans="1:7" ht="15" customHeight="1" x14ac:dyDescent="0.2">
      <c r="A79" s="88"/>
      <c r="B79" s="88" t="s">
        <v>113</v>
      </c>
      <c r="C79" s="88"/>
      <c r="D79" s="88"/>
      <c r="E79" s="88"/>
      <c r="F79" s="88"/>
      <c r="G79" s="88"/>
    </row>
    <row r="80" spans="1:7" ht="15" customHeight="1" x14ac:dyDescent="0.2">
      <c r="A80" s="88" t="s">
        <v>114</v>
      </c>
      <c r="B80" s="111"/>
      <c r="C80" s="88"/>
      <c r="D80" s="88"/>
      <c r="E80" s="88"/>
      <c r="F80" s="88"/>
      <c r="G80" s="88"/>
    </row>
    <row r="81" spans="1:7" ht="15" customHeight="1" x14ac:dyDescent="0.2">
      <c r="A81" s="88" t="s">
        <v>115</v>
      </c>
      <c r="B81" s="111"/>
      <c r="C81" s="88"/>
      <c r="D81" s="88"/>
      <c r="E81" s="88"/>
      <c r="F81" s="88"/>
      <c r="G81" s="88"/>
    </row>
    <row r="82" spans="1:7" ht="15" customHeight="1" x14ac:dyDescent="0.2">
      <c r="A82" s="88" t="s">
        <v>116</v>
      </c>
      <c r="B82" s="111"/>
      <c r="C82" s="88"/>
      <c r="D82" s="88"/>
      <c r="E82" s="88"/>
      <c r="F82" s="88"/>
      <c r="G82" s="88"/>
    </row>
    <row r="83" spans="1:7" ht="15" customHeight="1" x14ac:dyDescent="0.2">
      <c r="A83" s="88" t="s">
        <v>117</v>
      </c>
      <c r="B83" s="111"/>
      <c r="C83" s="88"/>
      <c r="D83" s="88"/>
      <c r="E83" s="88"/>
      <c r="F83" s="88"/>
      <c r="G83" s="88"/>
    </row>
    <row r="84" spans="1:7" ht="15" customHeight="1" x14ac:dyDescent="0.2">
      <c r="A84" s="88" t="s">
        <v>118</v>
      </c>
      <c r="B84" s="111"/>
      <c r="C84" s="88"/>
      <c r="D84" s="88"/>
      <c r="E84" s="88"/>
      <c r="F84" s="88"/>
      <c r="G84" s="88"/>
    </row>
    <row r="85" spans="1:7" ht="15" customHeight="1" x14ac:dyDescent="0.2">
      <c r="A85" s="88" t="s">
        <v>119</v>
      </c>
      <c r="B85" s="111"/>
      <c r="C85" s="88"/>
      <c r="D85" s="88"/>
      <c r="E85" s="88"/>
      <c r="F85" s="88"/>
      <c r="G85" s="88"/>
    </row>
    <row r="86" spans="1:7" ht="15" customHeight="1" x14ac:dyDescent="0.2">
      <c r="A86" s="88" t="s">
        <v>120</v>
      </c>
      <c r="B86" s="111"/>
      <c r="C86" s="88"/>
      <c r="D86" s="88"/>
      <c r="E86" s="88"/>
      <c r="F86" s="88"/>
      <c r="G86" s="88"/>
    </row>
    <row r="87" spans="1:7" ht="15" customHeight="1" x14ac:dyDescent="0.2">
      <c r="A87" s="88" t="s">
        <v>121</v>
      </c>
      <c r="B87" s="111"/>
      <c r="C87" s="88"/>
      <c r="D87" s="88"/>
      <c r="E87" s="88"/>
      <c r="F87" s="88"/>
      <c r="G87" s="88"/>
    </row>
  </sheetData>
  <mergeCells count="118">
    <mergeCell ref="C67:E67"/>
    <mergeCell ref="C68:E68"/>
    <mergeCell ref="F54:H54"/>
    <mergeCell ref="C55:D55"/>
    <mergeCell ref="E55:H55"/>
    <mergeCell ref="C64:E64"/>
    <mergeCell ref="C65:E65"/>
    <mergeCell ref="C66:E66"/>
    <mergeCell ref="AG49:AK49"/>
    <mergeCell ref="AL49:AM49"/>
    <mergeCell ref="C51:D51"/>
    <mergeCell ref="E51:H51"/>
    <mergeCell ref="F52:H52"/>
    <mergeCell ref="F53:H53"/>
    <mergeCell ref="C49:D49"/>
    <mergeCell ref="E49:H49"/>
    <mergeCell ref="I49:N49"/>
    <mergeCell ref="O49:T49"/>
    <mergeCell ref="U49:Z49"/>
    <mergeCell ref="AA49:AF49"/>
    <mergeCell ref="U48:W48"/>
    <mergeCell ref="X48:Z48"/>
    <mergeCell ref="AA48:AC48"/>
    <mergeCell ref="AD48:AF48"/>
    <mergeCell ref="AG48:AI48"/>
    <mergeCell ref="AJ48:AK48"/>
    <mergeCell ref="X47:Z47"/>
    <mergeCell ref="AA47:AC47"/>
    <mergeCell ref="AD47:AF47"/>
    <mergeCell ref="AG47:AI47"/>
    <mergeCell ref="AJ47:AK47"/>
    <mergeCell ref="F48:H48"/>
    <mergeCell ref="I48:K48"/>
    <mergeCell ref="L48:N48"/>
    <mergeCell ref="O48:Q48"/>
    <mergeCell ref="R48:T48"/>
    <mergeCell ref="F47:H47"/>
    <mergeCell ref="I47:K47"/>
    <mergeCell ref="L47:N47"/>
    <mergeCell ref="O47:Q47"/>
    <mergeCell ref="R47:T47"/>
    <mergeCell ref="U47:W47"/>
    <mergeCell ref="U46:W46"/>
    <mergeCell ref="X46:Z46"/>
    <mergeCell ref="AA46:AC46"/>
    <mergeCell ref="AD46:AF46"/>
    <mergeCell ref="AG46:AI46"/>
    <mergeCell ref="AJ46:AK46"/>
    <mergeCell ref="O45:T45"/>
    <mergeCell ref="U45:Z45"/>
    <mergeCell ref="AA45:AF45"/>
    <mergeCell ref="AG45:AK45"/>
    <mergeCell ref="AL45:AM45"/>
    <mergeCell ref="F46:H46"/>
    <mergeCell ref="I46:K46"/>
    <mergeCell ref="L46:N46"/>
    <mergeCell ref="O46:Q46"/>
    <mergeCell ref="R46:T46"/>
    <mergeCell ref="A42:B42"/>
    <mergeCell ref="C42:D42"/>
    <mergeCell ref="E42:H42"/>
    <mergeCell ref="C45:D45"/>
    <mergeCell ref="E45:H45"/>
    <mergeCell ref="I45:N45"/>
    <mergeCell ref="B37:K37"/>
    <mergeCell ref="L37:O37"/>
    <mergeCell ref="B38:K38"/>
    <mergeCell ref="L38:O38"/>
    <mergeCell ref="A41:B41"/>
    <mergeCell ref="C41:D41"/>
    <mergeCell ref="E41:H41"/>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K3:AN3"/>
    <mergeCell ref="AK4:AN4"/>
    <mergeCell ref="AH5:AJ5"/>
    <mergeCell ref="A7:A10"/>
    <mergeCell ref="B7:B8"/>
    <mergeCell ref="C7:C10"/>
    <mergeCell ref="D7:D10"/>
    <mergeCell ref="E7:E10"/>
    <mergeCell ref="F7:AJ7"/>
    <mergeCell ref="AK7:AK10"/>
    <mergeCell ref="AK1:AN1"/>
    <mergeCell ref="M2:P2"/>
    <mergeCell ref="Q2:R2"/>
    <mergeCell ref="S2:T2"/>
    <mergeCell ref="U2:V2"/>
    <mergeCell ref="AK2:AN2"/>
  </mergeCells>
  <phoneticPr fontId="1"/>
  <dataValidations count="8">
    <dataValidation type="list" allowBlank="1" showInputMessage="1" sqref="B13:B30" xr:uid="{5B5692C8-7425-4194-A8CF-49157F0AF3C1}">
      <formula1>INDIRECT($AK$1)</formula1>
    </dataValidation>
    <dataValidation type="list" allowBlank="1" showInputMessage="1" showErrorMessage="1" sqref="C11:C30" xr:uid="{DF1F3CA0-F34A-42B9-B09D-5D1C60F0523F}">
      <formula1>"A,B,C,D"</formula1>
    </dataValidation>
    <dataValidation operator="greaterThanOrEqual" allowBlank="1" showInputMessage="1" showErrorMessage="1" sqref="I39:I40 L39:L40 L43 I43" xr:uid="{A8EE619A-77C0-4E3A-8F04-EB9A40095570}"/>
    <dataValidation type="whole" operator="greaterThanOrEqual" allowBlank="1" showInputMessage="1" showErrorMessage="1" sqref="L38:O38" xr:uid="{ADC69CC9-DD40-4A45-8C82-9B7518EBAC2C}">
      <formula1>0</formula1>
    </dataValidation>
    <dataValidation type="list" allowBlank="1" showInputMessage="1" showErrorMessage="1" sqref="AK4:AN4" xr:uid="{264A4206-BF1B-40AA-8618-DF30DBC1B126}">
      <formula1>"予定,実績"</formula1>
    </dataValidation>
    <dataValidation type="list" allowBlank="1" showInputMessage="1" showErrorMessage="1" sqref="AK3:AN3" xr:uid="{D5199309-743C-4E1A-ACF5-CF68EEBED162}">
      <formula1>"４週,歴月"</formula1>
    </dataValidation>
    <dataValidation type="list" allowBlank="1" showInputMessage="1" showErrorMessage="1" sqref="B38:K38" xr:uid="{98D5DCE9-34AF-4A8D-BB70-75FD8A4BE111}">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allowBlank="1" showInputMessage="1" sqref="B11:B12" xr:uid="{C64E8E49-5BB6-47E1-BBBD-CCC98E7BCBB7}"/>
  </dataValidations>
  <printOptions horizontalCentered="1" verticalCentered="1"/>
  <pageMargins left="0.19685039370078741" right="0.19685039370078741" top="0.39370078740157483" bottom="0.19685039370078741" header="0.19685039370078741" footer="0.39370078740157483"/>
  <pageSetup paperSize="9" scale="53" fitToWidth="0" fitToHeight="0" orientation="landscape" r:id="rId1"/>
  <headerFooter alignWithMargins="0">
    <oddHeader>&amp;L&amp;"ＭＳ ゴシック,標準"&amp;10（参考様式）</oddHeader>
  </headerFooter>
  <rowBreaks count="1" manualBreakCount="1">
    <brk id="56"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CA1B5-A6C4-4C9A-8628-84C511151343}">
  <dimension ref="A1:AQ81"/>
  <sheetViews>
    <sheetView showGridLines="0" view="pageBreakPreview" zoomScaleNormal="100" zoomScaleSheetLayoutView="100" workbookViewId="0">
      <selection activeCell="A2" sqref="A2"/>
    </sheetView>
  </sheetViews>
  <sheetFormatPr defaultColWidth="9.109375" defaultRowHeight="21" customHeight="1" x14ac:dyDescent="0.2"/>
  <cols>
    <col min="1" max="1" width="2.88671875" style="42" customWidth="1"/>
    <col min="2" max="2" width="19.88671875" style="35" customWidth="1"/>
    <col min="3" max="3" width="7.33203125" style="42" customWidth="1"/>
    <col min="4" max="5" width="8.44140625" style="42" customWidth="1"/>
    <col min="6" max="36" width="2.88671875" style="42" customWidth="1"/>
    <col min="37" max="37" width="7.33203125" style="42" customWidth="1"/>
    <col min="38" max="39" width="8.44140625" style="42" customWidth="1"/>
    <col min="40" max="40" width="6.21875" style="42" customWidth="1"/>
    <col min="41" max="16384" width="9.109375" style="42"/>
  </cols>
  <sheetData>
    <row r="1" spans="1:40" ht="20.100000000000001" customHeight="1" x14ac:dyDescent="0.2">
      <c r="A1" s="34" t="s">
        <v>124</v>
      </c>
      <c r="C1" s="36"/>
      <c r="D1" s="36"/>
      <c r="E1" s="36"/>
      <c r="F1" s="36"/>
      <c r="G1" s="36"/>
      <c r="H1" s="36"/>
      <c r="I1" s="36"/>
      <c r="J1" s="36"/>
      <c r="K1" s="36"/>
      <c r="L1" s="36"/>
      <c r="M1" s="36"/>
      <c r="N1" s="36"/>
      <c r="O1" s="36"/>
      <c r="P1" s="36"/>
      <c r="Q1" s="36"/>
      <c r="R1" s="36"/>
      <c r="S1" s="36"/>
      <c r="T1" s="36"/>
      <c r="U1" s="36"/>
      <c r="V1" s="36"/>
      <c r="W1" s="36"/>
      <c r="X1" s="37"/>
      <c r="Y1" s="37"/>
      <c r="Z1" s="38"/>
      <c r="AA1" s="38"/>
      <c r="AB1" s="38"/>
      <c r="AC1" s="38"/>
      <c r="AD1" s="39"/>
      <c r="AE1" s="39"/>
      <c r="AF1" s="39"/>
      <c r="AG1" s="39"/>
      <c r="AH1" s="39"/>
      <c r="AI1" s="40" t="s">
        <v>47</v>
      </c>
      <c r="AJ1" s="40"/>
      <c r="AK1" s="41" t="s">
        <v>145</v>
      </c>
      <c r="AL1" s="41"/>
      <c r="AM1" s="41"/>
      <c r="AN1" s="41"/>
    </row>
    <row r="2" spans="1:40" ht="18" customHeight="1" x14ac:dyDescent="0.2">
      <c r="A2" s="38"/>
      <c r="B2" s="43"/>
      <c r="C2" s="43"/>
      <c r="D2" s="43"/>
      <c r="E2" s="43"/>
      <c r="F2" s="43"/>
      <c r="G2" s="43"/>
      <c r="H2" s="43"/>
      <c r="I2" s="43"/>
      <c r="J2" s="43"/>
      <c r="K2" s="43"/>
      <c r="L2" s="43"/>
      <c r="M2" s="44">
        <v>2024</v>
      </c>
      <c r="N2" s="44"/>
      <c r="O2" s="44"/>
      <c r="P2" s="44"/>
      <c r="Q2" s="45" t="s">
        <v>35</v>
      </c>
      <c r="R2" s="45"/>
      <c r="S2" s="44">
        <v>5</v>
      </c>
      <c r="T2" s="44"/>
      <c r="U2" s="45" t="s">
        <v>29</v>
      </c>
      <c r="V2" s="45"/>
      <c r="W2" s="43"/>
      <c r="X2" s="43"/>
      <c r="Y2" s="43"/>
      <c r="Z2" s="38"/>
      <c r="AA2" s="38"/>
      <c r="AC2" s="40"/>
      <c r="AD2" s="43"/>
      <c r="AE2" s="43"/>
      <c r="AF2" s="43"/>
      <c r="AG2" s="43"/>
      <c r="AH2" s="43"/>
      <c r="AI2" s="40" t="s">
        <v>49</v>
      </c>
      <c r="AJ2" s="40"/>
      <c r="AK2" s="46"/>
      <c r="AL2" s="46"/>
      <c r="AM2" s="46"/>
      <c r="AN2" s="46"/>
    </row>
    <row r="3" spans="1:40" ht="18" customHeight="1" x14ac:dyDescent="0.2">
      <c r="A3" s="47"/>
      <c r="B3" s="47"/>
      <c r="C3" s="47"/>
      <c r="D3" s="47"/>
      <c r="E3" s="47"/>
      <c r="F3" s="47"/>
      <c r="G3" s="47"/>
      <c r="H3" s="47"/>
      <c r="I3" s="47"/>
      <c r="J3" s="47"/>
      <c r="K3" s="47"/>
      <c r="L3" s="47"/>
      <c r="M3" s="47"/>
      <c r="N3" s="47"/>
      <c r="O3" s="47"/>
      <c r="P3" s="47"/>
      <c r="Q3" s="47"/>
      <c r="R3" s="47"/>
      <c r="S3" s="47"/>
      <c r="T3" s="47"/>
      <c r="U3" s="47"/>
      <c r="V3" s="47"/>
      <c r="W3" s="47"/>
      <c r="Y3" s="48"/>
      <c r="Z3" s="48"/>
      <c r="AA3" s="48"/>
      <c r="AB3" s="38"/>
      <c r="AC3" s="48"/>
      <c r="AD3" s="48"/>
      <c r="AE3" s="48"/>
      <c r="AF3" s="48"/>
      <c r="AG3" s="48"/>
      <c r="AH3" s="48"/>
      <c r="AI3" s="49" t="s">
        <v>50</v>
      </c>
      <c r="AJ3" s="40"/>
      <c r="AK3" s="50"/>
      <c r="AL3" s="50"/>
      <c r="AM3" s="50"/>
      <c r="AN3" s="50"/>
    </row>
    <row r="4" spans="1:40" ht="18" customHeight="1" x14ac:dyDescent="0.2">
      <c r="A4" s="47"/>
      <c r="B4" s="47"/>
      <c r="C4" s="47"/>
      <c r="D4" s="47"/>
      <c r="E4" s="47"/>
      <c r="F4" s="47"/>
      <c r="G4" s="47"/>
      <c r="H4" s="47"/>
      <c r="I4" s="47"/>
      <c r="J4" s="47"/>
      <c r="K4" s="47"/>
      <c r="L4" s="47"/>
      <c r="M4" s="47"/>
      <c r="N4" s="47"/>
      <c r="O4" s="47"/>
      <c r="P4" s="47"/>
      <c r="Q4" s="47"/>
      <c r="R4" s="47"/>
      <c r="S4" s="47"/>
      <c r="T4" s="47"/>
      <c r="U4" s="47"/>
      <c r="V4" s="47"/>
      <c r="W4" s="47"/>
      <c r="Y4" s="48"/>
      <c r="Z4" s="48"/>
      <c r="AA4" s="48"/>
      <c r="AB4" s="38"/>
      <c r="AC4" s="48"/>
      <c r="AD4" s="48"/>
      <c r="AE4" s="48"/>
      <c r="AF4" s="48"/>
      <c r="AG4" s="48"/>
      <c r="AH4" s="48"/>
      <c r="AI4" s="49" t="s">
        <v>51</v>
      </c>
      <c r="AJ4" s="40"/>
      <c r="AK4" s="50"/>
      <c r="AL4" s="50"/>
      <c r="AM4" s="50"/>
      <c r="AN4" s="50"/>
    </row>
    <row r="5" spans="1:40" ht="18" customHeight="1" x14ac:dyDescent="0.2">
      <c r="A5" s="47"/>
      <c r="B5" s="47"/>
      <c r="C5" s="47"/>
      <c r="D5" s="47"/>
      <c r="E5" s="47"/>
      <c r="F5" s="47"/>
      <c r="G5" s="47"/>
      <c r="H5" s="47"/>
      <c r="I5" s="47"/>
      <c r="J5" s="47"/>
      <c r="K5" s="47"/>
      <c r="L5" s="47"/>
      <c r="M5" s="47"/>
      <c r="N5" s="47"/>
      <c r="O5" s="47"/>
      <c r="P5" s="47"/>
      <c r="Q5" s="47"/>
      <c r="R5" s="47"/>
      <c r="S5" s="47"/>
      <c r="U5" s="47"/>
      <c r="V5" s="47"/>
      <c r="W5" s="47"/>
      <c r="Y5" s="48"/>
      <c r="Z5" s="48"/>
      <c r="AA5" s="48"/>
      <c r="AB5" s="38"/>
      <c r="AC5" s="48"/>
      <c r="AD5" s="48"/>
      <c r="AE5" s="48"/>
      <c r="AF5" s="48"/>
      <c r="AG5" s="49" t="s">
        <v>53</v>
      </c>
      <c r="AH5" s="53"/>
      <c r="AI5" s="53"/>
      <c r="AJ5" s="53"/>
      <c r="AK5" s="48" t="s">
        <v>54</v>
      </c>
      <c r="AL5" s="114"/>
      <c r="AM5" s="48" t="s">
        <v>55</v>
      </c>
      <c r="AN5" s="38"/>
    </row>
    <row r="6" spans="1:40" ht="9.9" customHeight="1" x14ac:dyDescent="0.2">
      <c r="A6" s="38"/>
      <c r="B6" s="55"/>
      <c r="C6" s="55"/>
      <c r="D6" s="55"/>
      <c r="E6" s="55"/>
      <c r="F6" s="55"/>
      <c r="G6" s="55"/>
      <c r="H6" s="55"/>
      <c r="I6" s="55"/>
      <c r="J6" s="55"/>
      <c r="K6" s="55"/>
      <c r="L6" s="55"/>
      <c r="M6" s="55"/>
      <c r="N6" s="55"/>
      <c r="O6" s="55"/>
      <c r="P6" s="55"/>
      <c r="Q6" s="55"/>
      <c r="R6" s="55"/>
      <c r="S6" s="55"/>
      <c r="T6" s="55"/>
      <c r="U6" s="55"/>
      <c r="V6" s="55"/>
      <c r="W6" s="55"/>
      <c r="X6" s="43"/>
      <c r="Y6" s="43"/>
      <c r="Z6" s="43"/>
      <c r="AA6" s="43"/>
      <c r="AB6" s="43"/>
      <c r="AC6" s="43"/>
      <c r="AD6" s="43"/>
      <c r="AE6" s="43"/>
      <c r="AF6" s="43"/>
      <c r="AG6" s="43"/>
      <c r="AH6" s="43"/>
      <c r="AI6" s="43"/>
      <c r="AJ6" s="43"/>
      <c r="AK6" s="43"/>
      <c r="AL6" s="43"/>
      <c r="AM6" s="38"/>
      <c r="AN6" s="38"/>
    </row>
    <row r="7" spans="1:40" ht="15" customHeight="1" x14ac:dyDescent="0.2">
      <c r="A7" s="56" t="s">
        <v>56</v>
      </c>
      <c r="B7" s="57" t="s">
        <v>57</v>
      </c>
      <c r="C7" s="58" t="s">
        <v>58</v>
      </c>
      <c r="D7" s="59" t="s">
        <v>59</v>
      </c>
      <c r="E7" s="60" t="s">
        <v>60</v>
      </c>
      <c r="F7" s="61" t="s">
        <v>61</v>
      </c>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2" t="s">
        <v>62</v>
      </c>
      <c r="AL7" s="63" t="s">
        <v>63</v>
      </c>
      <c r="AM7" s="64" t="s">
        <v>64</v>
      </c>
      <c r="AN7" s="64"/>
    </row>
    <row r="8" spans="1:40" ht="15" customHeight="1" x14ac:dyDescent="0.2">
      <c r="A8" s="56"/>
      <c r="B8" s="65"/>
      <c r="C8" s="66"/>
      <c r="D8" s="59"/>
      <c r="E8" s="60"/>
      <c r="F8" s="59" t="s">
        <v>65</v>
      </c>
      <c r="G8" s="59"/>
      <c r="H8" s="59"/>
      <c r="I8" s="59"/>
      <c r="J8" s="59"/>
      <c r="K8" s="59"/>
      <c r="L8" s="59"/>
      <c r="M8" s="59" t="s">
        <v>66</v>
      </c>
      <c r="N8" s="59"/>
      <c r="O8" s="59"/>
      <c r="P8" s="59"/>
      <c r="Q8" s="59"/>
      <c r="R8" s="59"/>
      <c r="S8" s="59"/>
      <c r="T8" s="59" t="s">
        <v>67</v>
      </c>
      <c r="U8" s="59"/>
      <c r="V8" s="59"/>
      <c r="W8" s="59"/>
      <c r="X8" s="59"/>
      <c r="Y8" s="59"/>
      <c r="Z8" s="59"/>
      <c r="AA8" s="59" t="s">
        <v>68</v>
      </c>
      <c r="AB8" s="59"/>
      <c r="AC8" s="59"/>
      <c r="AD8" s="59"/>
      <c r="AE8" s="59"/>
      <c r="AF8" s="59"/>
      <c r="AG8" s="59"/>
      <c r="AH8" s="59" t="s">
        <v>69</v>
      </c>
      <c r="AI8" s="59"/>
      <c r="AJ8" s="59"/>
      <c r="AK8" s="62"/>
      <c r="AL8" s="63"/>
      <c r="AM8" s="64"/>
      <c r="AN8" s="64"/>
    </row>
    <row r="9" spans="1:40" ht="15" customHeight="1" x14ac:dyDescent="0.2">
      <c r="A9" s="56"/>
      <c r="B9" s="67" t="s">
        <v>70</v>
      </c>
      <c r="C9" s="66"/>
      <c r="D9" s="59"/>
      <c r="E9" s="60"/>
      <c r="F9" s="68">
        <f>DATE($M$2,$S$2,1)</f>
        <v>45413</v>
      </c>
      <c r="G9" s="68">
        <f>DATE($M$2,$S$2,2)</f>
        <v>45414</v>
      </c>
      <c r="H9" s="68">
        <f>DATE($M$2,$S$2,3)</f>
        <v>45415</v>
      </c>
      <c r="I9" s="68">
        <f>DATE($M$2,$S$2,4)</f>
        <v>45416</v>
      </c>
      <c r="J9" s="68">
        <f>DATE($M$2,$S$2,5)</f>
        <v>45417</v>
      </c>
      <c r="K9" s="68">
        <f>DATE($M$2,$S$2,6)</f>
        <v>45418</v>
      </c>
      <c r="L9" s="68">
        <f>DATE($M$2,$S$2,7)</f>
        <v>45419</v>
      </c>
      <c r="M9" s="68">
        <f>DATE($M$2,$S$2,8)</f>
        <v>45420</v>
      </c>
      <c r="N9" s="68">
        <f>DATE($M$2,$S$2,9)</f>
        <v>45421</v>
      </c>
      <c r="O9" s="68">
        <f>DATE($M$2,$S$2,10)</f>
        <v>45422</v>
      </c>
      <c r="P9" s="68">
        <f>DATE($M$2,$S$2,11)</f>
        <v>45423</v>
      </c>
      <c r="Q9" s="68">
        <f>DATE($M$2,$S$2,12)</f>
        <v>45424</v>
      </c>
      <c r="R9" s="68">
        <f>DATE($M$2,$S$2,13)</f>
        <v>45425</v>
      </c>
      <c r="S9" s="68">
        <f>DATE($M$2,$S$2,14)</f>
        <v>45426</v>
      </c>
      <c r="T9" s="68">
        <f>DATE($M$2,$S$2,15)</f>
        <v>45427</v>
      </c>
      <c r="U9" s="68">
        <f>DATE($M$2,$S$2,16)</f>
        <v>45428</v>
      </c>
      <c r="V9" s="68">
        <f>DATE($M$2,$S$2,17)</f>
        <v>45429</v>
      </c>
      <c r="W9" s="68">
        <f>DATE($M$2,$S$2,18)</f>
        <v>45430</v>
      </c>
      <c r="X9" s="68">
        <f>DATE($M$2,$S$2,19)</f>
        <v>45431</v>
      </c>
      <c r="Y9" s="68">
        <f>DATE($M$2,$S$2,20)</f>
        <v>45432</v>
      </c>
      <c r="Z9" s="68">
        <f>DATE($M$2,$S$2,21)</f>
        <v>45433</v>
      </c>
      <c r="AA9" s="68">
        <f>DATE($M$2,$S$2,22)</f>
        <v>45434</v>
      </c>
      <c r="AB9" s="68">
        <f>DATE($M$2,$S$2,23)</f>
        <v>45435</v>
      </c>
      <c r="AC9" s="68">
        <f>DATE($M$2,$S$2,24)</f>
        <v>45436</v>
      </c>
      <c r="AD9" s="68">
        <f>DATE($M$2,$S$2,25)</f>
        <v>45437</v>
      </c>
      <c r="AE9" s="68">
        <f>DATE($M$2,$S$2,26)</f>
        <v>45438</v>
      </c>
      <c r="AF9" s="68">
        <f>DATE($M$2,$S$2,27)</f>
        <v>45439</v>
      </c>
      <c r="AG9" s="68">
        <f>DATE($M$2,$S$2,28)</f>
        <v>45440</v>
      </c>
      <c r="AH9" s="68">
        <f>IF(DAY(EOMONTH(F9,0))&lt;29,"",DATE($M$2,$S$2,29))</f>
        <v>45441</v>
      </c>
      <c r="AI9" s="68">
        <f>IF(DAY(EOMONTH(F9,0))&lt;30,"",DATE($M$2,$S$2,30))</f>
        <v>45442</v>
      </c>
      <c r="AJ9" s="68">
        <f>IF(DAY(EOMONTH(F9,0))&lt;31,"",DATE($M$2,$S$2,31))</f>
        <v>45443</v>
      </c>
      <c r="AK9" s="62"/>
      <c r="AL9" s="63"/>
      <c r="AM9" s="64"/>
      <c r="AN9" s="64"/>
    </row>
    <row r="10" spans="1:40" ht="15" customHeight="1" x14ac:dyDescent="0.2">
      <c r="A10" s="56"/>
      <c r="B10" s="69"/>
      <c r="C10" s="70"/>
      <c r="D10" s="59"/>
      <c r="E10" s="60"/>
      <c r="F10" s="71">
        <f>DATE($M$2,$S$2,1)</f>
        <v>45413</v>
      </c>
      <c r="G10" s="71">
        <f>DATE($M$2,$S$2,2)</f>
        <v>45414</v>
      </c>
      <c r="H10" s="71">
        <f>DATE($M$2,$S$2,3)</f>
        <v>45415</v>
      </c>
      <c r="I10" s="71">
        <f>DATE($M$2,$S$2,4)</f>
        <v>45416</v>
      </c>
      <c r="J10" s="71">
        <f>DATE($M$2,$S$2,5)</f>
        <v>45417</v>
      </c>
      <c r="K10" s="71">
        <f>DATE($M$2,$S$2,6)</f>
        <v>45418</v>
      </c>
      <c r="L10" s="71">
        <f>DATE($M$2,$S$2,7)</f>
        <v>45419</v>
      </c>
      <c r="M10" s="71">
        <f>DATE($M$2,$S$2,8)</f>
        <v>45420</v>
      </c>
      <c r="N10" s="71">
        <f>DATE($M$2,$S$2,9)</f>
        <v>45421</v>
      </c>
      <c r="O10" s="71">
        <f>DATE($M$2,$S$2,10)</f>
        <v>45422</v>
      </c>
      <c r="P10" s="71">
        <f>DATE($M$2,$S$2,11)</f>
        <v>45423</v>
      </c>
      <c r="Q10" s="71">
        <f>DATE($M$2,$S$2,12)</f>
        <v>45424</v>
      </c>
      <c r="R10" s="71">
        <f>DATE($M$2,$S$2,13)</f>
        <v>45425</v>
      </c>
      <c r="S10" s="71">
        <f>DATE($M$2,$S$2,14)</f>
        <v>45426</v>
      </c>
      <c r="T10" s="71">
        <f>DATE($M$2,$S$2,15)</f>
        <v>45427</v>
      </c>
      <c r="U10" s="71">
        <f>DATE($M$2,$S$2,16)</f>
        <v>45428</v>
      </c>
      <c r="V10" s="71">
        <f>DATE($M$2,$S$2,17)</f>
        <v>45429</v>
      </c>
      <c r="W10" s="71">
        <f>DATE($M$2,$S$2,18)</f>
        <v>45430</v>
      </c>
      <c r="X10" s="71">
        <f>DATE($M$2,$S$2,19)</f>
        <v>45431</v>
      </c>
      <c r="Y10" s="71">
        <f>DATE($M$2,$S$2,20)</f>
        <v>45432</v>
      </c>
      <c r="Z10" s="71">
        <f>DATE($M$2,$S$2,21)</f>
        <v>45433</v>
      </c>
      <c r="AA10" s="71">
        <f>DATE($M$2,$S$2,22)</f>
        <v>45434</v>
      </c>
      <c r="AB10" s="71">
        <f>DATE($M$2,$S$2,23)</f>
        <v>45435</v>
      </c>
      <c r="AC10" s="71">
        <f>DATE($M$2,$S$2,24)</f>
        <v>45436</v>
      </c>
      <c r="AD10" s="71">
        <f>DATE($M$2,$S$2,25)</f>
        <v>45437</v>
      </c>
      <c r="AE10" s="71">
        <f>DATE($M$2,$S$2,26)</f>
        <v>45438</v>
      </c>
      <c r="AF10" s="71">
        <f>DATE($M$2,$S$2,27)</f>
        <v>45439</v>
      </c>
      <c r="AG10" s="71">
        <f>DATE($M$2,$S$2,28)</f>
        <v>45440</v>
      </c>
      <c r="AH10" s="71">
        <f>IF(DAY(EOMONTH(F10,0))&lt;29,"",DATE($M$2,$S$2,29))</f>
        <v>45441</v>
      </c>
      <c r="AI10" s="71">
        <f>IF(DAY(EOMONTH(F10,0))&lt;30,"",DATE($M$2,$S$2,30))</f>
        <v>45442</v>
      </c>
      <c r="AJ10" s="71">
        <f>IF(DAY(EOMONTH(F10,0))&lt;31,"",DATE($M$2,$S$2,31))</f>
        <v>45443</v>
      </c>
      <c r="AK10" s="62"/>
      <c r="AL10" s="63"/>
      <c r="AM10" s="64"/>
      <c r="AN10" s="64"/>
    </row>
    <row r="11" spans="1:40" ht="18" customHeight="1" x14ac:dyDescent="0.2">
      <c r="A11" s="72">
        <v>1</v>
      </c>
      <c r="B11" s="73" t="s">
        <v>128</v>
      </c>
      <c r="C11" s="74" t="s">
        <v>72</v>
      </c>
      <c r="D11" s="75"/>
      <c r="E11" s="76" t="s">
        <v>72</v>
      </c>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8">
        <f>+SUM(F11:AJ11)</f>
        <v>0</v>
      </c>
      <c r="AL11" s="79">
        <f>IF($AK$3="４週",AK11/4,AK11/(DAY(EOMONTH($F$9,0))/7))</f>
        <v>0</v>
      </c>
      <c r="AM11" s="80"/>
      <c r="AN11" s="80"/>
    </row>
    <row r="12" spans="1:40" ht="18" customHeight="1" x14ac:dyDescent="0.2">
      <c r="A12" s="72">
        <v>2</v>
      </c>
      <c r="B12" s="73" t="s">
        <v>133</v>
      </c>
      <c r="C12" s="74" t="s">
        <v>74</v>
      </c>
      <c r="D12" s="75"/>
      <c r="E12" s="76" t="s">
        <v>74</v>
      </c>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 t="shared" ref="AK12:AK31" si="0">+SUM(F12:AJ12)</f>
        <v>0</v>
      </c>
      <c r="AL12" s="79">
        <f t="shared" ref="AL12:AL30" si="1">IF($AK$3="４週",AK12/4,AK12/(DAY(EOMONTH($F$9,0))/7))</f>
        <v>0</v>
      </c>
      <c r="AM12" s="80"/>
      <c r="AN12" s="80"/>
    </row>
    <row r="13" spans="1:40" ht="18" customHeight="1" x14ac:dyDescent="0.2">
      <c r="A13" s="72">
        <v>3</v>
      </c>
      <c r="B13" s="73" t="s">
        <v>142</v>
      </c>
      <c r="C13" s="74" t="s">
        <v>76</v>
      </c>
      <c r="D13" s="75"/>
      <c r="E13" s="76" t="s">
        <v>76</v>
      </c>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si="0"/>
        <v>0</v>
      </c>
      <c r="AL13" s="79">
        <f t="shared" si="1"/>
        <v>0</v>
      </c>
      <c r="AM13" s="80"/>
      <c r="AN13" s="80"/>
    </row>
    <row r="14" spans="1:40" ht="18" customHeight="1" x14ac:dyDescent="0.2">
      <c r="A14" s="72">
        <v>4</v>
      </c>
      <c r="B14" s="73" t="s">
        <v>133</v>
      </c>
      <c r="C14" s="74" t="s">
        <v>78</v>
      </c>
      <c r="D14" s="75"/>
      <c r="E14" s="76" t="s">
        <v>78</v>
      </c>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0"/>
        <v>0</v>
      </c>
      <c r="AL14" s="79">
        <f t="shared" si="1"/>
        <v>0</v>
      </c>
      <c r="AM14" s="80"/>
      <c r="AN14" s="80"/>
    </row>
    <row r="15" spans="1:40" ht="18" customHeight="1" x14ac:dyDescent="0.2">
      <c r="A15" s="72">
        <v>5</v>
      </c>
      <c r="B15" s="73"/>
      <c r="C15" s="74"/>
      <c r="D15" s="75"/>
      <c r="E15" s="76"/>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0"/>
        <v>0</v>
      </c>
      <c r="AL15" s="79">
        <f t="shared" si="1"/>
        <v>0</v>
      </c>
      <c r="AM15" s="80"/>
      <c r="AN15" s="80"/>
    </row>
    <row r="16" spans="1:40" ht="18" customHeight="1" x14ac:dyDescent="0.2">
      <c r="A16" s="72">
        <v>6</v>
      </c>
      <c r="B16" s="73"/>
      <c r="C16" s="74"/>
      <c r="D16" s="75"/>
      <c r="E16" s="76"/>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0"/>
        <v>0</v>
      </c>
      <c r="AL16" s="79">
        <f t="shared" si="1"/>
        <v>0</v>
      </c>
      <c r="AM16" s="80"/>
      <c r="AN16" s="80"/>
    </row>
    <row r="17" spans="1:40" ht="18" customHeight="1" x14ac:dyDescent="0.2">
      <c r="A17" s="72">
        <v>7</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0"/>
        <v>0</v>
      </c>
      <c r="AL17" s="79">
        <f t="shared" si="1"/>
        <v>0</v>
      </c>
      <c r="AM17" s="80"/>
      <c r="AN17" s="80"/>
    </row>
    <row r="18" spans="1:40" ht="18" customHeight="1" x14ac:dyDescent="0.2">
      <c r="A18" s="72">
        <v>8</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0"/>
        <v>0</v>
      </c>
      <c r="AL18" s="79">
        <f t="shared" si="1"/>
        <v>0</v>
      </c>
      <c r="AM18" s="80"/>
      <c r="AN18" s="80"/>
    </row>
    <row r="19" spans="1:40" ht="18" customHeight="1" x14ac:dyDescent="0.2">
      <c r="A19" s="72">
        <v>9</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0"/>
        <v>0</v>
      </c>
      <c r="AL19" s="79">
        <f t="shared" si="1"/>
        <v>0</v>
      </c>
      <c r="AM19" s="80"/>
      <c r="AN19" s="80"/>
    </row>
    <row r="20" spans="1:40" ht="18" customHeight="1" x14ac:dyDescent="0.2">
      <c r="A20" s="72">
        <v>10</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0"/>
        <v>0</v>
      </c>
      <c r="AL20" s="79">
        <f t="shared" si="1"/>
        <v>0</v>
      </c>
      <c r="AM20" s="80"/>
      <c r="AN20" s="80"/>
    </row>
    <row r="21" spans="1:40" ht="18" customHeight="1" x14ac:dyDescent="0.2">
      <c r="A21" s="72">
        <v>11</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0"/>
        <v>0</v>
      </c>
      <c r="AL21" s="79">
        <f t="shared" si="1"/>
        <v>0</v>
      </c>
      <c r="AM21" s="80"/>
      <c r="AN21" s="80"/>
    </row>
    <row r="22" spans="1:40" ht="18" customHeight="1" x14ac:dyDescent="0.2">
      <c r="A22" s="72">
        <v>12</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0"/>
        <v>0</v>
      </c>
      <c r="AL22" s="79">
        <f t="shared" si="1"/>
        <v>0</v>
      </c>
      <c r="AM22" s="80"/>
      <c r="AN22" s="80"/>
    </row>
    <row r="23" spans="1:40" ht="18" customHeight="1" x14ac:dyDescent="0.2">
      <c r="A23" s="72">
        <v>13</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0"/>
        <v>0</v>
      </c>
      <c r="AL23" s="79">
        <f t="shared" si="1"/>
        <v>0</v>
      </c>
      <c r="AM23" s="80"/>
      <c r="AN23" s="80"/>
    </row>
    <row r="24" spans="1:40" ht="18" customHeight="1" x14ac:dyDescent="0.2">
      <c r="A24" s="72">
        <v>14</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0"/>
        <v>0</v>
      </c>
      <c r="AL24" s="79">
        <f t="shared" si="1"/>
        <v>0</v>
      </c>
      <c r="AM24" s="80"/>
      <c r="AN24" s="80"/>
    </row>
    <row r="25" spans="1:40" ht="18" customHeight="1" x14ac:dyDescent="0.2">
      <c r="A25" s="72">
        <v>15</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0"/>
        <v>0</v>
      </c>
      <c r="AL25" s="79">
        <f t="shared" si="1"/>
        <v>0</v>
      </c>
      <c r="AM25" s="80"/>
      <c r="AN25" s="80"/>
    </row>
    <row r="26" spans="1:40" ht="18" customHeight="1" x14ac:dyDescent="0.2">
      <c r="A26" s="72">
        <v>16</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0"/>
        <v>0</v>
      </c>
      <c r="AL26" s="79">
        <f t="shared" si="1"/>
        <v>0</v>
      </c>
      <c r="AM26" s="80"/>
      <c r="AN26" s="80"/>
    </row>
    <row r="27" spans="1:40" ht="18" customHeight="1" x14ac:dyDescent="0.2">
      <c r="A27" s="72">
        <v>17</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0"/>
        <v>0</v>
      </c>
      <c r="AL27" s="79">
        <f t="shared" si="1"/>
        <v>0</v>
      </c>
      <c r="AM27" s="80"/>
      <c r="AN27" s="80"/>
    </row>
    <row r="28" spans="1:40" ht="18" customHeight="1" x14ac:dyDescent="0.2">
      <c r="A28" s="72">
        <v>18</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0"/>
        <v>0</v>
      </c>
      <c r="AL28" s="79">
        <f t="shared" si="1"/>
        <v>0</v>
      </c>
      <c r="AM28" s="80"/>
      <c r="AN28" s="80"/>
    </row>
    <row r="29" spans="1:40" ht="18" customHeight="1" x14ac:dyDescent="0.2">
      <c r="A29" s="72">
        <v>19</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0"/>
        <v>0</v>
      </c>
      <c r="AL29" s="79">
        <f t="shared" si="1"/>
        <v>0</v>
      </c>
      <c r="AM29" s="80"/>
      <c r="AN29" s="80"/>
    </row>
    <row r="30" spans="1:40" ht="18" customHeight="1" x14ac:dyDescent="0.2">
      <c r="A30" s="72">
        <v>20</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0"/>
        <v>0</v>
      </c>
      <c r="AL30" s="79">
        <f t="shared" si="1"/>
        <v>0</v>
      </c>
      <c r="AM30" s="80"/>
      <c r="AN30" s="80"/>
    </row>
    <row r="31" spans="1:40" ht="18" customHeight="1" x14ac:dyDescent="0.2">
      <c r="A31" s="60" t="s">
        <v>30</v>
      </c>
      <c r="B31" s="82"/>
      <c r="C31" s="82"/>
      <c r="D31" s="82"/>
      <c r="E31" s="82"/>
      <c r="F31" s="83">
        <f>+SUM(F11:F30)</f>
        <v>0</v>
      </c>
      <c r="G31" s="83">
        <f t="shared" ref="G31:AJ31" si="2">+SUM(G11:G30)</f>
        <v>0</v>
      </c>
      <c r="H31" s="83">
        <f t="shared" si="2"/>
        <v>0</v>
      </c>
      <c r="I31" s="83">
        <f t="shared" si="2"/>
        <v>0</v>
      </c>
      <c r="J31" s="83">
        <f t="shared" si="2"/>
        <v>0</v>
      </c>
      <c r="K31" s="83">
        <f t="shared" si="2"/>
        <v>0</v>
      </c>
      <c r="L31" s="83">
        <f t="shared" si="2"/>
        <v>0</v>
      </c>
      <c r="M31" s="83">
        <f t="shared" si="2"/>
        <v>0</v>
      </c>
      <c r="N31" s="83">
        <f t="shared" si="2"/>
        <v>0</v>
      </c>
      <c r="O31" s="83">
        <f t="shared" si="2"/>
        <v>0</v>
      </c>
      <c r="P31" s="83">
        <f t="shared" si="2"/>
        <v>0</v>
      </c>
      <c r="Q31" s="83">
        <f t="shared" si="2"/>
        <v>0</v>
      </c>
      <c r="R31" s="83">
        <f t="shared" si="2"/>
        <v>0</v>
      </c>
      <c r="S31" s="83">
        <f t="shared" si="2"/>
        <v>0</v>
      </c>
      <c r="T31" s="83">
        <f t="shared" si="2"/>
        <v>0</v>
      </c>
      <c r="U31" s="83">
        <f t="shared" si="2"/>
        <v>0</v>
      </c>
      <c r="V31" s="83">
        <f t="shared" si="2"/>
        <v>0</v>
      </c>
      <c r="W31" s="83">
        <f t="shared" si="2"/>
        <v>0</v>
      </c>
      <c r="X31" s="83">
        <f t="shared" si="2"/>
        <v>0</v>
      </c>
      <c r="Y31" s="83">
        <f t="shared" si="2"/>
        <v>0</v>
      </c>
      <c r="Z31" s="83">
        <f t="shared" si="2"/>
        <v>0</v>
      </c>
      <c r="AA31" s="83">
        <f t="shared" si="2"/>
        <v>0</v>
      </c>
      <c r="AB31" s="83">
        <f t="shared" si="2"/>
        <v>0</v>
      </c>
      <c r="AC31" s="83">
        <f t="shared" si="2"/>
        <v>0</v>
      </c>
      <c r="AD31" s="83">
        <f t="shared" si="2"/>
        <v>0</v>
      </c>
      <c r="AE31" s="83">
        <f t="shared" si="2"/>
        <v>0</v>
      </c>
      <c r="AF31" s="83">
        <f t="shared" si="2"/>
        <v>0</v>
      </c>
      <c r="AG31" s="83">
        <f t="shared" si="2"/>
        <v>0</v>
      </c>
      <c r="AH31" s="83">
        <f t="shared" si="2"/>
        <v>0</v>
      </c>
      <c r="AI31" s="83">
        <f t="shared" si="2"/>
        <v>0</v>
      </c>
      <c r="AJ31" s="83">
        <f t="shared" si="2"/>
        <v>0</v>
      </c>
      <c r="AK31" s="78">
        <f t="shared" si="0"/>
        <v>0</v>
      </c>
      <c r="AL31" s="79">
        <f>IF($AK$3="４週",AK31/4,AK31/(DAY(EOMONTH($F$9,0))/7))</f>
        <v>0</v>
      </c>
      <c r="AM31" s="56"/>
      <c r="AN31" s="56"/>
    </row>
    <row r="32" spans="1:40" ht="18" customHeight="1" x14ac:dyDescent="0.2">
      <c r="A32" s="82" t="s">
        <v>36</v>
      </c>
      <c r="B32" s="82"/>
      <c r="C32" s="82"/>
      <c r="D32" s="82"/>
      <c r="E32" s="85"/>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3"/>
      <c r="AL32" s="87"/>
      <c r="AM32" s="56"/>
      <c r="AN32" s="56"/>
    </row>
    <row r="33" spans="1:43" ht="15" customHeight="1" x14ac:dyDescent="0.2">
      <c r="A33" s="55"/>
      <c r="B33" s="55"/>
      <c r="C33" s="55"/>
      <c r="D33" s="55"/>
      <c r="E33" s="55"/>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55"/>
      <c r="AL33" s="55"/>
      <c r="AM33" s="38"/>
    </row>
    <row r="34" spans="1:43" ht="15" customHeight="1" x14ac:dyDescent="0.2">
      <c r="A34" s="55"/>
      <c r="B34" s="55"/>
      <c r="C34" s="55"/>
      <c r="D34" s="55"/>
      <c r="E34" s="55"/>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55"/>
      <c r="AL34" s="55"/>
      <c r="AM34" s="38"/>
    </row>
    <row r="35" spans="1:43" ht="15" customHeight="1" x14ac:dyDescent="0.2">
      <c r="A35" s="55"/>
      <c r="B35" s="55"/>
      <c r="C35" s="55"/>
      <c r="D35" s="55"/>
      <c r="E35" s="55"/>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55"/>
      <c r="AL35" s="55"/>
      <c r="AM35" s="38"/>
    </row>
    <row r="36" spans="1:43" ht="21" customHeight="1" x14ac:dyDescent="0.2">
      <c r="A36" s="37" t="s">
        <v>136</v>
      </c>
      <c r="B36" s="55"/>
      <c r="C36" s="55"/>
      <c r="D36" s="55"/>
      <c r="E36" s="55"/>
      <c r="F36" s="55"/>
      <c r="G36" s="88"/>
      <c r="H36" s="88"/>
      <c r="I36" s="88"/>
      <c r="J36" s="88"/>
      <c r="K36" s="88"/>
      <c r="L36" s="88"/>
      <c r="M36" s="88"/>
      <c r="N36" s="88"/>
      <c r="O36" s="88"/>
      <c r="AM36" s="55"/>
      <c r="AN36" s="38"/>
    </row>
    <row r="37" spans="1:43" ht="24.9" customHeight="1" x14ac:dyDescent="0.2">
      <c r="A37" s="91"/>
      <c r="B37" s="60" t="s">
        <v>137</v>
      </c>
      <c r="C37" s="82"/>
      <c r="D37" s="82"/>
      <c r="E37" s="82"/>
      <c r="F37" s="82"/>
      <c r="G37" s="82"/>
      <c r="H37" s="82"/>
      <c r="I37" s="82"/>
      <c r="J37" s="82"/>
      <c r="K37" s="85"/>
      <c r="L37" s="121" t="s">
        <v>146</v>
      </c>
      <c r="M37" s="121"/>
      <c r="N37" s="121"/>
      <c r="O37" s="121"/>
      <c r="P37" s="121" t="s">
        <v>147</v>
      </c>
      <c r="Q37" s="121"/>
      <c r="R37" s="121"/>
      <c r="S37" s="121"/>
      <c r="T37" s="121" t="s">
        <v>138</v>
      </c>
      <c r="U37" s="121"/>
      <c r="V37" s="121"/>
      <c r="W37" s="121"/>
      <c r="X37" s="91"/>
      <c r="Y37" s="91"/>
      <c r="Z37" s="91"/>
      <c r="AA37" s="91"/>
      <c r="AB37" s="91"/>
      <c r="AC37" s="91"/>
      <c r="AD37" s="91"/>
      <c r="AE37" s="91"/>
      <c r="AF37" s="91"/>
      <c r="AG37" s="91"/>
      <c r="AH37" s="91"/>
      <c r="AI37" s="91"/>
      <c r="AJ37" s="91"/>
      <c r="AK37" s="91"/>
      <c r="AL37" s="91"/>
      <c r="AM37" s="91"/>
      <c r="AN37" s="91"/>
      <c r="AO37" s="91"/>
      <c r="AP37" s="91"/>
      <c r="AQ37" s="91"/>
    </row>
    <row r="38" spans="1:43" ht="18" customHeight="1" x14ac:dyDescent="0.2">
      <c r="A38" s="91"/>
      <c r="B38" s="116" t="s">
        <v>148</v>
      </c>
      <c r="C38" s="117"/>
      <c r="D38" s="117"/>
      <c r="E38" s="117"/>
      <c r="F38" s="117"/>
      <c r="G38" s="117"/>
      <c r="H38" s="117"/>
      <c r="I38" s="117"/>
      <c r="J38" s="117"/>
      <c r="K38" s="118"/>
      <c r="L38" s="119">
        <v>30</v>
      </c>
      <c r="M38" s="119"/>
      <c r="N38" s="119"/>
      <c r="O38" s="119"/>
      <c r="P38" s="119">
        <v>30</v>
      </c>
      <c r="Q38" s="119"/>
      <c r="R38" s="119"/>
      <c r="S38" s="119"/>
      <c r="T38" s="120">
        <f>SUM(L38:S38)</f>
        <v>60</v>
      </c>
      <c r="U38" s="120"/>
      <c r="V38" s="120"/>
      <c r="W38" s="120"/>
      <c r="X38" s="91"/>
      <c r="Y38" s="91"/>
      <c r="Z38" s="91"/>
      <c r="AA38" s="91"/>
      <c r="AB38" s="91"/>
      <c r="AC38" s="91"/>
      <c r="AD38" s="91"/>
      <c r="AE38" s="91"/>
      <c r="AF38" s="91"/>
      <c r="AG38" s="91"/>
      <c r="AH38" s="91"/>
      <c r="AI38" s="91"/>
      <c r="AJ38" s="91"/>
      <c r="AK38" s="91"/>
      <c r="AL38" s="91"/>
      <c r="AM38" s="91"/>
      <c r="AN38" s="91"/>
      <c r="AO38" s="91"/>
      <c r="AP38" s="91"/>
      <c r="AQ38" s="91"/>
    </row>
    <row r="39" spans="1:43" ht="5.0999999999999996" customHeight="1" x14ac:dyDescent="0.2">
      <c r="A39" s="89"/>
      <c r="B39" s="89"/>
      <c r="C39" s="89"/>
      <c r="D39" s="91"/>
      <c r="E39" s="91"/>
      <c r="F39" s="91"/>
      <c r="G39" s="91"/>
      <c r="H39" s="91"/>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90"/>
      <c r="AK39" s="88"/>
      <c r="AL39" s="55"/>
      <c r="AM39" s="55"/>
      <c r="AN39" s="38"/>
    </row>
    <row r="40" spans="1:43" ht="18" customHeight="1" x14ac:dyDescent="0.2">
      <c r="A40" s="37" t="s">
        <v>140</v>
      </c>
      <c r="B40" s="88"/>
      <c r="D40" s="88"/>
      <c r="E40" s="88"/>
      <c r="F40" s="88"/>
      <c r="G40" s="88"/>
      <c r="H40" s="88"/>
      <c r="I40" s="88"/>
      <c r="J40" s="88"/>
      <c r="K40" s="88"/>
      <c r="L40" s="88"/>
      <c r="M40" s="88"/>
      <c r="N40" s="88"/>
      <c r="O40" s="88"/>
      <c r="P40" s="88"/>
      <c r="Q40" s="88"/>
      <c r="R40" s="88"/>
      <c r="S40" s="88"/>
      <c r="T40" s="88"/>
      <c r="U40" s="88"/>
      <c r="V40" s="88"/>
      <c r="W40" s="55"/>
      <c r="X40" s="88"/>
      <c r="Y40" s="88"/>
      <c r="Z40" s="88"/>
      <c r="AA40" s="88"/>
      <c r="AB40" s="88"/>
      <c r="AC40" s="88"/>
      <c r="AD40" s="88"/>
      <c r="AE40" s="88"/>
      <c r="AF40" s="88"/>
      <c r="AG40" s="88"/>
      <c r="AH40" s="88"/>
      <c r="AI40" s="88"/>
      <c r="AJ40" s="90"/>
      <c r="AK40" s="88"/>
      <c r="AL40" s="55"/>
      <c r="AM40" s="55"/>
      <c r="AN40" s="38"/>
    </row>
    <row r="41" spans="1:43" ht="54.9" customHeight="1" x14ac:dyDescent="0.2">
      <c r="A41" s="59" t="s">
        <v>141</v>
      </c>
      <c r="B41" s="59"/>
      <c r="C41" s="122" t="s">
        <v>143</v>
      </c>
      <c r="D41" s="62"/>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55"/>
      <c r="AL41" s="38"/>
    </row>
    <row r="42" spans="1:43" ht="18" customHeight="1" x14ac:dyDescent="0.2">
      <c r="A42" s="63" t="s">
        <v>144</v>
      </c>
      <c r="B42" s="63"/>
      <c r="C42" s="123">
        <f>ROUNDDOWN(IF(B38="主として知的障害のある児童を入所させる福祉型障害児入所施設",T38/6.7,IF(B38="主として肢体不自由のある児童を入所させる福祉型障害児入所施設",L38/10+P38/20,0)),1)</f>
        <v>8.9</v>
      </c>
      <c r="D42" s="124"/>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55"/>
      <c r="AL42" s="38"/>
    </row>
    <row r="43" spans="1:43" ht="5.0999999999999996" customHeight="1" x14ac:dyDescent="0.2">
      <c r="A43" s="89"/>
      <c r="B43" s="89"/>
      <c r="C43" s="89"/>
      <c r="D43" s="89"/>
      <c r="E43" s="89"/>
      <c r="F43" s="89"/>
      <c r="G43" s="89"/>
      <c r="H43" s="89"/>
      <c r="I43" s="89"/>
      <c r="J43" s="88"/>
      <c r="K43" s="88"/>
      <c r="L43" s="88"/>
      <c r="M43" s="90"/>
      <c r="N43" s="88"/>
      <c r="O43" s="88"/>
      <c r="P43" s="88"/>
      <c r="Q43" s="91"/>
      <c r="W43" s="55"/>
      <c r="X43" s="88"/>
      <c r="Y43" s="88"/>
      <c r="Z43" s="88"/>
      <c r="AA43" s="88"/>
      <c r="AB43" s="88"/>
      <c r="AC43" s="88"/>
      <c r="AD43" s="88"/>
      <c r="AE43" s="88"/>
      <c r="AF43" s="88"/>
      <c r="AG43" s="88"/>
      <c r="AH43" s="88"/>
      <c r="AI43" s="88"/>
      <c r="AJ43" s="90"/>
      <c r="AK43" s="88"/>
      <c r="AL43" s="55"/>
      <c r="AM43" s="55"/>
      <c r="AN43" s="38"/>
    </row>
    <row r="44" spans="1:43" ht="21" customHeight="1" x14ac:dyDescent="0.2">
      <c r="A44" s="37" t="s">
        <v>126</v>
      </c>
      <c r="B44" s="42"/>
      <c r="C44" s="43"/>
      <c r="D44" s="43"/>
      <c r="E44" s="43"/>
      <c r="F44" s="43"/>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43"/>
      <c r="AM44" s="43"/>
      <c r="AN44" s="38"/>
    </row>
    <row r="45" spans="1:43" ht="24.9" customHeight="1" x14ac:dyDescent="0.2">
      <c r="A45" s="38"/>
      <c r="B45" s="55"/>
      <c r="C45" s="92" t="str">
        <f>IF(VLOOKUP($AK$1,[1]選択肢!$A$1:$J$32,C50,FALSE)=0,"-",VLOOKUP($AK$1,[1]選択肢!$A$1:$J$32,C50,FALSE))</f>
        <v>児童発達支援管理責任者</v>
      </c>
      <c r="D45" s="93"/>
      <c r="E45" s="94" t="str">
        <f>IF(VLOOKUP($AK$1,[1]選択肢!$A$1:$J$32,E50,FALSE)=0,"-",VLOOKUP($AK$1,[1]選択肢!$A$1:$J$32,E50,FALSE))</f>
        <v>医師</v>
      </c>
      <c r="F45" s="94"/>
      <c r="G45" s="94"/>
      <c r="H45" s="94"/>
      <c r="I45" s="92" t="str">
        <f>IF(VLOOKUP($AK$1,[1]選択肢!$A$1:$J$32,I50,FALSE)=0,"-",VLOOKUP($AK$1,[1]選択肢!$A$1:$J$32,I50,FALSE))</f>
        <v>看護職員</v>
      </c>
      <c r="J45" s="93"/>
      <c r="K45" s="93"/>
      <c r="L45" s="93"/>
      <c r="M45" s="93"/>
      <c r="N45" s="95"/>
      <c r="O45" s="92" t="str">
        <f>IF(VLOOKUP($AK$1,[1]選択肢!$A$1:$J$32,O50,FALSE)=0,"-",VLOOKUP($AK$1,[1]選択肢!$A$1:$J$32,O50,FALSE))</f>
        <v>児童指導員</v>
      </c>
      <c r="P45" s="93"/>
      <c r="Q45" s="93"/>
      <c r="R45" s="93"/>
      <c r="S45" s="93"/>
      <c r="T45" s="95"/>
      <c r="U45" s="92" t="str">
        <f>IF(VLOOKUP($AK$1,[1]選択肢!$A$1:$J$32,U50,FALSE)=0,"-",VLOOKUP($AK$1,[1]選択肢!$A$1:$J$32,U50,FALSE))</f>
        <v>保育士</v>
      </c>
      <c r="V45" s="93"/>
      <c r="W45" s="93"/>
      <c r="X45" s="93"/>
      <c r="Y45" s="93"/>
      <c r="Z45" s="95"/>
      <c r="AA45" s="92" t="str">
        <f>IF(VLOOKUP($AK$1,[1]選択肢!$A$1:$J$32,AA50,FALSE)=0,"-",VLOOKUP($AK$1,[1]選択肢!$A$1:$J$32,AA50,FALSE))</f>
        <v>心理担当職員</v>
      </c>
      <c r="AB45" s="93"/>
      <c r="AC45" s="93"/>
      <c r="AD45" s="93"/>
      <c r="AE45" s="93"/>
      <c r="AF45" s="95"/>
      <c r="AG45" s="94" t="str">
        <f>IF(VLOOKUP($AK$1,[1]選択肢!$A$1:$J$32,AG50,FALSE)=0,"-",VLOOKUP($AK$1,[1]選択肢!$A$1:$J$32,AG50,FALSE))</f>
        <v>理学療法士又は作業療法士</v>
      </c>
      <c r="AH45" s="94"/>
      <c r="AI45" s="94"/>
      <c r="AJ45" s="94"/>
      <c r="AK45" s="94"/>
      <c r="AL45" s="94" t="str">
        <f>IF(VLOOKUP($AK$1,[1]選択肢!$A$1:$J$32,AL50,FALSE)=0,"-",VLOOKUP($AK$1,[1]選択肢!$A$1:$J$32,AL50,FALSE))</f>
        <v>職業指導員</v>
      </c>
      <c r="AM45" s="94"/>
      <c r="AN45" s="38"/>
    </row>
    <row r="46" spans="1:43" ht="18" customHeight="1" x14ac:dyDescent="0.2">
      <c r="A46" s="38"/>
      <c r="B46" s="55"/>
      <c r="C46" s="96" t="s">
        <v>82</v>
      </c>
      <c r="D46" s="96" t="s">
        <v>83</v>
      </c>
      <c r="E46" s="97" t="s">
        <v>82</v>
      </c>
      <c r="F46" s="98" t="s">
        <v>83</v>
      </c>
      <c r="G46" s="98"/>
      <c r="H46" s="98"/>
      <c r="I46" s="99" t="s">
        <v>82</v>
      </c>
      <c r="J46" s="100"/>
      <c r="K46" s="101"/>
      <c r="L46" s="99" t="s">
        <v>83</v>
      </c>
      <c r="M46" s="100"/>
      <c r="N46" s="101"/>
      <c r="O46" s="99" t="s">
        <v>82</v>
      </c>
      <c r="P46" s="100"/>
      <c r="Q46" s="101"/>
      <c r="R46" s="99" t="s">
        <v>83</v>
      </c>
      <c r="S46" s="100"/>
      <c r="T46" s="101"/>
      <c r="U46" s="99" t="s">
        <v>82</v>
      </c>
      <c r="V46" s="100"/>
      <c r="W46" s="101"/>
      <c r="X46" s="99" t="s">
        <v>83</v>
      </c>
      <c r="Y46" s="100"/>
      <c r="Z46" s="101"/>
      <c r="AA46" s="99" t="s">
        <v>82</v>
      </c>
      <c r="AB46" s="100"/>
      <c r="AC46" s="101"/>
      <c r="AD46" s="99" t="s">
        <v>83</v>
      </c>
      <c r="AE46" s="100"/>
      <c r="AF46" s="101"/>
      <c r="AG46" s="99" t="s">
        <v>82</v>
      </c>
      <c r="AH46" s="100"/>
      <c r="AI46" s="101"/>
      <c r="AJ46" s="99" t="s">
        <v>83</v>
      </c>
      <c r="AK46" s="101"/>
      <c r="AL46" s="97" t="s">
        <v>84</v>
      </c>
      <c r="AM46" s="97" t="s">
        <v>85</v>
      </c>
      <c r="AN46" s="38"/>
    </row>
    <row r="47" spans="1:43" ht="18" customHeight="1" x14ac:dyDescent="0.2">
      <c r="A47" s="38"/>
      <c r="B47" s="102" t="s">
        <v>86</v>
      </c>
      <c r="C47" s="97">
        <f>COUNTIFS($B$11:$B$30,C$45,$C$11:$C$30,"A",$E$11:$E$30,"*")</f>
        <v>1</v>
      </c>
      <c r="D47" s="97">
        <f>COUNTIFS($B$11:$B$30,C$45,$C$11:$C$30,"B",$E$11:$E$30,"*")</f>
        <v>0</v>
      </c>
      <c r="E47" s="97">
        <f>COUNTIFS($B$11:$B$30,E$45,$C$11:$C$30,"A",$E$11:$E$30,"*")</f>
        <v>0</v>
      </c>
      <c r="F47" s="99">
        <f>COUNTIFS($B$11:$B$30,E$45,$C$11:$C$30,"B",$E$11:$E$30,"*")</f>
        <v>1</v>
      </c>
      <c r="G47" s="100"/>
      <c r="H47" s="101"/>
      <c r="I47" s="99">
        <f>COUNTIFS($B$11:$B$30,I$45,$C$11:$C$30,"A",$E$11:$E$30,"*")</f>
        <v>0</v>
      </c>
      <c r="J47" s="100"/>
      <c r="K47" s="101"/>
      <c r="L47" s="99">
        <f>COUNTIFS($B$11:$B$30,I$45,$C$11:$C$30,"B",$E$11:$E$30,"*")</f>
        <v>0</v>
      </c>
      <c r="M47" s="100"/>
      <c r="N47" s="101"/>
      <c r="O47" s="99">
        <f>COUNTIFS($B$11:$B$30,O$45,$C$11:$C$30,"A",$E$11:$E$30,"*")</f>
        <v>0</v>
      </c>
      <c r="P47" s="100"/>
      <c r="Q47" s="101"/>
      <c r="R47" s="99">
        <f>COUNTIFS($B$11:$B$30,O$45,$C$11:$C$30,"B",$E$11:$E$30,"*")</f>
        <v>0</v>
      </c>
      <c r="S47" s="100"/>
      <c r="T47" s="101"/>
      <c r="U47" s="99">
        <f>COUNTIFS($B$11:$B$30,U$45,$C$11:$C$30,"A",$E$11:$E$30,"*")</f>
        <v>0</v>
      </c>
      <c r="V47" s="100"/>
      <c r="W47" s="101"/>
      <c r="X47" s="99">
        <f>COUNTIFS($B$11:$B$30,U$45,$C$11:$C$30,"B",$E$11:$E$30,"*")</f>
        <v>0</v>
      </c>
      <c r="Y47" s="100"/>
      <c r="Z47" s="101"/>
      <c r="AA47" s="99">
        <f>COUNTIFS($B$11:$B$30,AA$45,$C$11:$C$30,"A",$E$11:$E$30,"*")</f>
        <v>0</v>
      </c>
      <c r="AB47" s="100"/>
      <c r="AC47" s="101"/>
      <c r="AD47" s="99">
        <f>COUNTIFS($B$11:$B$30,AA$45,$C$11:$C$30,"B",$E$11:$E$30,"*")</f>
        <v>0</v>
      </c>
      <c r="AE47" s="100"/>
      <c r="AF47" s="101"/>
      <c r="AG47" s="99">
        <f>COUNTIFS($B$11:$B$30,AG$45,$C$11:$C$30,"A",$E$11:$E$30,"*")</f>
        <v>0</v>
      </c>
      <c r="AH47" s="100"/>
      <c r="AI47" s="101"/>
      <c r="AJ47" s="99">
        <f>COUNTIFS($B$11:$B$30,AG$45,$C$11:$C$30,"B",$E$11:$E$30,"*")</f>
        <v>0</v>
      </c>
      <c r="AK47" s="101"/>
      <c r="AL47" s="97">
        <f>COUNTIFS($B$11:$B$30,AL$45,$C$11:$C$30,"A",$E$11:$E$30,"*")</f>
        <v>0</v>
      </c>
      <c r="AM47" s="97">
        <f>COUNTIFS($B$11:$B$30,AL$45,$C$11:$C$30,"B",$E$11:$E$30,"*")</f>
        <v>0</v>
      </c>
      <c r="AN47" s="38"/>
    </row>
    <row r="48" spans="1:43" ht="18" customHeight="1" x14ac:dyDescent="0.2">
      <c r="A48" s="38"/>
      <c r="B48" s="103" t="s">
        <v>87</v>
      </c>
      <c r="C48" s="97">
        <f>COUNTIFS($B$11:$B$30,C$45,$C$11:$C$30,"C",$E$11:$E$30,"*")</f>
        <v>0</v>
      </c>
      <c r="D48" s="97">
        <f>COUNTIFS($B$11:$B$30,C$45,$C$11:$C$30,"D",$E$11:$E$30,"*")</f>
        <v>0</v>
      </c>
      <c r="E48" s="97">
        <f>COUNTIFS($B$11:$B$30,E$45,$C$11:$C$30,"C",$E$11:$E$30,"*")</f>
        <v>0</v>
      </c>
      <c r="F48" s="99">
        <f>COUNTIFS($B$11:$B$30,E$45,$C$11:$C$30,"D",$E$11:$E$30,"*")</f>
        <v>1</v>
      </c>
      <c r="G48" s="100"/>
      <c r="H48" s="101"/>
      <c r="I48" s="99">
        <f>COUNTIFS($B$11:$B$30,I$45,$C$11:$C$30,"C",$E$11:$E$30,"*")</f>
        <v>1</v>
      </c>
      <c r="J48" s="100"/>
      <c r="K48" s="101"/>
      <c r="L48" s="99">
        <f>COUNTIFS($B$11:$B$30,I$45,$C$11:$C$30,"D",$E$11:$E$30,"*")</f>
        <v>0</v>
      </c>
      <c r="M48" s="100"/>
      <c r="N48" s="101"/>
      <c r="O48" s="99">
        <f>COUNTIFS($B$11:$B$30,O$45,$C$11:$C$30,"C",$E$11:$E$30,"*")</f>
        <v>0</v>
      </c>
      <c r="P48" s="100"/>
      <c r="Q48" s="101"/>
      <c r="R48" s="99">
        <f>COUNTIFS($B$11:$B$30,O$45,$C$11:$C$30,"D",$E$11:$E$30,"*")</f>
        <v>0</v>
      </c>
      <c r="S48" s="100"/>
      <c r="T48" s="101"/>
      <c r="U48" s="99">
        <f>COUNTIFS($B$11:$B$30,U$45,$C$11:$C$30,"C",$E$11:$E$30,"*")</f>
        <v>0</v>
      </c>
      <c r="V48" s="100"/>
      <c r="W48" s="101"/>
      <c r="X48" s="99">
        <f>COUNTIFS($B$11:$B$30,U$45,$C$11:$C$30,"D",$E$11:$E$30,"*")</f>
        <v>0</v>
      </c>
      <c r="Y48" s="100"/>
      <c r="Z48" s="101"/>
      <c r="AA48" s="99">
        <f>COUNTIFS($B$11:$B$30,AA$45,$C$11:$C$30,"C",$E$11:$E$30,"*")</f>
        <v>0</v>
      </c>
      <c r="AB48" s="100"/>
      <c r="AC48" s="101"/>
      <c r="AD48" s="99">
        <f>COUNTIFS($B$11:$B$30,AA$45,$C$11:$C$30,"D",$E$11:$E$30,"*")</f>
        <v>0</v>
      </c>
      <c r="AE48" s="100"/>
      <c r="AF48" s="101"/>
      <c r="AG48" s="99">
        <f>COUNTIFS($B$11:$B$30,AG$45,$C$11:$C$30,"C",$E$11:$E$30,"*")</f>
        <v>0</v>
      </c>
      <c r="AH48" s="100"/>
      <c r="AI48" s="101"/>
      <c r="AJ48" s="99">
        <f>COUNTIFS($B$11:$B$30,AG$45,$C$11:$C$30,"D",$E$11:$E$30,"*")</f>
        <v>0</v>
      </c>
      <c r="AK48" s="101"/>
      <c r="AL48" s="97">
        <f>COUNTIFS($B$11:$B$30,AL$45,$C$11:$C$30,"C",$E$11:$E$30,"*")</f>
        <v>0</v>
      </c>
      <c r="AM48" s="97">
        <f>COUNTIFS($B$11:$B$30,AL$45,$C$11:$C$30,"D",$E$11:$E$30,"*")</f>
        <v>0</v>
      </c>
      <c r="AN48" s="38"/>
    </row>
    <row r="49" spans="1:40" ht="24.9" customHeight="1" x14ac:dyDescent="0.2">
      <c r="A49" s="38"/>
      <c r="B49" s="103" t="s">
        <v>88</v>
      </c>
      <c r="C49" s="92" t="str">
        <f>IF($AK$3="４週",SUMIFS($AK$11:$AK$30,$B$11:$B$30,C45)/4/$AH$5,IF($AK$3="歴月",SUMIFS($AK$11:$AK$30,$B$11:$B$30,C45)/$AL$5,"記載する期間を選択してください"))</f>
        <v>記載する期間を選択してください</v>
      </c>
      <c r="D49" s="95"/>
      <c r="E49" s="92" t="str">
        <f>IF($AK$3="４週",SUMIFS($AK$11:$AK$30,$B$11:$B$30,E45)/4/$AH$5,IF($AK$3="歴月",SUMIFS($AK$11:$AK$30,$B$11:$B$30,E45)/$AL$5,"記載する期間を選択してください"))</f>
        <v>記載する期間を選択してください</v>
      </c>
      <c r="F49" s="93"/>
      <c r="G49" s="93"/>
      <c r="H49" s="95"/>
      <c r="I49" s="92" t="str">
        <f>IF($AK$3="４週",SUMIFS($AK$11:$AK$30,$B$11:$B$30,I45)/4/$AH$5,IF($AK$3="歴月",SUMIFS($AK$11:$AK$30,$B$11:$B$30,I45)/$AL$5,"記載する期間を選択してください"))</f>
        <v>記載する期間を選択してください</v>
      </c>
      <c r="J49" s="93"/>
      <c r="K49" s="93"/>
      <c r="L49" s="93"/>
      <c r="M49" s="93"/>
      <c r="N49" s="95"/>
      <c r="O49" s="92" t="str">
        <f>IF($AK$3="４週",SUMIFS($AK$11:$AK$30,$B$11:$B$30,O45)/4/$AH$5,IF($AK$3="歴月",SUMIFS($AK$11:$AK$30,$B$11:$B$30,O45)/$AL$5,"記載する期間を選択してください"))</f>
        <v>記載する期間を選択してください</v>
      </c>
      <c r="P49" s="93"/>
      <c r="Q49" s="93"/>
      <c r="R49" s="93"/>
      <c r="S49" s="93"/>
      <c r="T49" s="95"/>
      <c r="U49" s="92" t="str">
        <f>IF($AK$3="４週",SUMIFS($AK$11:$AK$30,$B$11:$B$30,U45)/4/$AH$5,IF($AK$3="歴月",SUMIFS($AK$11:$AK$30,$B$11:$B$30,U45)/$AL$5,"記載する期間を選択してください"))</f>
        <v>記載する期間を選択してください</v>
      </c>
      <c r="V49" s="93"/>
      <c r="W49" s="93"/>
      <c r="X49" s="93"/>
      <c r="Y49" s="93"/>
      <c r="Z49" s="95"/>
      <c r="AA49" s="92" t="str">
        <f>IF($AK$3="４週",SUMIFS($AK$11:$AK$30,$B$11:$B$30,AA45)/4/$AH$5,IF($AK$3="歴月",SUMIFS($AK$11:$AK$30,$B$11:$B$30,AA45)/$AL$5,"記載する期間を選択してください"))</f>
        <v>記載する期間を選択してください</v>
      </c>
      <c r="AB49" s="93"/>
      <c r="AC49" s="93"/>
      <c r="AD49" s="93"/>
      <c r="AE49" s="93"/>
      <c r="AF49" s="95"/>
      <c r="AG49" s="92" t="str">
        <f>IF($AK$3="４週",SUMIFS($AK$11:$AK$30,$B$11:$B$30,AG45)/4/$AH$5,IF($AK$3="歴月",SUMIFS($AK$11:$AK$30,$B$11:$B$30,AG45)/$AL$5,"記載する期間を選択してください"))</f>
        <v>記載する期間を選択してください</v>
      </c>
      <c r="AH49" s="93"/>
      <c r="AI49" s="93"/>
      <c r="AJ49" s="93"/>
      <c r="AK49" s="95"/>
      <c r="AL49" s="92" t="str">
        <f>IF($AK$3="４週",SUMIFS($AK$11:$AK$30,$B$11:$B$30,AL45)/4/$AH$5,IF($AK$3="歴月",SUMIFS($AK$11:$AK$30,$B$11:$B$30,AL45)/$AL$5,"記載する期間を選択してください"))</f>
        <v>記載する期間を選択してください</v>
      </c>
      <c r="AM49" s="95"/>
      <c r="AN49" s="38"/>
    </row>
    <row r="50" spans="1:40" ht="5.0999999999999996" customHeight="1" x14ac:dyDescent="0.2">
      <c r="A50" s="38"/>
      <c r="B50" s="42"/>
      <c r="C50" s="104">
        <v>2</v>
      </c>
      <c r="D50" s="104"/>
      <c r="E50" s="104">
        <v>3</v>
      </c>
      <c r="F50" s="104"/>
      <c r="G50" s="104"/>
      <c r="H50" s="104"/>
      <c r="I50" s="104">
        <v>4</v>
      </c>
      <c r="J50" s="104"/>
      <c r="K50" s="104"/>
      <c r="L50" s="104"/>
      <c r="M50" s="104"/>
      <c r="N50" s="104"/>
      <c r="O50" s="104">
        <v>5</v>
      </c>
      <c r="P50" s="104"/>
      <c r="Q50" s="104"/>
      <c r="R50" s="104"/>
      <c r="S50" s="104"/>
      <c r="T50" s="104"/>
      <c r="U50" s="104">
        <v>6</v>
      </c>
      <c r="V50" s="104"/>
      <c r="W50" s="104"/>
      <c r="X50" s="104"/>
      <c r="Y50" s="104"/>
      <c r="Z50" s="104"/>
      <c r="AA50" s="104">
        <v>7</v>
      </c>
      <c r="AB50" s="104"/>
      <c r="AC50" s="104"/>
      <c r="AD50" s="104"/>
      <c r="AE50" s="104"/>
      <c r="AF50" s="104"/>
      <c r="AG50" s="104">
        <v>8</v>
      </c>
      <c r="AH50" s="104"/>
      <c r="AI50" s="104"/>
      <c r="AJ50" s="104"/>
      <c r="AK50" s="104"/>
      <c r="AL50" s="104">
        <v>9</v>
      </c>
      <c r="AM50" s="105"/>
      <c r="AN50" s="38"/>
    </row>
    <row r="51" spans="1:40" ht="15" customHeight="1" x14ac:dyDescent="0.2">
      <c r="A51" s="88" t="s">
        <v>89</v>
      </c>
      <c r="B51" s="106"/>
      <c r="C51" s="107"/>
      <c r="D51" s="107"/>
      <c r="E51" s="107"/>
      <c r="F51" s="108"/>
      <c r="G51" s="107"/>
      <c r="H51" s="104"/>
      <c r="I51" s="104"/>
      <c r="J51" s="104"/>
      <c r="K51" s="104"/>
      <c r="L51" s="104"/>
      <c r="M51" s="104"/>
      <c r="N51" s="104"/>
      <c r="O51" s="104"/>
      <c r="P51" s="104"/>
      <c r="Q51" s="104"/>
      <c r="R51" s="104">
        <v>6</v>
      </c>
      <c r="S51" s="104"/>
      <c r="T51" s="104"/>
      <c r="U51" s="104"/>
      <c r="V51" s="104"/>
      <c r="W51" s="104"/>
      <c r="X51" s="104">
        <v>7</v>
      </c>
      <c r="Y51" s="104"/>
      <c r="Z51" s="104"/>
      <c r="AA51" s="104"/>
      <c r="AB51" s="104"/>
      <c r="AC51" s="104"/>
      <c r="AD51" s="104">
        <v>8</v>
      </c>
      <c r="AE51" s="104"/>
      <c r="AF51" s="104"/>
      <c r="AG51" s="109"/>
      <c r="AH51" s="109"/>
      <c r="AI51" s="109"/>
      <c r="AJ51" s="109">
        <v>9</v>
      </c>
      <c r="AK51" s="110"/>
      <c r="AL51" s="110"/>
      <c r="AM51" s="38"/>
    </row>
    <row r="52" spans="1:40" s="88" customFormat="1" ht="15" customHeight="1" x14ac:dyDescent="0.2">
      <c r="A52" s="88" t="s">
        <v>90</v>
      </c>
      <c r="B52" s="89"/>
      <c r="C52" s="89"/>
      <c r="D52" s="89"/>
      <c r="E52" s="89"/>
      <c r="F52" s="89"/>
      <c r="G52" s="89"/>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row>
    <row r="53" spans="1:40" s="88" customFormat="1" ht="15" customHeight="1" x14ac:dyDescent="0.2">
      <c r="A53" s="88" t="s">
        <v>91</v>
      </c>
      <c r="B53" s="89"/>
      <c r="C53" s="89"/>
      <c r="D53" s="89"/>
      <c r="E53" s="89"/>
      <c r="F53" s="89"/>
      <c r="G53" s="89"/>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row>
    <row r="54" spans="1:40" s="88" customFormat="1" ht="15" customHeight="1" x14ac:dyDescent="0.2">
      <c r="A54" s="88" t="s">
        <v>93</v>
      </c>
      <c r="B54" s="89"/>
      <c r="C54" s="89"/>
      <c r="D54" s="89"/>
      <c r="E54" s="89"/>
      <c r="F54" s="89"/>
      <c r="G54" s="89"/>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row>
    <row r="55" spans="1:40" s="88" customFormat="1" ht="15" customHeight="1" x14ac:dyDescent="0.2">
      <c r="A55" s="88" t="s">
        <v>94</v>
      </c>
      <c r="B55" s="89"/>
      <c r="C55" s="89"/>
      <c r="D55" s="89"/>
      <c r="E55" s="89"/>
      <c r="F55" s="89"/>
      <c r="G55" s="89"/>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row>
    <row r="56" spans="1:40" ht="15" customHeight="1" x14ac:dyDescent="0.2">
      <c r="A56" s="88" t="s">
        <v>95</v>
      </c>
      <c r="B56" s="111"/>
      <c r="C56" s="88"/>
      <c r="D56" s="88"/>
      <c r="E56" s="88"/>
      <c r="F56" s="88"/>
      <c r="G56" s="88"/>
    </row>
    <row r="57" spans="1:40" ht="15" customHeight="1" x14ac:dyDescent="0.2">
      <c r="A57" s="88" t="s">
        <v>96</v>
      </c>
      <c r="B57" s="111"/>
      <c r="C57" s="88"/>
      <c r="D57" s="88"/>
      <c r="E57" s="88"/>
      <c r="F57" s="88"/>
      <c r="G57" s="88"/>
    </row>
    <row r="58" spans="1:40" ht="15" customHeight="1" x14ac:dyDescent="0.2">
      <c r="A58" s="88"/>
      <c r="B58" s="102" t="s">
        <v>97</v>
      </c>
      <c r="C58" s="59" t="s">
        <v>98</v>
      </c>
      <c r="D58" s="59"/>
      <c r="E58" s="59"/>
      <c r="F58" s="88"/>
      <c r="G58" s="88"/>
    </row>
    <row r="59" spans="1:40" ht="15" customHeight="1" x14ac:dyDescent="0.2">
      <c r="A59" s="88"/>
      <c r="B59" s="112" t="s">
        <v>72</v>
      </c>
      <c r="C59" s="113" t="s">
        <v>99</v>
      </c>
      <c r="D59" s="113"/>
      <c r="E59" s="113"/>
      <c r="F59" s="88"/>
      <c r="G59" s="88"/>
    </row>
    <row r="60" spans="1:40" ht="15" customHeight="1" x14ac:dyDescent="0.2">
      <c r="A60" s="88"/>
      <c r="B60" s="112" t="s">
        <v>74</v>
      </c>
      <c r="C60" s="113" t="s">
        <v>100</v>
      </c>
      <c r="D60" s="113"/>
      <c r="E60" s="113"/>
      <c r="F60" s="88"/>
      <c r="G60" s="88"/>
    </row>
    <row r="61" spans="1:40" ht="15" customHeight="1" x14ac:dyDescent="0.2">
      <c r="A61" s="88"/>
      <c r="B61" s="112" t="s">
        <v>76</v>
      </c>
      <c r="C61" s="113" t="s">
        <v>101</v>
      </c>
      <c r="D61" s="113"/>
      <c r="E61" s="113"/>
      <c r="F61" s="88"/>
      <c r="G61" s="88"/>
    </row>
    <row r="62" spans="1:40" ht="15" customHeight="1" x14ac:dyDescent="0.2">
      <c r="A62" s="88"/>
      <c r="B62" s="112" t="s">
        <v>78</v>
      </c>
      <c r="C62" s="113" t="s">
        <v>102</v>
      </c>
      <c r="D62" s="113"/>
      <c r="E62" s="113"/>
      <c r="F62" s="88"/>
      <c r="G62" s="88"/>
    </row>
    <row r="63" spans="1:40" ht="15" customHeight="1" x14ac:dyDescent="0.2">
      <c r="A63" s="88"/>
      <c r="B63" s="88" t="s">
        <v>103</v>
      </c>
      <c r="C63" s="88"/>
      <c r="D63" s="88"/>
      <c r="E63" s="88"/>
      <c r="F63" s="88"/>
      <c r="G63" s="88"/>
    </row>
    <row r="64" spans="1:40" ht="15" customHeight="1" x14ac:dyDescent="0.2">
      <c r="A64" s="88"/>
      <c r="B64" s="88" t="s">
        <v>104</v>
      </c>
      <c r="C64" s="88"/>
      <c r="D64" s="88"/>
      <c r="E64" s="88"/>
      <c r="F64" s="88"/>
      <c r="G64" s="88"/>
    </row>
    <row r="65" spans="1:7" ht="15" customHeight="1" x14ac:dyDescent="0.2">
      <c r="A65" s="88"/>
      <c r="B65" s="88" t="s">
        <v>105</v>
      </c>
      <c r="C65" s="88"/>
      <c r="D65" s="88"/>
      <c r="E65" s="88"/>
      <c r="F65" s="88"/>
      <c r="G65" s="88"/>
    </row>
    <row r="66" spans="1:7" ht="15" customHeight="1" x14ac:dyDescent="0.2">
      <c r="A66" s="88" t="s">
        <v>106</v>
      </c>
      <c r="B66" s="111"/>
      <c r="C66" s="88"/>
      <c r="D66" s="88"/>
      <c r="E66" s="88"/>
      <c r="F66" s="88"/>
      <c r="G66" s="88"/>
    </row>
    <row r="67" spans="1:7" ht="15" customHeight="1" x14ac:dyDescent="0.2">
      <c r="A67" s="88" t="s">
        <v>107</v>
      </c>
      <c r="B67" s="111"/>
      <c r="C67" s="88"/>
      <c r="D67" s="88"/>
      <c r="E67" s="88"/>
      <c r="F67" s="88"/>
      <c r="G67" s="88"/>
    </row>
    <row r="68" spans="1:7" ht="15" customHeight="1" x14ac:dyDescent="0.2">
      <c r="A68" s="88" t="s">
        <v>108</v>
      </c>
      <c r="B68" s="111"/>
      <c r="C68" s="88"/>
      <c r="D68" s="88"/>
      <c r="E68" s="88"/>
      <c r="F68" s="88"/>
      <c r="G68" s="88"/>
    </row>
    <row r="69" spans="1:7" ht="15" customHeight="1" x14ac:dyDescent="0.2">
      <c r="A69" s="88" t="s">
        <v>109</v>
      </c>
      <c r="B69" s="111"/>
      <c r="C69" s="88"/>
      <c r="D69" s="88"/>
      <c r="E69" s="88"/>
      <c r="F69" s="88"/>
      <c r="G69" s="88"/>
    </row>
    <row r="70" spans="1:7" ht="15" customHeight="1" x14ac:dyDescent="0.2">
      <c r="A70" s="88" t="s">
        <v>110</v>
      </c>
      <c r="B70" s="111"/>
      <c r="C70" s="88"/>
      <c r="D70" s="88"/>
      <c r="E70" s="88"/>
      <c r="F70" s="88"/>
      <c r="G70" s="88"/>
    </row>
    <row r="71" spans="1:7" ht="15" customHeight="1" x14ac:dyDescent="0.2">
      <c r="A71" s="88" t="s">
        <v>111</v>
      </c>
      <c r="B71" s="111"/>
      <c r="C71" s="88"/>
      <c r="D71" s="88"/>
      <c r="E71" s="88"/>
      <c r="F71" s="88"/>
      <c r="G71" s="88"/>
    </row>
    <row r="72" spans="1:7" ht="15" customHeight="1" x14ac:dyDescent="0.2">
      <c r="A72" s="88"/>
      <c r="B72" s="88" t="s">
        <v>112</v>
      </c>
      <c r="C72" s="88"/>
      <c r="D72" s="88"/>
      <c r="E72" s="88"/>
      <c r="F72" s="88"/>
      <c r="G72" s="88"/>
    </row>
    <row r="73" spans="1:7" ht="15" customHeight="1" x14ac:dyDescent="0.2">
      <c r="A73" s="88"/>
      <c r="B73" s="88" t="s">
        <v>113</v>
      </c>
      <c r="C73" s="88"/>
      <c r="D73" s="88"/>
      <c r="E73" s="88"/>
      <c r="F73" s="88"/>
      <c r="G73" s="88"/>
    </row>
    <row r="74" spans="1:7" ht="15" customHeight="1" x14ac:dyDescent="0.2">
      <c r="A74" s="88" t="s">
        <v>114</v>
      </c>
      <c r="B74" s="111"/>
      <c r="C74" s="88"/>
      <c r="D74" s="88"/>
      <c r="E74" s="88"/>
      <c r="F74" s="88"/>
      <c r="G74" s="88"/>
    </row>
    <row r="75" spans="1:7" ht="15" customHeight="1" x14ac:dyDescent="0.2">
      <c r="A75" s="88" t="s">
        <v>115</v>
      </c>
      <c r="B75" s="111"/>
      <c r="C75" s="88"/>
      <c r="D75" s="88"/>
      <c r="E75" s="88"/>
      <c r="F75" s="88"/>
      <c r="G75" s="88"/>
    </row>
    <row r="76" spans="1:7" ht="15" customHeight="1" x14ac:dyDescent="0.2">
      <c r="A76" s="88" t="s">
        <v>116</v>
      </c>
      <c r="B76" s="111"/>
      <c r="C76" s="88"/>
      <c r="D76" s="88"/>
      <c r="E76" s="88"/>
      <c r="F76" s="88"/>
      <c r="G76" s="88"/>
    </row>
    <row r="77" spans="1:7" ht="15" customHeight="1" x14ac:dyDescent="0.2">
      <c r="A77" s="88" t="s">
        <v>117</v>
      </c>
      <c r="B77" s="111"/>
      <c r="C77" s="88"/>
      <c r="D77" s="88"/>
      <c r="E77" s="88"/>
      <c r="F77" s="88"/>
      <c r="G77" s="88"/>
    </row>
    <row r="78" spans="1:7" ht="15" customHeight="1" x14ac:dyDescent="0.2">
      <c r="A78" s="88" t="s">
        <v>118</v>
      </c>
      <c r="B78" s="111"/>
      <c r="C78" s="88"/>
      <c r="D78" s="88"/>
      <c r="E78" s="88"/>
      <c r="F78" s="88"/>
      <c r="G78" s="88"/>
    </row>
    <row r="79" spans="1:7" ht="15" customHeight="1" x14ac:dyDescent="0.2">
      <c r="A79" s="88" t="s">
        <v>119</v>
      </c>
      <c r="B79" s="111"/>
      <c r="C79" s="88"/>
      <c r="D79" s="88"/>
      <c r="E79" s="88"/>
      <c r="F79" s="88"/>
      <c r="G79" s="88"/>
    </row>
    <row r="80" spans="1:7" ht="15" customHeight="1" x14ac:dyDescent="0.2">
      <c r="A80" s="88" t="s">
        <v>120</v>
      </c>
      <c r="B80" s="111"/>
      <c r="C80" s="88"/>
      <c r="D80" s="88"/>
      <c r="E80" s="88"/>
      <c r="F80" s="88"/>
      <c r="G80" s="88"/>
    </row>
    <row r="81" spans="1:7" ht="15" customHeight="1" x14ac:dyDescent="0.2">
      <c r="A81" s="88" t="s">
        <v>121</v>
      </c>
      <c r="B81" s="111"/>
      <c r="C81" s="88"/>
      <c r="D81" s="88"/>
      <c r="E81" s="88"/>
      <c r="F81" s="88"/>
      <c r="G81" s="88"/>
    </row>
  </sheetData>
  <mergeCells count="113">
    <mergeCell ref="C61:E61"/>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F48:H48"/>
    <mergeCell ref="I48:K48"/>
    <mergeCell ref="L48:N48"/>
    <mergeCell ref="O48:Q48"/>
    <mergeCell ref="R48:T48"/>
    <mergeCell ref="U48:W48"/>
    <mergeCell ref="U47:W47"/>
    <mergeCell ref="X47:Z47"/>
    <mergeCell ref="AA47:AC47"/>
    <mergeCell ref="AD47:AF47"/>
    <mergeCell ref="AG47:AI47"/>
    <mergeCell ref="AJ47:AK47"/>
    <mergeCell ref="X46:Z46"/>
    <mergeCell ref="AA46:AC46"/>
    <mergeCell ref="AD46:AF46"/>
    <mergeCell ref="AG46:AI46"/>
    <mergeCell ref="AJ46:AK46"/>
    <mergeCell ref="F47:H47"/>
    <mergeCell ref="I47:K47"/>
    <mergeCell ref="L47:N47"/>
    <mergeCell ref="O47:Q47"/>
    <mergeCell ref="R47:T47"/>
    <mergeCell ref="F46:H46"/>
    <mergeCell ref="I46:K46"/>
    <mergeCell ref="L46:N46"/>
    <mergeCell ref="O46:Q46"/>
    <mergeCell ref="R46:T46"/>
    <mergeCell ref="U46:W46"/>
    <mergeCell ref="I45:N45"/>
    <mergeCell ref="O45:T45"/>
    <mergeCell ref="U45:Z45"/>
    <mergeCell ref="AA45:AF45"/>
    <mergeCell ref="AG45:AK45"/>
    <mergeCell ref="AL45:AM45"/>
    <mergeCell ref="A41:B41"/>
    <mergeCell ref="C41:D41"/>
    <mergeCell ref="A42:B42"/>
    <mergeCell ref="C42:D42"/>
    <mergeCell ref="C45:D45"/>
    <mergeCell ref="E45:H45"/>
    <mergeCell ref="B37:K37"/>
    <mergeCell ref="L37:O37"/>
    <mergeCell ref="P37:S37"/>
    <mergeCell ref="T37:W37"/>
    <mergeCell ref="B38:K38"/>
    <mergeCell ref="L38:O38"/>
    <mergeCell ref="P38:S38"/>
    <mergeCell ref="T38:W38"/>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K3:AN3"/>
    <mergeCell ref="AK4:AN4"/>
    <mergeCell ref="AH5:AJ5"/>
    <mergeCell ref="A7:A10"/>
    <mergeCell ref="B7:B8"/>
    <mergeCell ref="C7:C10"/>
    <mergeCell ref="D7:D10"/>
    <mergeCell ref="E7:E10"/>
    <mergeCell ref="F7:AJ7"/>
    <mergeCell ref="AK7:AK10"/>
    <mergeCell ref="AK1:AN1"/>
    <mergeCell ref="M2:P2"/>
    <mergeCell ref="Q2:R2"/>
    <mergeCell ref="S2:T2"/>
    <mergeCell ref="U2:V2"/>
    <mergeCell ref="AK2:AN2"/>
  </mergeCells>
  <phoneticPr fontId="1"/>
  <dataValidations count="8">
    <dataValidation type="list" allowBlank="1" showInputMessage="1" showErrorMessage="1" sqref="B38:K38" xr:uid="{28390069-06F0-4218-BA09-68E1B6CECA41}">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xr:uid="{EF60837B-53E6-4D74-A0A4-1D956FB850BA}">
      <formula1>"４週,歴月"</formula1>
    </dataValidation>
    <dataValidation type="list" allowBlank="1" showInputMessage="1" showErrorMessage="1" sqref="AK4:AN4" xr:uid="{CBAA8203-6C0B-4C5C-8C8D-B66E34EBDE33}">
      <formula1>"予定,実績"</formula1>
    </dataValidation>
    <dataValidation type="whole" operator="greaterThanOrEqual" allowBlank="1" showInputMessage="1" showErrorMessage="1" sqref="L38:W38" xr:uid="{F6F19DD7-A916-4454-9210-9D3D37FE0CC8}">
      <formula1>0</formula1>
    </dataValidation>
    <dataValidation operator="greaterThanOrEqual" allowBlank="1" showInputMessage="1" showErrorMessage="1" sqref="I39:I40 L39:L40 L43 I43" xr:uid="{0D40F544-8244-4941-AA60-8E06DDE53629}"/>
    <dataValidation type="list" allowBlank="1" showInputMessage="1" showErrorMessage="1" sqref="C11:C30" xr:uid="{F938F422-E942-4439-8E14-B0BC28E2EE2D}">
      <formula1>"A,B,C,D"</formula1>
    </dataValidation>
    <dataValidation type="list" allowBlank="1" showInputMessage="1" sqref="B12:B30" xr:uid="{41345ADF-5BDB-4CE3-98BB-43381D00F1C6}">
      <formula1>INDIRECT($AK$1)</formula1>
    </dataValidation>
    <dataValidation allowBlank="1" showInputMessage="1" sqref="B11" xr:uid="{0CF92A0F-BB49-4675-AD7B-1A8565CCF208}"/>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6"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31D8-BB35-4607-A630-753490693FB9}">
  <dimension ref="A1:AC46"/>
  <sheetViews>
    <sheetView view="pageBreakPreview" zoomScaleNormal="100" workbookViewId="0">
      <selection activeCell="M41" sqref="M41"/>
    </sheetView>
  </sheetViews>
  <sheetFormatPr defaultColWidth="9" defaultRowHeight="15.9" customHeight="1" x14ac:dyDescent="0.2"/>
  <cols>
    <col min="1" max="18" width="4.6640625" style="12" customWidth="1"/>
    <col min="19" max="19" width="1.6640625" style="12" customWidth="1"/>
    <col min="20" max="27" width="4.6640625" style="12" customWidth="1"/>
    <col min="28" max="29" width="3.109375" style="12" customWidth="1"/>
    <col min="30" max="256" width="9" style="12"/>
    <col min="257" max="283" width="4.6640625" style="12" customWidth="1"/>
    <col min="284" max="285" width="3.109375" style="12" customWidth="1"/>
    <col min="286" max="512" width="9" style="12"/>
    <col min="513" max="539" width="4.6640625" style="12" customWidth="1"/>
    <col min="540" max="541" width="3.109375" style="12" customWidth="1"/>
    <col min="542" max="768" width="9" style="12"/>
    <col min="769" max="795" width="4.6640625" style="12" customWidth="1"/>
    <col min="796" max="797" width="3.109375" style="12" customWidth="1"/>
    <col min="798" max="1024" width="9" style="12"/>
    <col min="1025" max="1051" width="4.6640625" style="12" customWidth="1"/>
    <col min="1052" max="1053" width="3.109375" style="12" customWidth="1"/>
    <col min="1054" max="1280" width="9" style="12"/>
    <col min="1281" max="1307" width="4.6640625" style="12" customWidth="1"/>
    <col min="1308" max="1309" width="3.109375" style="12" customWidth="1"/>
    <col min="1310" max="1536" width="9" style="12"/>
    <col min="1537" max="1563" width="4.6640625" style="12" customWidth="1"/>
    <col min="1564" max="1565" width="3.109375" style="12" customWidth="1"/>
    <col min="1566" max="1792" width="9" style="12"/>
    <col min="1793" max="1819" width="4.6640625" style="12" customWidth="1"/>
    <col min="1820" max="1821" width="3.109375" style="12" customWidth="1"/>
    <col min="1822" max="2048" width="9" style="12"/>
    <col min="2049" max="2075" width="4.6640625" style="12" customWidth="1"/>
    <col min="2076" max="2077" width="3.109375" style="12" customWidth="1"/>
    <col min="2078" max="2304" width="9" style="12"/>
    <col min="2305" max="2331" width="4.6640625" style="12" customWidth="1"/>
    <col min="2332" max="2333" width="3.109375" style="12" customWidth="1"/>
    <col min="2334" max="2560" width="9" style="12"/>
    <col min="2561" max="2587" width="4.6640625" style="12" customWidth="1"/>
    <col min="2588" max="2589" width="3.109375" style="12" customWidth="1"/>
    <col min="2590" max="2816" width="9" style="12"/>
    <col min="2817" max="2843" width="4.6640625" style="12" customWidth="1"/>
    <col min="2844" max="2845" width="3.109375" style="12" customWidth="1"/>
    <col min="2846" max="3072" width="9" style="12"/>
    <col min="3073" max="3099" width="4.6640625" style="12" customWidth="1"/>
    <col min="3100" max="3101" width="3.109375" style="12" customWidth="1"/>
    <col min="3102" max="3328" width="9" style="12"/>
    <col min="3329" max="3355" width="4.6640625" style="12" customWidth="1"/>
    <col min="3356" max="3357" width="3.109375" style="12" customWidth="1"/>
    <col min="3358" max="3584" width="9" style="12"/>
    <col min="3585" max="3611" width="4.6640625" style="12" customWidth="1"/>
    <col min="3612" max="3613" width="3.109375" style="12" customWidth="1"/>
    <col min="3614" max="3840" width="9" style="12"/>
    <col min="3841" max="3867" width="4.6640625" style="12" customWidth="1"/>
    <col min="3868" max="3869" width="3.109375" style="12" customWidth="1"/>
    <col min="3870" max="4096" width="9" style="12"/>
    <col min="4097" max="4123" width="4.6640625" style="12" customWidth="1"/>
    <col min="4124" max="4125" width="3.109375" style="12" customWidth="1"/>
    <col min="4126" max="4352" width="9" style="12"/>
    <col min="4353" max="4379" width="4.6640625" style="12" customWidth="1"/>
    <col min="4380" max="4381" width="3.109375" style="12" customWidth="1"/>
    <col min="4382" max="4608" width="9" style="12"/>
    <col min="4609" max="4635" width="4.6640625" style="12" customWidth="1"/>
    <col min="4636" max="4637" width="3.109375" style="12" customWidth="1"/>
    <col min="4638" max="4864" width="9" style="12"/>
    <col min="4865" max="4891" width="4.6640625" style="12" customWidth="1"/>
    <col min="4892" max="4893" width="3.109375" style="12" customWidth="1"/>
    <col min="4894" max="5120" width="9" style="12"/>
    <col min="5121" max="5147" width="4.6640625" style="12" customWidth="1"/>
    <col min="5148" max="5149" width="3.109375" style="12" customWidth="1"/>
    <col min="5150" max="5376" width="9" style="12"/>
    <col min="5377" max="5403" width="4.6640625" style="12" customWidth="1"/>
    <col min="5404" max="5405" width="3.109375" style="12" customWidth="1"/>
    <col min="5406" max="5632" width="9" style="12"/>
    <col min="5633" max="5659" width="4.6640625" style="12" customWidth="1"/>
    <col min="5660" max="5661" width="3.109375" style="12" customWidth="1"/>
    <col min="5662" max="5888" width="9" style="12"/>
    <col min="5889" max="5915" width="4.6640625" style="12" customWidth="1"/>
    <col min="5916" max="5917" width="3.109375" style="12" customWidth="1"/>
    <col min="5918" max="6144" width="9" style="12"/>
    <col min="6145" max="6171" width="4.6640625" style="12" customWidth="1"/>
    <col min="6172" max="6173" width="3.109375" style="12" customWidth="1"/>
    <col min="6174" max="6400" width="9" style="12"/>
    <col min="6401" max="6427" width="4.6640625" style="12" customWidth="1"/>
    <col min="6428" max="6429" width="3.109375" style="12" customWidth="1"/>
    <col min="6430" max="6656" width="9" style="12"/>
    <col min="6657" max="6683" width="4.6640625" style="12" customWidth="1"/>
    <col min="6684" max="6685" width="3.109375" style="12" customWidth="1"/>
    <col min="6686" max="6912" width="9" style="12"/>
    <col min="6913" max="6939" width="4.6640625" style="12" customWidth="1"/>
    <col min="6940" max="6941" width="3.109375" style="12" customWidth="1"/>
    <col min="6942" max="7168" width="9" style="12"/>
    <col min="7169" max="7195" width="4.6640625" style="12" customWidth="1"/>
    <col min="7196" max="7197" width="3.109375" style="12" customWidth="1"/>
    <col min="7198" max="7424" width="9" style="12"/>
    <col min="7425" max="7451" width="4.6640625" style="12" customWidth="1"/>
    <col min="7452" max="7453" width="3.109375" style="12" customWidth="1"/>
    <col min="7454" max="7680" width="9" style="12"/>
    <col min="7681" max="7707" width="4.6640625" style="12" customWidth="1"/>
    <col min="7708" max="7709" width="3.109375" style="12" customWidth="1"/>
    <col min="7710" max="7936" width="9" style="12"/>
    <col min="7937" max="7963" width="4.6640625" style="12" customWidth="1"/>
    <col min="7964" max="7965" width="3.109375" style="12" customWidth="1"/>
    <col min="7966" max="8192" width="9" style="12"/>
    <col min="8193" max="8219" width="4.6640625" style="12" customWidth="1"/>
    <col min="8220" max="8221" width="3.109375" style="12" customWidth="1"/>
    <col min="8222" max="8448" width="9" style="12"/>
    <col min="8449" max="8475" width="4.6640625" style="12" customWidth="1"/>
    <col min="8476" max="8477" width="3.109375" style="12" customWidth="1"/>
    <col min="8478" max="8704" width="9" style="12"/>
    <col min="8705" max="8731" width="4.6640625" style="12" customWidth="1"/>
    <col min="8732" max="8733" width="3.109375" style="12" customWidth="1"/>
    <col min="8734" max="8960" width="9" style="12"/>
    <col min="8961" max="8987" width="4.6640625" style="12" customWidth="1"/>
    <col min="8988" max="8989" width="3.109375" style="12" customWidth="1"/>
    <col min="8990" max="9216" width="9" style="12"/>
    <col min="9217" max="9243" width="4.6640625" style="12" customWidth="1"/>
    <col min="9244" max="9245" width="3.109375" style="12" customWidth="1"/>
    <col min="9246" max="9472" width="9" style="12"/>
    <col min="9473" max="9499" width="4.6640625" style="12" customWidth="1"/>
    <col min="9500" max="9501" width="3.109375" style="12" customWidth="1"/>
    <col min="9502" max="9728" width="9" style="12"/>
    <col min="9729" max="9755" width="4.6640625" style="12" customWidth="1"/>
    <col min="9756" max="9757" width="3.109375" style="12" customWidth="1"/>
    <col min="9758" max="9984" width="9" style="12"/>
    <col min="9985" max="10011" width="4.6640625" style="12" customWidth="1"/>
    <col min="10012" max="10013" width="3.109375" style="12" customWidth="1"/>
    <col min="10014" max="10240" width="9" style="12"/>
    <col min="10241" max="10267" width="4.6640625" style="12" customWidth="1"/>
    <col min="10268" max="10269" width="3.109375" style="12" customWidth="1"/>
    <col min="10270" max="10496" width="9" style="12"/>
    <col min="10497" max="10523" width="4.6640625" style="12" customWidth="1"/>
    <col min="10524" max="10525" width="3.109375" style="12" customWidth="1"/>
    <col min="10526" max="10752" width="9" style="12"/>
    <col min="10753" max="10779" width="4.6640625" style="12" customWidth="1"/>
    <col min="10780" max="10781" width="3.109375" style="12" customWidth="1"/>
    <col min="10782" max="11008" width="9" style="12"/>
    <col min="11009" max="11035" width="4.6640625" style="12" customWidth="1"/>
    <col min="11036" max="11037" width="3.109375" style="12" customWidth="1"/>
    <col min="11038" max="11264" width="9" style="12"/>
    <col min="11265" max="11291" width="4.6640625" style="12" customWidth="1"/>
    <col min="11292" max="11293" width="3.109375" style="12" customWidth="1"/>
    <col min="11294" max="11520" width="9" style="12"/>
    <col min="11521" max="11547" width="4.6640625" style="12" customWidth="1"/>
    <col min="11548" max="11549" width="3.109375" style="12" customWidth="1"/>
    <col min="11550" max="11776" width="9" style="12"/>
    <col min="11777" max="11803" width="4.6640625" style="12" customWidth="1"/>
    <col min="11804" max="11805" width="3.109375" style="12" customWidth="1"/>
    <col min="11806" max="12032" width="9" style="12"/>
    <col min="12033" max="12059" width="4.6640625" style="12" customWidth="1"/>
    <col min="12060" max="12061" width="3.109375" style="12" customWidth="1"/>
    <col min="12062" max="12288" width="9" style="12"/>
    <col min="12289" max="12315" width="4.6640625" style="12" customWidth="1"/>
    <col min="12316" max="12317" width="3.109375" style="12" customWidth="1"/>
    <col min="12318" max="12544" width="9" style="12"/>
    <col min="12545" max="12571" width="4.6640625" style="12" customWidth="1"/>
    <col min="12572" max="12573" width="3.109375" style="12" customWidth="1"/>
    <col min="12574" max="12800" width="9" style="12"/>
    <col min="12801" max="12827" width="4.6640625" style="12" customWidth="1"/>
    <col min="12828" max="12829" width="3.109375" style="12" customWidth="1"/>
    <col min="12830" max="13056" width="9" style="12"/>
    <col min="13057" max="13083" width="4.6640625" style="12" customWidth="1"/>
    <col min="13084" max="13085" width="3.109375" style="12" customWidth="1"/>
    <col min="13086" max="13312" width="9" style="12"/>
    <col min="13313" max="13339" width="4.6640625" style="12" customWidth="1"/>
    <col min="13340" max="13341" width="3.109375" style="12" customWidth="1"/>
    <col min="13342" max="13568" width="9" style="12"/>
    <col min="13569" max="13595" width="4.6640625" style="12" customWidth="1"/>
    <col min="13596" max="13597" width="3.109375" style="12" customWidth="1"/>
    <col min="13598" max="13824" width="9" style="12"/>
    <col min="13825" max="13851" width="4.6640625" style="12" customWidth="1"/>
    <col min="13852" max="13853" width="3.109375" style="12" customWidth="1"/>
    <col min="13854" max="14080" width="9" style="12"/>
    <col min="14081" max="14107" width="4.6640625" style="12" customWidth="1"/>
    <col min="14108" max="14109" width="3.109375" style="12" customWidth="1"/>
    <col min="14110" max="14336" width="9" style="12"/>
    <col min="14337" max="14363" width="4.6640625" style="12" customWidth="1"/>
    <col min="14364" max="14365" width="3.109375" style="12" customWidth="1"/>
    <col min="14366" max="14592" width="9" style="12"/>
    <col min="14593" max="14619" width="4.6640625" style="12" customWidth="1"/>
    <col min="14620" max="14621" width="3.109375" style="12" customWidth="1"/>
    <col min="14622" max="14848" width="9" style="12"/>
    <col min="14849" max="14875" width="4.6640625" style="12" customWidth="1"/>
    <col min="14876" max="14877" width="3.109375" style="12" customWidth="1"/>
    <col min="14878" max="15104" width="9" style="12"/>
    <col min="15105" max="15131" width="4.6640625" style="12" customWidth="1"/>
    <col min="15132" max="15133" width="3.109375" style="12" customWidth="1"/>
    <col min="15134" max="15360" width="9" style="12"/>
    <col min="15361" max="15387" width="4.6640625" style="12" customWidth="1"/>
    <col min="15388" max="15389" width="3.109375" style="12" customWidth="1"/>
    <col min="15390" max="15616" width="9" style="12"/>
    <col min="15617" max="15643" width="4.6640625" style="12" customWidth="1"/>
    <col min="15644" max="15645" width="3.109375" style="12" customWidth="1"/>
    <col min="15646" max="15872" width="9" style="12"/>
    <col min="15873" max="15899" width="4.6640625" style="12" customWidth="1"/>
    <col min="15900" max="15901" width="3.109375" style="12" customWidth="1"/>
    <col min="15902" max="16128" width="9" style="12"/>
    <col min="16129" max="16155" width="4.6640625" style="12" customWidth="1"/>
    <col min="16156" max="16157" width="3.109375" style="12" customWidth="1"/>
    <col min="16158" max="16384" width="9" style="12"/>
  </cols>
  <sheetData>
    <row r="1" spans="1:29" ht="15.9" customHeight="1" x14ac:dyDescent="0.2">
      <c r="A1" s="11" t="s">
        <v>39</v>
      </c>
    </row>
    <row r="3" spans="1:29" ht="15.9" customHeight="1" x14ac:dyDescent="0.2">
      <c r="B3" s="11" t="s">
        <v>40</v>
      </c>
    </row>
    <row r="5" spans="1:29" ht="15.9" customHeight="1" x14ac:dyDescent="0.2">
      <c r="B5" s="25" t="s">
        <v>32</v>
      </c>
      <c r="C5" s="26"/>
      <c r="D5" s="26"/>
      <c r="E5" s="27"/>
      <c r="F5" s="28"/>
      <c r="G5" s="29"/>
      <c r="H5" s="29"/>
      <c r="I5" s="29"/>
      <c r="J5" s="29"/>
      <c r="K5" s="29"/>
      <c r="L5" s="29"/>
      <c r="M5" s="29"/>
      <c r="N5" s="29"/>
      <c r="O5" s="30"/>
    </row>
    <row r="7" spans="1:29" ht="15.9" customHeight="1" x14ac:dyDescent="0.2">
      <c r="A7" s="13"/>
      <c r="B7" s="14"/>
      <c r="C7" s="14"/>
      <c r="D7" s="14"/>
      <c r="E7" s="14"/>
      <c r="F7" s="14"/>
      <c r="G7" s="14"/>
      <c r="H7" s="14"/>
      <c r="I7" s="14"/>
      <c r="J7" s="14"/>
      <c r="K7" s="14"/>
      <c r="L7" s="14"/>
      <c r="M7" s="14"/>
      <c r="N7" s="14"/>
      <c r="O7" s="14"/>
      <c r="P7" s="14"/>
      <c r="Q7" s="14"/>
      <c r="R7" s="14"/>
      <c r="S7" s="16"/>
      <c r="T7" s="17"/>
      <c r="U7" s="17"/>
      <c r="V7" s="17"/>
      <c r="W7" s="17"/>
      <c r="X7" s="17"/>
      <c r="Y7" s="17"/>
      <c r="Z7" s="17"/>
      <c r="AA7" s="17"/>
      <c r="AB7" s="17"/>
      <c r="AC7" s="17"/>
    </row>
    <row r="8" spans="1:29" ht="15.9" customHeight="1" x14ac:dyDescent="0.2">
      <c r="A8" s="16"/>
      <c r="B8" s="17"/>
      <c r="C8" s="17"/>
      <c r="D8" s="17"/>
      <c r="E8" s="17"/>
      <c r="F8" s="17"/>
      <c r="G8" s="17"/>
      <c r="H8" s="17"/>
      <c r="I8" s="17"/>
      <c r="J8" s="17"/>
      <c r="K8" s="17"/>
      <c r="L8" s="17"/>
      <c r="M8" s="17"/>
      <c r="N8" s="17"/>
      <c r="O8" s="17"/>
      <c r="P8" s="17"/>
      <c r="Q8" s="17"/>
      <c r="R8" s="17"/>
      <c r="S8" s="16"/>
      <c r="T8" s="17"/>
      <c r="U8" s="17"/>
      <c r="V8" s="17"/>
      <c r="W8" s="17"/>
      <c r="X8" s="17"/>
      <c r="Y8" s="17"/>
      <c r="Z8" s="17"/>
      <c r="AA8" s="17"/>
      <c r="AB8" s="17"/>
      <c r="AC8" s="17"/>
    </row>
    <row r="9" spans="1:29" ht="15.9" customHeight="1" x14ac:dyDescent="0.2">
      <c r="A9" s="16"/>
      <c r="B9" s="17"/>
      <c r="C9" s="17"/>
      <c r="D9" s="17"/>
      <c r="E9" s="17"/>
      <c r="F9" s="17"/>
      <c r="G9" s="17"/>
      <c r="H9" s="17"/>
      <c r="I9" s="17"/>
      <c r="J9" s="17"/>
      <c r="K9" s="17"/>
      <c r="L9" s="17"/>
      <c r="M9" s="17"/>
      <c r="N9" s="17"/>
      <c r="O9" s="17"/>
      <c r="P9" s="17"/>
      <c r="Q9" s="17"/>
      <c r="R9" s="17"/>
      <c r="S9" s="16"/>
      <c r="T9" s="17"/>
      <c r="U9" s="17"/>
      <c r="V9" s="17"/>
      <c r="W9" s="17"/>
      <c r="X9" s="17"/>
      <c r="Y9" s="17"/>
      <c r="Z9" s="17"/>
      <c r="AA9" s="17"/>
      <c r="AB9" s="17"/>
      <c r="AC9" s="17"/>
    </row>
    <row r="10" spans="1:29" ht="15.9" customHeight="1" x14ac:dyDescent="0.2">
      <c r="A10" s="16"/>
      <c r="B10" s="17"/>
      <c r="C10" s="17"/>
      <c r="D10" s="17"/>
      <c r="E10" s="17"/>
      <c r="F10" s="17"/>
      <c r="G10" s="17"/>
      <c r="H10" s="17"/>
      <c r="I10" s="17"/>
      <c r="J10" s="17"/>
      <c r="K10" s="17"/>
      <c r="L10" s="17"/>
      <c r="M10" s="17"/>
      <c r="N10" s="17"/>
      <c r="O10" s="17"/>
      <c r="P10" s="17"/>
      <c r="Q10" s="17"/>
      <c r="R10" s="17"/>
      <c r="S10" s="16"/>
      <c r="T10" s="17"/>
      <c r="U10" s="17"/>
      <c r="V10" s="17"/>
      <c r="W10" s="17"/>
      <c r="X10" s="17"/>
      <c r="Y10" s="17"/>
      <c r="Z10" s="17"/>
      <c r="AA10" s="17"/>
      <c r="AB10" s="17"/>
      <c r="AC10" s="17"/>
    </row>
    <row r="11" spans="1:29" ht="15.9" customHeight="1" x14ac:dyDescent="0.2">
      <c r="A11" s="16"/>
      <c r="B11" s="17"/>
      <c r="C11" s="17"/>
      <c r="D11" s="17"/>
      <c r="E11" s="17"/>
      <c r="F11" s="17"/>
      <c r="G11" s="17"/>
      <c r="H11" s="17"/>
      <c r="I11" s="17"/>
      <c r="J11" s="17"/>
      <c r="K11" s="17"/>
      <c r="L11" s="17"/>
      <c r="M11" s="17"/>
      <c r="N11" s="17"/>
      <c r="O11" s="17"/>
      <c r="P11" s="17"/>
      <c r="Q11" s="17"/>
      <c r="R11" s="17"/>
      <c r="S11" s="16"/>
      <c r="T11" s="17"/>
      <c r="U11" s="17"/>
      <c r="V11" s="17"/>
      <c r="W11" s="17"/>
      <c r="X11" s="17"/>
      <c r="Y11" s="17"/>
      <c r="Z11" s="17"/>
      <c r="AA11" s="17"/>
      <c r="AB11" s="17"/>
      <c r="AC11" s="17"/>
    </row>
    <row r="12" spans="1:29" ht="15.9" customHeight="1" x14ac:dyDescent="0.2">
      <c r="A12" s="16"/>
      <c r="B12" s="17"/>
      <c r="C12" s="17"/>
      <c r="D12" s="17"/>
      <c r="E12" s="17"/>
      <c r="F12" s="17"/>
      <c r="G12" s="17"/>
      <c r="H12" s="17"/>
      <c r="I12" s="17"/>
      <c r="J12" s="17"/>
      <c r="K12" s="17"/>
      <c r="L12" s="17"/>
      <c r="M12" s="17"/>
      <c r="N12" s="17"/>
      <c r="O12" s="17"/>
      <c r="P12" s="17"/>
      <c r="Q12" s="17"/>
      <c r="R12" s="17"/>
      <c r="S12" s="16"/>
      <c r="T12" s="17"/>
      <c r="U12" s="17"/>
      <c r="V12" s="17"/>
      <c r="W12" s="17"/>
      <c r="X12" s="17"/>
      <c r="Y12" s="17"/>
      <c r="Z12" s="17"/>
      <c r="AA12" s="17"/>
      <c r="AB12" s="17"/>
      <c r="AC12" s="17"/>
    </row>
    <row r="13" spans="1:29" ht="15.9" customHeight="1" x14ac:dyDescent="0.2">
      <c r="A13" s="16"/>
      <c r="B13" s="17"/>
      <c r="C13" s="17"/>
      <c r="D13" s="17"/>
      <c r="E13" s="17"/>
      <c r="F13" s="17"/>
      <c r="G13" s="17"/>
      <c r="H13" s="17"/>
      <c r="I13" s="17"/>
      <c r="J13" s="17"/>
      <c r="K13" s="17"/>
      <c r="L13" s="17"/>
      <c r="M13" s="17"/>
      <c r="N13" s="17"/>
      <c r="O13" s="17"/>
      <c r="P13" s="17"/>
      <c r="Q13" s="17"/>
      <c r="R13" s="17"/>
      <c r="S13" s="16"/>
      <c r="T13" s="17"/>
      <c r="U13" s="17"/>
      <c r="V13" s="17"/>
      <c r="W13" s="17"/>
      <c r="X13" s="17"/>
      <c r="Y13" s="17"/>
      <c r="Z13" s="17"/>
      <c r="AA13" s="17"/>
      <c r="AB13" s="17"/>
      <c r="AC13" s="17"/>
    </row>
    <row r="14" spans="1:29" ht="15.9" customHeight="1" x14ac:dyDescent="0.2">
      <c r="A14" s="16"/>
      <c r="B14" s="17"/>
      <c r="C14" s="17"/>
      <c r="D14" s="17"/>
      <c r="E14" s="17"/>
      <c r="F14" s="17"/>
      <c r="G14" s="17"/>
      <c r="H14" s="17"/>
      <c r="I14" s="17"/>
      <c r="J14" s="17"/>
      <c r="K14" s="17"/>
      <c r="L14" s="17"/>
      <c r="M14" s="17"/>
      <c r="N14" s="17"/>
      <c r="O14" s="17"/>
      <c r="P14" s="17"/>
      <c r="Q14" s="17"/>
      <c r="R14" s="17"/>
      <c r="S14" s="16"/>
      <c r="T14" s="17"/>
      <c r="U14" s="17"/>
      <c r="V14" s="17"/>
      <c r="W14" s="17"/>
      <c r="X14" s="17"/>
      <c r="Y14" s="17"/>
      <c r="Z14" s="17"/>
      <c r="AA14" s="17"/>
      <c r="AB14" s="17"/>
      <c r="AC14" s="17"/>
    </row>
    <row r="15" spans="1:29" ht="15.9" customHeight="1" x14ac:dyDescent="0.2">
      <c r="A15" s="16"/>
      <c r="B15" s="17"/>
      <c r="C15" s="17"/>
      <c r="D15" s="17"/>
      <c r="E15" s="17"/>
      <c r="F15" s="17"/>
      <c r="G15" s="17"/>
      <c r="H15" s="17"/>
      <c r="I15" s="17"/>
      <c r="J15" s="17"/>
      <c r="K15" s="17"/>
      <c r="L15" s="17"/>
      <c r="M15" s="17"/>
      <c r="N15" s="17"/>
      <c r="O15" s="17"/>
      <c r="P15" s="17"/>
      <c r="Q15" s="17"/>
      <c r="R15" s="17"/>
      <c r="S15" s="16"/>
      <c r="T15" s="17"/>
      <c r="U15" s="17"/>
      <c r="V15" s="17"/>
      <c r="W15" s="17"/>
      <c r="X15" s="17"/>
      <c r="Y15" s="17"/>
      <c r="Z15" s="17"/>
      <c r="AA15" s="17"/>
      <c r="AB15" s="17"/>
      <c r="AC15" s="17"/>
    </row>
    <row r="16" spans="1:29" ht="15.9" customHeight="1" x14ac:dyDescent="0.2">
      <c r="A16" s="16"/>
      <c r="B16" s="17"/>
      <c r="C16" s="17"/>
      <c r="D16" s="17"/>
      <c r="E16" s="17"/>
      <c r="F16" s="17"/>
      <c r="G16" s="17"/>
      <c r="H16" s="17"/>
      <c r="I16" s="17"/>
      <c r="J16" s="17"/>
      <c r="K16" s="17"/>
      <c r="L16" s="17"/>
      <c r="M16" s="17"/>
      <c r="N16" s="17"/>
      <c r="O16" s="17"/>
      <c r="P16" s="17"/>
      <c r="Q16" s="17"/>
      <c r="R16" s="17"/>
      <c r="S16" s="16"/>
      <c r="T16" s="17"/>
      <c r="U16" s="17"/>
      <c r="V16" s="17"/>
      <c r="W16" s="17"/>
      <c r="X16" s="17"/>
      <c r="Y16" s="17"/>
      <c r="Z16" s="17"/>
      <c r="AA16" s="17"/>
      <c r="AB16" s="17"/>
      <c r="AC16" s="17"/>
    </row>
    <row r="17" spans="1:29" ht="15.9" customHeight="1" x14ac:dyDescent="0.2">
      <c r="A17" s="16"/>
      <c r="B17" s="17"/>
      <c r="C17" s="17"/>
      <c r="D17" s="17"/>
      <c r="E17" s="17"/>
      <c r="F17" s="17"/>
      <c r="G17" s="17"/>
      <c r="H17" s="17"/>
      <c r="I17" s="17"/>
      <c r="J17" s="17"/>
      <c r="K17" s="17"/>
      <c r="L17" s="17"/>
      <c r="M17" s="17"/>
      <c r="N17" s="17"/>
      <c r="O17" s="17"/>
      <c r="P17" s="17"/>
      <c r="Q17" s="17"/>
      <c r="R17" s="17"/>
      <c r="S17" s="16"/>
      <c r="T17" s="17"/>
      <c r="U17" s="17"/>
      <c r="V17" s="17"/>
      <c r="W17" s="17"/>
      <c r="X17" s="17"/>
      <c r="Y17" s="17"/>
      <c r="Z17" s="17"/>
      <c r="AA17" s="17"/>
      <c r="AB17" s="17"/>
      <c r="AC17" s="17"/>
    </row>
    <row r="18" spans="1:29" ht="15.9" customHeight="1" x14ac:dyDescent="0.2">
      <c r="A18" s="16"/>
      <c r="B18" s="17"/>
      <c r="C18" s="17"/>
      <c r="D18" s="17"/>
      <c r="E18" s="17"/>
      <c r="F18" s="17"/>
      <c r="G18" s="17"/>
      <c r="H18" s="17"/>
      <c r="I18" s="17"/>
      <c r="J18" s="17"/>
      <c r="K18" s="17"/>
      <c r="L18" s="17"/>
      <c r="M18" s="17"/>
      <c r="N18" s="17"/>
      <c r="O18" s="17"/>
      <c r="P18" s="17"/>
      <c r="Q18" s="17"/>
      <c r="R18" s="17"/>
      <c r="S18" s="16"/>
      <c r="T18" s="17"/>
      <c r="U18" s="17"/>
      <c r="V18" s="17"/>
      <c r="W18" s="17"/>
      <c r="X18" s="17"/>
      <c r="Y18" s="17"/>
      <c r="Z18" s="17"/>
      <c r="AA18" s="17"/>
      <c r="AB18" s="17"/>
      <c r="AC18" s="17"/>
    </row>
    <row r="19" spans="1:29" ht="15.9" customHeight="1" x14ac:dyDescent="0.2">
      <c r="A19" s="16"/>
      <c r="B19" s="17"/>
      <c r="C19" s="17"/>
      <c r="D19" s="17"/>
      <c r="E19" s="17"/>
      <c r="F19" s="17"/>
      <c r="G19" s="17"/>
      <c r="H19" s="17"/>
      <c r="I19" s="17"/>
      <c r="J19" s="17"/>
      <c r="K19" s="17"/>
      <c r="L19" s="17"/>
      <c r="M19" s="17"/>
      <c r="N19" s="17"/>
      <c r="O19" s="17"/>
      <c r="P19" s="17"/>
      <c r="Q19" s="17"/>
      <c r="R19" s="17"/>
      <c r="S19" s="16"/>
      <c r="T19" s="17"/>
      <c r="U19" s="17"/>
      <c r="V19" s="17"/>
      <c r="W19" s="17"/>
      <c r="X19" s="17"/>
      <c r="Y19" s="17"/>
      <c r="Z19" s="17"/>
      <c r="AA19" s="17"/>
      <c r="AB19" s="17"/>
      <c r="AC19" s="17"/>
    </row>
    <row r="20" spans="1:29" ht="15.9" customHeight="1" x14ac:dyDescent="0.2">
      <c r="A20" s="16"/>
      <c r="B20" s="17"/>
      <c r="C20" s="17"/>
      <c r="D20" s="17"/>
      <c r="E20" s="17"/>
      <c r="F20" s="17"/>
      <c r="G20" s="17"/>
      <c r="H20" s="17"/>
      <c r="I20" s="17"/>
      <c r="J20" s="17"/>
      <c r="K20" s="17"/>
      <c r="L20" s="17"/>
      <c r="M20" s="17"/>
      <c r="N20" s="17"/>
      <c r="O20" s="17"/>
      <c r="P20" s="17"/>
      <c r="Q20" s="17"/>
      <c r="R20" s="17"/>
      <c r="S20" s="16"/>
      <c r="T20" s="17"/>
      <c r="U20" s="17"/>
      <c r="V20" s="17"/>
      <c r="W20" s="17"/>
      <c r="X20" s="17"/>
      <c r="Y20" s="17"/>
      <c r="Z20" s="17"/>
      <c r="AA20" s="17"/>
      <c r="AB20" s="17"/>
      <c r="AC20" s="17"/>
    </row>
    <row r="21" spans="1:29" ht="15.9" customHeight="1" x14ac:dyDescent="0.2">
      <c r="A21" s="16"/>
      <c r="B21" s="17"/>
      <c r="C21" s="17"/>
      <c r="D21" s="17"/>
      <c r="E21" s="17"/>
      <c r="F21" s="17"/>
      <c r="G21" s="17"/>
      <c r="H21" s="17"/>
      <c r="I21" s="17"/>
      <c r="J21" s="17"/>
      <c r="K21" s="17"/>
      <c r="L21" s="17"/>
      <c r="M21" s="17"/>
      <c r="N21" s="17"/>
      <c r="O21" s="17"/>
      <c r="P21" s="17"/>
      <c r="Q21" s="17"/>
      <c r="R21" s="17"/>
      <c r="S21" s="16"/>
      <c r="T21" s="17"/>
      <c r="U21" s="17"/>
      <c r="V21" s="17"/>
      <c r="W21" s="17"/>
      <c r="X21" s="17"/>
      <c r="Y21" s="17"/>
      <c r="Z21" s="17"/>
      <c r="AA21" s="17"/>
      <c r="AB21" s="17"/>
      <c r="AC21" s="17"/>
    </row>
    <row r="22" spans="1:29" ht="15.9" customHeight="1" x14ac:dyDescent="0.2">
      <c r="A22" s="16"/>
      <c r="B22" s="17"/>
      <c r="C22" s="17"/>
      <c r="D22" s="17"/>
      <c r="E22" s="17"/>
      <c r="F22" s="17"/>
      <c r="G22" s="17"/>
      <c r="H22" s="17"/>
      <c r="I22" s="17"/>
      <c r="J22" s="17"/>
      <c r="K22" s="17"/>
      <c r="L22" s="17"/>
      <c r="M22" s="17"/>
      <c r="N22" s="17"/>
      <c r="O22" s="17"/>
      <c r="P22" s="17"/>
      <c r="Q22" s="17"/>
      <c r="R22" s="17"/>
      <c r="S22" s="16"/>
      <c r="T22" s="17"/>
      <c r="U22" s="17"/>
      <c r="V22" s="17"/>
      <c r="W22" s="17"/>
      <c r="X22" s="17"/>
      <c r="Y22" s="17"/>
      <c r="Z22" s="17"/>
      <c r="AA22" s="17"/>
      <c r="AB22" s="17"/>
      <c r="AC22" s="17"/>
    </row>
    <row r="23" spans="1:29" ht="15.9" customHeight="1" x14ac:dyDescent="0.2">
      <c r="A23" s="16"/>
      <c r="B23" s="17"/>
      <c r="C23" s="17"/>
      <c r="D23" s="17"/>
      <c r="E23" s="17"/>
      <c r="F23" s="17"/>
      <c r="G23" s="17"/>
      <c r="H23" s="17"/>
      <c r="I23" s="17"/>
      <c r="J23" s="17"/>
      <c r="K23" s="17"/>
      <c r="L23" s="17"/>
      <c r="M23" s="17"/>
      <c r="N23" s="17"/>
      <c r="O23" s="17"/>
      <c r="P23" s="17"/>
      <c r="Q23" s="17"/>
      <c r="R23" s="17"/>
      <c r="S23" s="16"/>
      <c r="T23" s="17"/>
      <c r="U23" s="17"/>
      <c r="V23" s="17"/>
      <c r="W23" s="17"/>
      <c r="X23" s="17"/>
      <c r="Y23" s="17"/>
      <c r="Z23" s="17"/>
      <c r="AA23" s="17"/>
      <c r="AB23" s="17"/>
      <c r="AC23" s="17"/>
    </row>
    <row r="24" spans="1:29" ht="15.9" customHeight="1" x14ac:dyDescent="0.2">
      <c r="A24" s="16"/>
      <c r="B24" s="17"/>
      <c r="C24" s="17"/>
      <c r="D24" s="17"/>
      <c r="E24" s="17"/>
      <c r="F24" s="17"/>
      <c r="G24" s="17"/>
      <c r="H24" s="17"/>
      <c r="I24" s="17"/>
      <c r="J24" s="17"/>
      <c r="K24" s="17"/>
      <c r="L24" s="17"/>
      <c r="M24" s="17"/>
      <c r="N24" s="17"/>
      <c r="O24" s="17"/>
      <c r="P24" s="17"/>
      <c r="Q24" s="17"/>
      <c r="R24" s="17"/>
      <c r="S24" s="16"/>
      <c r="T24" s="17"/>
      <c r="U24" s="17"/>
      <c r="V24" s="17"/>
      <c r="W24" s="17"/>
      <c r="X24" s="17"/>
      <c r="Y24" s="17"/>
      <c r="Z24" s="17"/>
      <c r="AA24" s="17"/>
      <c r="AB24" s="17"/>
      <c r="AC24" s="17"/>
    </row>
    <row r="25" spans="1:29" ht="15.9" customHeight="1" x14ac:dyDescent="0.2">
      <c r="A25" s="16"/>
      <c r="B25" s="17"/>
      <c r="C25" s="17"/>
      <c r="D25" s="17"/>
      <c r="E25" s="17"/>
      <c r="F25" s="17"/>
      <c r="G25" s="17"/>
      <c r="H25" s="17"/>
      <c r="I25" s="17"/>
      <c r="J25" s="17"/>
      <c r="K25" s="17"/>
      <c r="L25" s="17"/>
      <c r="M25" s="17"/>
      <c r="N25" s="17"/>
      <c r="O25" s="17"/>
      <c r="P25" s="17"/>
      <c r="Q25" s="17"/>
      <c r="R25" s="17"/>
      <c r="S25" s="16"/>
      <c r="T25" s="17"/>
      <c r="U25" s="17"/>
      <c r="V25" s="17"/>
      <c r="W25" s="17"/>
      <c r="X25" s="17"/>
      <c r="Y25" s="17"/>
      <c r="Z25" s="17"/>
      <c r="AA25" s="17"/>
      <c r="AB25" s="17"/>
      <c r="AC25" s="17"/>
    </row>
    <row r="26" spans="1:29" ht="15.9" customHeight="1" x14ac:dyDescent="0.2">
      <c r="A26" s="16"/>
      <c r="B26" s="17"/>
      <c r="C26" s="17"/>
      <c r="D26" s="17"/>
      <c r="E26" s="17"/>
      <c r="F26" s="17"/>
      <c r="G26" s="17"/>
      <c r="H26" s="17"/>
      <c r="I26" s="17"/>
      <c r="J26" s="17"/>
      <c r="K26" s="17"/>
      <c r="L26" s="17"/>
      <c r="M26" s="17"/>
      <c r="N26" s="17"/>
      <c r="O26" s="17"/>
      <c r="P26" s="17"/>
      <c r="Q26" s="17"/>
      <c r="R26" s="17"/>
      <c r="S26" s="16"/>
      <c r="T26" s="17"/>
      <c r="U26" s="17"/>
      <c r="V26" s="17"/>
      <c r="W26" s="17"/>
      <c r="X26" s="17"/>
      <c r="Y26" s="17"/>
      <c r="Z26" s="17"/>
      <c r="AA26" s="17"/>
      <c r="AB26" s="17"/>
      <c r="AC26" s="17"/>
    </row>
    <row r="27" spans="1:29" ht="15.9" customHeight="1" x14ac:dyDescent="0.2">
      <c r="A27" s="16"/>
      <c r="B27" s="17"/>
      <c r="C27" s="17"/>
      <c r="D27" s="17"/>
      <c r="E27" s="17"/>
      <c r="F27" s="17"/>
      <c r="G27" s="17"/>
      <c r="H27" s="17"/>
      <c r="I27" s="17"/>
      <c r="J27" s="17"/>
      <c r="K27" s="17"/>
      <c r="L27" s="17"/>
      <c r="M27" s="17"/>
      <c r="N27" s="17"/>
      <c r="O27" s="17"/>
      <c r="P27" s="17"/>
      <c r="Q27" s="17"/>
      <c r="R27" s="17"/>
      <c r="S27" s="16"/>
      <c r="T27" s="17"/>
      <c r="U27" s="17"/>
      <c r="V27" s="17"/>
      <c r="W27" s="17"/>
      <c r="X27" s="17"/>
      <c r="Y27" s="17"/>
      <c r="Z27" s="17"/>
      <c r="AA27" s="17"/>
      <c r="AB27" s="17"/>
      <c r="AC27" s="17"/>
    </row>
    <row r="28" spans="1:29" ht="15.9" customHeight="1" x14ac:dyDescent="0.2">
      <c r="A28" s="16"/>
      <c r="B28" s="17"/>
      <c r="C28" s="17"/>
      <c r="D28" s="17"/>
      <c r="E28" s="17"/>
      <c r="F28" s="17"/>
      <c r="G28" s="17"/>
      <c r="H28" s="17"/>
      <c r="I28" s="17"/>
      <c r="J28" s="17"/>
      <c r="K28" s="17"/>
      <c r="L28" s="17"/>
      <c r="M28" s="17"/>
      <c r="N28" s="17"/>
      <c r="O28" s="17"/>
      <c r="P28" s="17"/>
      <c r="Q28" s="17"/>
      <c r="R28" s="17"/>
      <c r="S28" s="16"/>
      <c r="T28" s="17"/>
      <c r="U28" s="17"/>
      <c r="V28" s="17"/>
      <c r="W28" s="17"/>
      <c r="X28" s="17"/>
      <c r="Y28" s="17"/>
      <c r="Z28" s="17"/>
      <c r="AA28" s="17"/>
      <c r="AB28" s="17"/>
      <c r="AC28" s="17"/>
    </row>
    <row r="29" spans="1:29" ht="15.9" customHeight="1" x14ac:dyDescent="0.2">
      <c r="A29" s="16"/>
      <c r="B29" s="17"/>
      <c r="C29" s="17"/>
      <c r="D29" s="17"/>
      <c r="E29" s="17"/>
      <c r="F29" s="17"/>
      <c r="G29" s="17"/>
      <c r="H29" s="17"/>
      <c r="I29" s="17"/>
      <c r="J29" s="17"/>
      <c r="K29" s="17"/>
      <c r="L29" s="17"/>
      <c r="M29" s="17"/>
      <c r="N29" s="17"/>
      <c r="O29" s="17"/>
      <c r="P29" s="17"/>
      <c r="Q29" s="17"/>
      <c r="R29" s="17"/>
      <c r="S29" s="16"/>
      <c r="T29" s="17"/>
      <c r="U29" s="17"/>
      <c r="V29" s="17"/>
      <c r="W29" s="17"/>
      <c r="X29" s="17"/>
      <c r="Y29" s="17"/>
      <c r="Z29" s="17"/>
      <c r="AA29" s="17"/>
      <c r="AB29" s="17"/>
      <c r="AC29" s="17"/>
    </row>
    <row r="30" spans="1:29" ht="15.9" customHeight="1" x14ac:dyDescent="0.2">
      <c r="A30" s="16"/>
      <c r="B30" s="17"/>
      <c r="C30" s="17"/>
      <c r="D30" s="17"/>
      <c r="E30" s="17"/>
      <c r="F30" s="17"/>
      <c r="G30" s="17"/>
      <c r="H30" s="17"/>
      <c r="I30" s="17"/>
      <c r="J30" s="17"/>
      <c r="K30" s="17"/>
      <c r="L30" s="17"/>
      <c r="M30" s="17"/>
      <c r="N30" s="17"/>
      <c r="O30" s="17"/>
      <c r="P30" s="17"/>
      <c r="Q30" s="17"/>
      <c r="R30" s="17"/>
      <c r="S30" s="16"/>
      <c r="T30" s="17"/>
      <c r="U30" s="17"/>
      <c r="V30" s="17"/>
      <c r="W30" s="17"/>
      <c r="X30" s="17"/>
      <c r="Y30" s="17"/>
      <c r="Z30" s="17"/>
      <c r="AA30" s="17"/>
      <c r="AB30" s="17"/>
      <c r="AC30" s="17"/>
    </row>
    <row r="31" spans="1:29" ht="15.9" customHeight="1" x14ac:dyDescent="0.2">
      <c r="A31" s="16"/>
      <c r="B31" s="17"/>
      <c r="C31" s="17"/>
      <c r="D31" s="17"/>
      <c r="E31" s="17"/>
      <c r="F31" s="17"/>
      <c r="G31" s="17"/>
      <c r="H31" s="17"/>
      <c r="I31" s="17"/>
      <c r="J31" s="17"/>
      <c r="K31" s="17"/>
      <c r="L31" s="17"/>
      <c r="M31" s="17"/>
      <c r="N31" s="17"/>
      <c r="O31" s="17"/>
      <c r="P31" s="17"/>
      <c r="Q31" s="17"/>
      <c r="R31" s="17"/>
      <c r="S31" s="16"/>
      <c r="T31" s="17"/>
      <c r="U31" s="17"/>
      <c r="V31" s="17"/>
      <c r="W31" s="17"/>
      <c r="X31" s="17"/>
      <c r="Y31" s="17"/>
      <c r="Z31" s="17"/>
      <c r="AA31" s="17"/>
      <c r="AB31" s="17"/>
      <c r="AC31" s="17"/>
    </row>
    <row r="32" spans="1:29" ht="15.9" customHeight="1" x14ac:dyDescent="0.2">
      <c r="A32" s="16"/>
      <c r="B32" s="17"/>
      <c r="C32" s="17"/>
      <c r="D32" s="17"/>
      <c r="E32" s="17"/>
      <c r="F32" s="17"/>
      <c r="G32" s="17"/>
      <c r="H32" s="17"/>
      <c r="I32" s="17"/>
      <c r="J32" s="17"/>
      <c r="K32" s="17"/>
      <c r="L32" s="17"/>
      <c r="M32" s="17"/>
      <c r="N32" s="17"/>
      <c r="O32" s="17"/>
      <c r="P32" s="17"/>
      <c r="Q32" s="17"/>
      <c r="R32" s="17"/>
      <c r="S32" s="16"/>
      <c r="T32" s="17"/>
      <c r="U32" s="17"/>
      <c r="V32" s="17"/>
      <c r="W32" s="17"/>
      <c r="X32" s="17"/>
      <c r="Y32" s="17"/>
      <c r="Z32" s="17"/>
      <c r="AA32" s="17"/>
      <c r="AB32" s="17"/>
      <c r="AC32" s="17"/>
    </row>
    <row r="33" spans="1:29" ht="15.9" customHeight="1" x14ac:dyDescent="0.2">
      <c r="A33" s="16"/>
      <c r="B33" s="17"/>
      <c r="C33" s="17"/>
      <c r="D33" s="17"/>
      <c r="E33" s="17"/>
      <c r="F33" s="17"/>
      <c r="G33" s="17"/>
      <c r="H33" s="17"/>
      <c r="I33" s="17"/>
      <c r="J33" s="17"/>
      <c r="K33" s="17"/>
      <c r="L33" s="17"/>
      <c r="M33" s="17"/>
      <c r="N33" s="17"/>
      <c r="O33" s="17"/>
      <c r="P33" s="17"/>
      <c r="Q33" s="17"/>
      <c r="R33" s="17"/>
      <c r="S33" s="16"/>
      <c r="T33" s="17"/>
      <c r="U33" s="17"/>
      <c r="V33" s="17"/>
      <c r="W33" s="17"/>
      <c r="X33" s="17"/>
      <c r="Y33" s="17"/>
      <c r="Z33" s="17"/>
      <c r="AA33" s="17"/>
      <c r="AB33" s="17"/>
      <c r="AC33" s="17"/>
    </row>
    <row r="34" spans="1:29" ht="15.9" customHeight="1" x14ac:dyDescent="0.2">
      <c r="A34" s="16"/>
      <c r="B34" s="17"/>
      <c r="C34" s="17"/>
      <c r="D34" s="17"/>
      <c r="E34" s="17"/>
      <c r="F34" s="17"/>
      <c r="G34" s="17"/>
      <c r="H34" s="17"/>
      <c r="I34" s="17"/>
      <c r="J34" s="17"/>
      <c r="K34" s="17"/>
      <c r="L34" s="17"/>
      <c r="M34" s="17"/>
      <c r="N34" s="17"/>
      <c r="O34" s="17"/>
      <c r="P34" s="17"/>
      <c r="Q34" s="17"/>
      <c r="R34" s="17"/>
      <c r="S34" s="16"/>
      <c r="T34" s="17"/>
      <c r="U34" s="17"/>
      <c r="V34" s="17"/>
      <c r="W34" s="17"/>
      <c r="X34" s="17"/>
      <c r="Y34" s="17"/>
      <c r="Z34" s="17"/>
      <c r="AA34" s="17"/>
      <c r="AB34" s="17"/>
      <c r="AC34" s="17"/>
    </row>
    <row r="35" spans="1:29" ht="15.9" customHeight="1" x14ac:dyDescent="0.2">
      <c r="A35" s="16"/>
      <c r="B35" s="17"/>
      <c r="C35" s="17"/>
      <c r="D35" s="17"/>
      <c r="E35" s="17"/>
      <c r="F35" s="17"/>
      <c r="G35" s="17"/>
      <c r="H35" s="17"/>
      <c r="I35" s="17"/>
      <c r="J35" s="17"/>
      <c r="K35" s="17"/>
      <c r="L35" s="17"/>
      <c r="M35" s="17"/>
      <c r="N35" s="17"/>
      <c r="O35" s="17"/>
      <c r="P35" s="17"/>
      <c r="Q35" s="17"/>
      <c r="R35" s="17"/>
      <c r="S35" s="16"/>
      <c r="T35" s="17"/>
      <c r="U35" s="17"/>
      <c r="V35" s="17"/>
      <c r="W35" s="17"/>
      <c r="X35" s="17"/>
      <c r="Y35" s="17"/>
      <c r="Z35" s="17"/>
      <c r="AA35" s="17"/>
      <c r="AB35" s="17"/>
      <c r="AC35" s="17"/>
    </row>
    <row r="36" spans="1:29" ht="15.9" customHeight="1" x14ac:dyDescent="0.2">
      <c r="A36" s="16"/>
      <c r="B36" s="17"/>
      <c r="C36" s="17"/>
      <c r="D36" s="17"/>
      <c r="E36" s="17"/>
      <c r="F36" s="17"/>
      <c r="G36" s="17"/>
      <c r="H36" s="17"/>
      <c r="I36" s="17"/>
      <c r="J36" s="17"/>
      <c r="K36" s="17"/>
      <c r="L36" s="17"/>
      <c r="M36" s="17"/>
      <c r="N36" s="17"/>
      <c r="O36" s="17"/>
      <c r="P36" s="17"/>
      <c r="Q36" s="17"/>
      <c r="R36" s="17"/>
      <c r="S36" s="16"/>
      <c r="T36" s="17"/>
      <c r="U36" s="17"/>
      <c r="V36" s="17"/>
      <c r="W36" s="17"/>
      <c r="X36" s="17"/>
      <c r="Y36" s="17"/>
      <c r="Z36" s="17"/>
      <c r="AA36" s="17"/>
      <c r="AB36" s="17"/>
      <c r="AC36" s="17"/>
    </row>
    <row r="37" spans="1:29" ht="15.9" customHeight="1" x14ac:dyDescent="0.2">
      <c r="A37" s="16"/>
      <c r="B37" s="17"/>
      <c r="C37" s="17"/>
      <c r="D37" s="17"/>
      <c r="E37" s="17"/>
      <c r="F37" s="17"/>
      <c r="G37" s="17"/>
      <c r="H37" s="17"/>
      <c r="I37" s="17"/>
      <c r="J37" s="17"/>
      <c r="K37" s="17"/>
      <c r="L37" s="17"/>
      <c r="M37" s="17"/>
      <c r="N37" s="17"/>
      <c r="O37" s="17"/>
      <c r="P37" s="17"/>
      <c r="Q37" s="17"/>
      <c r="R37" s="17"/>
      <c r="S37" s="16"/>
      <c r="T37" s="17"/>
      <c r="U37" s="17"/>
      <c r="V37" s="17"/>
      <c r="W37" s="17"/>
      <c r="X37" s="17"/>
      <c r="Y37" s="17"/>
      <c r="Z37" s="17"/>
      <c r="AA37" s="17"/>
      <c r="AB37" s="17"/>
      <c r="AC37" s="17"/>
    </row>
    <row r="38" spans="1:29" ht="15.9" customHeight="1" x14ac:dyDescent="0.2">
      <c r="A38" s="16"/>
      <c r="B38" s="17"/>
      <c r="C38" s="17"/>
      <c r="D38" s="17"/>
      <c r="E38" s="17"/>
      <c r="F38" s="17"/>
      <c r="G38" s="17"/>
      <c r="H38" s="17"/>
      <c r="I38" s="17"/>
      <c r="J38" s="17"/>
      <c r="K38" s="17"/>
      <c r="L38" s="17"/>
      <c r="M38" s="17"/>
      <c r="N38" s="17"/>
      <c r="O38" s="17"/>
      <c r="P38" s="17"/>
      <c r="Q38" s="17"/>
      <c r="R38" s="17"/>
      <c r="S38" s="16"/>
      <c r="T38" s="17"/>
      <c r="U38" s="17"/>
      <c r="V38" s="17"/>
      <c r="W38" s="17"/>
      <c r="X38" s="17"/>
      <c r="Y38" s="17"/>
      <c r="Z38" s="17"/>
      <c r="AA38" s="17"/>
      <c r="AB38" s="17"/>
      <c r="AC38" s="17"/>
    </row>
    <row r="39" spans="1:29" ht="15.9" customHeight="1" x14ac:dyDescent="0.2">
      <c r="A39" s="16"/>
      <c r="B39" s="17"/>
      <c r="C39" s="17"/>
      <c r="D39" s="17"/>
      <c r="E39" s="17"/>
      <c r="F39" s="17"/>
      <c r="G39" s="17"/>
      <c r="H39" s="17"/>
      <c r="I39" s="17"/>
      <c r="J39" s="17"/>
      <c r="K39" s="17"/>
      <c r="L39" s="17"/>
      <c r="M39" s="17"/>
      <c r="N39" s="17"/>
      <c r="O39" s="17"/>
      <c r="P39" s="17"/>
      <c r="Q39" s="17"/>
      <c r="R39" s="17"/>
      <c r="S39" s="16"/>
      <c r="T39" s="17"/>
      <c r="U39" s="17"/>
      <c r="V39" s="17"/>
      <c r="W39" s="17"/>
      <c r="X39" s="17"/>
      <c r="Y39" s="17"/>
      <c r="Z39" s="17"/>
      <c r="AA39" s="17"/>
      <c r="AB39" s="17"/>
      <c r="AC39" s="17"/>
    </row>
    <row r="40" spans="1:29" ht="15.9" customHeight="1" x14ac:dyDescent="0.2">
      <c r="A40" s="16"/>
      <c r="B40" s="17"/>
      <c r="C40" s="17"/>
      <c r="D40" s="17"/>
      <c r="E40" s="17"/>
      <c r="F40" s="17"/>
      <c r="G40" s="17"/>
      <c r="H40" s="17"/>
      <c r="I40" s="17"/>
      <c r="J40" s="17"/>
      <c r="K40" s="17"/>
      <c r="L40" s="17"/>
      <c r="M40" s="17"/>
      <c r="N40" s="17"/>
      <c r="O40" s="17"/>
      <c r="P40" s="17"/>
      <c r="Q40" s="17"/>
      <c r="R40" s="17"/>
      <c r="S40" s="16"/>
      <c r="T40" s="17"/>
      <c r="U40" s="17"/>
      <c r="V40" s="17"/>
      <c r="W40" s="17"/>
      <c r="X40" s="17"/>
      <c r="Y40" s="17"/>
      <c r="Z40" s="17"/>
      <c r="AA40" s="17"/>
      <c r="AB40" s="17"/>
      <c r="AC40" s="17"/>
    </row>
    <row r="41" spans="1:29" ht="15.9" customHeight="1" x14ac:dyDescent="0.2">
      <c r="A41" s="16"/>
      <c r="B41" s="17"/>
      <c r="C41" s="17"/>
      <c r="D41" s="17"/>
      <c r="E41" s="17"/>
      <c r="F41" s="17"/>
      <c r="G41" s="17"/>
      <c r="H41" s="17"/>
      <c r="I41" s="17"/>
      <c r="J41" s="17"/>
      <c r="K41" s="17"/>
      <c r="L41" s="17"/>
      <c r="M41" s="17"/>
      <c r="N41" s="17"/>
      <c r="O41" s="17"/>
      <c r="P41" s="17"/>
      <c r="Q41" s="17"/>
      <c r="R41" s="17"/>
      <c r="S41" s="16"/>
      <c r="T41" s="17"/>
      <c r="U41" s="17"/>
      <c r="V41" s="17"/>
      <c r="W41" s="17"/>
      <c r="X41" s="17"/>
      <c r="Y41" s="17"/>
      <c r="Z41" s="17"/>
      <c r="AA41" s="17"/>
      <c r="AB41" s="17"/>
      <c r="AC41" s="17"/>
    </row>
    <row r="42" spans="1:29" ht="15.9" customHeight="1" x14ac:dyDescent="0.2">
      <c r="A42" s="16"/>
      <c r="B42" s="17"/>
      <c r="C42" s="17"/>
      <c r="D42" s="17"/>
      <c r="E42" s="17"/>
      <c r="F42" s="17"/>
      <c r="G42" s="17"/>
      <c r="H42" s="17"/>
      <c r="I42" s="17"/>
      <c r="J42" s="17"/>
      <c r="K42" s="17"/>
      <c r="L42" s="17"/>
      <c r="M42" s="17"/>
      <c r="N42" s="17"/>
      <c r="O42" s="17"/>
      <c r="P42" s="17"/>
      <c r="Q42" s="17"/>
      <c r="R42" s="17"/>
      <c r="S42" s="16"/>
      <c r="T42" s="17"/>
      <c r="U42" s="17"/>
      <c r="V42" s="17"/>
      <c r="W42" s="17"/>
      <c r="X42" s="17"/>
      <c r="Y42" s="17"/>
      <c r="Z42" s="17"/>
      <c r="AA42" s="17"/>
      <c r="AB42" s="17"/>
      <c r="AC42" s="17"/>
    </row>
    <row r="43" spans="1:29" ht="15.9" customHeight="1" x14ac:dyDescent="0.2">
      <c r="A43" s="16"/>
      <c r="B43" s="17"/>
      <c r="C43" s="17"/>
      <c r="D43" s="17"/>
      <c r="E43" s="17"/>
      <c r="F43" s="17"/>
      <c r="G43" s="17"/>
      <c r="H43" s="17"/>
      <c r="I43" s="17"/>
      <c r="J43" s="17"/>
      <c r="K43" s="17"/>
      <c r="L43" s="17"/>
      <c r="M43" s="17"/>
      <c r="N43" s="17"/>
      <c r="O43" s="17"/>
      <c r="P43" s="17"/>
      <c r="Q43" s="17"/>
      <c r="R43" s="17"/>
      <c r="S43" s="16"/>
      <c r="T43" s="17"/>
      <c r="U43" s="17"/>
      <c r="V43" s="17"/>
      <c r="W43" s="17"/>
      <c r="X43" s="17"/>
      <c r="Y43" s="17"/>
      <c r="Z43" s="17"/>
      <c r="AA43" s="17"/>
      <c r="AB43" s="17"/>
      <c r="AC43" s="17"/>
    </row>
    <row r="44" spans="1:29" ht="15.9" customHeight="1" x14ac:dyDescent="0.2">
      <c r="A44" s="19"/>
      <c r="B44" s="20"/>
      <c r="C44" s="20"/>
      <c r="D44" s="20"/>
      <c r="E44" s="20"/>
      <c r="F44" s="20"/>
      <c r="G44" s="20"/>
      <c r="H44" s="20"/>
      <c r="I44" s="20"/>
      <c r="J44" s="20"/>
      <c r="K44" s="20"/>
      <c r="L44" s="20"/>
      <c r="M44" s="20"/>
      <c r="N44" s="20"/>
      <c r="O44" s="20"/>
      <c r="P44" s="20"/>
      <c r="Q44" s="20"/>
      <c r="R44" s="20"/>
      <c r="S44" s="16"/>
      <c r="T44" s="17"/>
      <c r="U44" s="17"/>
      <c r="V44" s="17"/>
      <c r="W44" s="17"/>
      <c r="X44" s="17"/>
      <c r="Y44" s="17"/>
      <c r="Z44" s="17"/>
      <c r="AA44" s="17"/>
      <c r="AB44" s="17"/>
      <c r="AC44" s="17"/>
    </row>
    <row r="45" spans="1:29" ht="15.9" customHeight="1" x14ac:dyDescent="0.2">
      <c r="A45" s="22" t="s">
        <v>41</v>
      </c>
    </row>
    <row r="46" spans="1:29" ht="15.9" customHeight="1" x14ac:dyDescent="0.2">
      <c r="A46" s="22"/>
    </row>
  </sheetData>
  <mergeCells count="2">
    <mergeCell ref="B5:E5"/>
    <mergeCell ref="F5:O5"/>
  </mergeCells>
  <phoneticPr fontId="1"/>
  <pageMargins left="0.78740157480314965" right="0.78740157480314965" top="0.68" bottom="0.5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view="pageBreakPreview" zoomScaleNormal="100" workbookViewId="0">
      <selection activeCell="M41" sqref="M41"/>
    </sheetView>
  </sheetViews>
  <sheetFormatPr defaultColWidth="9" defaultRowHeight="15.9" customHeight="1" x14ac:dyDescent="0.2"/>
  <cols>
    <col min="1" max="27" width="4.6640625" style="12" customWidth="1"/>
    <col min="28" max="29" width="3.109375" style="12" customWidth="1"/>
    <col min="30" max="256" width="9" style="12"/>
    <col min="257" max="283" width="4.6640625" style="12" customWidth="1"/>
    <col min="284" max="285" width="3.109375" style="12" customWidth="1"/>
    <col min="286" max="512" width="9" style="12"/>
    <col min="513" max="539" width="4.6640625" style="12" customWidth="1"/>
    <col min="540" max="541" width="3.109375" style="12" customWidth="1"/>
    <col min="542" max="768" width="9" style="12"/>
    <col min="769" max="795" width="4.6640625" style="12" customWidth="1"/>
    <col min="796" max="797" width="3.109375" style="12" customWidth="1"/>
    <col min="798" max="1024" width="9" style="12"/>
    <col min="1025" max="1051" width="4.6640625" style="12" customWidth="1"/>
    <col min="1052" max="1053" width="3.109375" style="12" customWidth="1"/>
    <col min="1054" max="1280" width="9" style="12"/>
    <col min="1281" max="1307" width="4.6640625" style="12" customWidth="1"/>
    <col min="1308" max="1309" width="3.109375" style="12" customWidth="1"/>
    <col min="1310" max="1536" width="9" style="12"/>
    <col min="1537" max="1563" width="4.6640625" style="12" customWidth="1"/>
    <col min="1564" max="1565" width="3.109375" style="12" customWidth="1"/>
    <col min="1566" max="1792" width="9" style="12"/>
    <col min="1793" max="1819" width="4.6640625" style="12" customWidth="1"/>
    <col min="1820" max="1821" width="3.109375" style="12" customWidth="1"/>
    <col min="1822" max="2048" width="9" style="12"/>
    <col min="2049" max="2075" width="4.6640625" style="12" customWidth="1"/>
    <col min="2076" max="2077" width="3.109375" style="12" customWidth="1"/>
    <col min="2078" max="2304" width="9" style="12"/>
    <col min="2305" max="2331" width="4.6640625" style="12" customWidth="1"/>
    <col min="2332" max="2333" width="3.109375" style="12" customWidth="1"/>
    <col min="2334" max="2560" width="9" style="12"/>
    <col min="2561" max="2587" width="4.6640625" style="12" customWidth="1"/>
    <col min="2588" max="2589" width="3.109375" style="12" customWidth="1"/>
    <col min="2590" max="2816" width="9" style="12"/>
    <col min="2817" max="2843" width="4.6640625" style="12" customWidth="1"/>
    <col min="2844" max="2845" width="3.109375" style="12" customWidth="1"/>
    <col min="2846" max="3072" width="9" style="12"/>
    <col min="3073" max="3099" width="4.6640625" style="12" customWidth="1"/>
    <col min="3100" max="3101" width="3.109375" style="12" customWidth="1"/>
    <col min="3102" max="3328" width="9" style="12"/>
    <col min="3329" max="3355" width="4.6640625" style="12" customWidth="1"/>
    <col min="3356" max="3357" width="3.109375" style="12" customWidth="1"/>
    <col min="3358" max="3584" width="9" style="12"/>
    <col min="3585" max="3611" width="4.6640625" style="12" customWidth="1"/>
    <col min="3612" max="3613" width="3.109375" style="12" customWidth="1"/>
    <col min="3614" max="3840" width="9" style="12"/>
    <col min="3841" max="3867" width="4.6640625" style="12" customWidth="1"/>
    <col min="3868" max="3869" width="3.109375" style="12" customWidth="1"/>
    <col min="3870" max="4096" width="9" style="12"/>
    <col min="4097" max="4123" width="4.6640625" style="12" customWidth="1"/>
    <col min="4124" max="4125" width="3.109375" style="12" customWidth="1"/>
    <col min="4126" max="4352" width="9" style="12"/>
    <col min="4353" max="4379" width="4.6640625" style="12" customWidth="1"/>
    <col min="4380" max="4381" width="3.109375" style="12" customWidth="1"/>
    <col min="4382" max="4608" width="9" style="12"/>
    <col min="4609" max="4635" width="4.6640625" style="12" customWidth="1"/>
    <col min="4636" max="4637" width="3.109375" style="12" customWidth="1"/>
    <col min="4638" max="4864" width="9" style="12"/>
    <col min="4865" max="4891" width="4.6640625" style="12" customWidth="1"/>
    <col min="4892" max="4893" width="3.109375" style="12" customWidth="1"/>
    <col min="4894" max="5120" width="9" style="12"/>
    <col min="5121" max="5147" width="4.6640625" style="12" customWidth="1"/>
    <col min="5148" max="5149" width="3.109375" style="12" customWidth="1"/>
    <col min="5150" max="5376" width="9" style="12"/>
    <col min="5377" max="5403" width="4.6640625" style="12" customWidth="1"/>
    <col min="5404" max="5405" width="3.109375" style="12" customWidth="1"/>
    <col min="5406" max="5632" width="9" style="12"/>
    <col min="5633" max="5659" width="4.6640625" style="12" customWidth="1"/>
    <col min="5660" max="5661" width="3.109375" style="12" customWidth="1"/>
    <col min="5662" max="5888" width="9" style="12"/>
    <col min="5889" max="5915" width="4.6640625" style="12" customWidth="1"/>
    <col min="5916" max="5917" width="3.109375" style="12" customWidth="1"/>
    <col min="5918" max="6144" width="9" style="12"/>
    <col min="6145" max="6171" width="4.6640625" style="12" customWidth="1"/>
    <col min="6172" max="6173" width="3.109375" style="12" customWidth="1"/>
    <col min="6174" max="6400" width="9" style="12"/>
    <col min="6401" max="6427" width="4.6640625" style="12" customWidth="1"/>
    <col min="6428" max="6429" width="3.109375" style="12" customWidth="1"/>
    <col min="6430" max="6656" width="9" style="12"/>
    <col min="6657" max="6683" width="4.6640625" style="12" customWidth="1"/>
    <col min="6684" max="6685" width="3.109375" style="12" customWidth="1"/>
    <col min="6686" max="6912" width="9" style="12"/>
    <col min="6913" max="6939" width="4.6640625" style="12" customWidth="1"/>
    <col min="6940" max="6941" width="3.109375" style="12" customWidth="1"/>
    <col min="6942" max="7168" width="9" style="12"/>
    <col min="7169" max="7195" width="4.6640625" style="12" customWidth="1"/>
    <col min="7196" max="7197" width="3.109375" style="12" customWidth="1"/>
    <col min="7198" max="7424" width="9" style="12"/>
    <col min="7425" max="7451" width="4.6640625" style="12" customWidth="1"/>
    <col min="7452" max="7453" width="3.109375" style="12" customWidth="1"/>
    <col min="7454" max="7680" width="9" style="12"/>
    <col min="7681" max="7707" width="4.6640625" style="12" customWidth="1"/>
    <col min="7708" max="7709" width="3.109375" style="12" customWidth="1"/>
    <col min="7710" max="7936" width="9" style="12"/>
    <col min="7937" max="7963" width="4.6640625" style="12" customWidth="1"/>
    <col min="7964" max="7965" width="3.109375" style="12" customWidth="1"/>
    <col min="7966" max="8192" width="9" style="12"/>
    <col min="8193" max="8219" width="4.6640625" style="12" customWidth="1"/>
    <col min="8220" max="8221" width="3.109375" style="12" customWidth="1"/>
    <col min="8222" max="8448" width="9" style="12"/>
    <col min="8449" max="8475" width="4.6640625" style="12" customWidth="1"/>
    <col min="8476" max="8477" width="3.109375" style="12" customWidth="1"/>
    <col min="8478" max="8704" width="9" style="12"/>
    <col min="8705" max="8731" width="4.6640625" style="12" customWidth="1"/>
    <col min="8732" max="8733" width="3.109375" style="12" customWidth="1"/>
    <col min="8734" max="8960" width="9" style="12"/>
    <col min="8961" max="8987" width="4.6640625" style="12" customWidth="1"/>
    <col min="8988" max="8989" width="3.109375" style="12" customWidth="1"/>
    <col min="8990" max="9216" width="9" style="12"/>
    <col min="9217" max="9243" width="4.6640625" style="12" customWidth="1"/>
    <col min="9244" max="9245" width="3.109375" style="12" customWidth="1"/>
    <col min="9246" max="9472" width="9" style="12"/>
    <col min="9473" max="9499" width="4.6640625" style="12" customWidth="1"/>
    <col min="9500" max="9501" width="3.109375" style="12" customWidth="1"/>
    <col min="9502" max="9728" width="9" style="12"/>
    <col min="9729" max="9755" width="4.6640625" style="12" customWidth="1"/>
    <col min="9756" max="9757" width="3.109375" style="12" customWidth="1"/>
    <col min="9758" max="9984" width="9" style="12"/>
    <col min="9985" max="10011" width="4.6640625" style="12" customWidth="1"/>
    <col min="10012" max="10013" width="3.109375" style="12" customWidth="1"/>
    <col min="10014" max="10240" width="9" style="12"/>
    <col min="10241" max="10267" width="4.6640625" style="12" customWidth="1"/>
    <col min="10268" max="10269" width="3.109375" style="12" customWidth="1"/>
    <col min="10270" max="10496" width="9" style="12"/>
    <col min="10497" max="10523" width="4.6640625" style="12" customWidth="1"/>
    <col min="10524" max="10525" width="3.109375" style="12" customWidth="1"/>
    <col min="10526" max="10752" width="9" style="12"/>
    <col min="10753" max="10779" width="4.6640625" style="12" customWidth="1"/>
    <col min="10780" max="10781" width="3.109375" style="12" customWidth="1"/>
    <col min="10782" max="11008" width="9" style="12"/>
    <col min="11009" max="11035" width="4.6640625" style="12" customWidth="1"/>
    <col min="11036" max="11037" width="3.109375" style="12" customWidth="1"/>
    <col min="11038" max="11264" width="9" style="12"/>
    <col min="11265" max="11291" width="4.6640625" style="12" customWidth="1"/>
    <col min="11292" max="11293" width="3.109375" style="12" customWidth="1"/>
    <col min="11294" max="11520" width="9" style="12"/>
    <col min="11521" max="11547" width="4.6640625" style="12" customWidth="1"/>
    <col min="11548" max="11549" width="3.109375" style="12" customWidth="1"/>
    <col min="11550" max="11776" width="9" style="12"/>
    <col min="11777" max="11803" width="4.6640625" style="12" customWidth="1"/>
    <col min="11804" max="11805" width="3.109375" style="12" customWidth="1"/>
    <col min="11806" max="12032" width="9" style="12"/>
    <col min="12033" max="12059" width="4.6640625" style="12" customWidth="1"/>
    <col min="12060" max="12061" width="3.109375" style="12" customWidth="1"/>
    <col min="12062" max="12288" width="9" style="12"/>
    <col min="12289" max="12315" width="4.6640625" style="12" customWidth="1"/>
    <col min="12316" max="12317" width="3.109375" style="12" customWidth="1"/>
    <col min="12318" max="12544" width="9" style="12"/>
    <col min="12545" max="12571" width="4.6640625" style="12" customWidth="1"/>
    <col min="12572" max="12573" width="3.109375" style="12" customWidth="1"/>
    <col min="12574" max="12800" width="9" style="12"/>
    <col min="12801" max="12827" width="4.6640625" style="12" customWidth="1"/>
    <col min="12828" max="12829" width="3.109375" style="12" customWidth="1"/>
    <col min="12830" max="13056" width="9" style="12"/>
    <col min="13057" max="13083" width="4.6640625" style="12" customWidth="1"/>
    <col min="13084" max="13085" width="3.109375" style="12" customWidth="1"/>
    <col min="13086" max="13312" width="9" style="12"/>
    <col min="13313" max="13339" width="4.6640625" style="12" customWidth="1"/>
    <col min="13340" max="13341" width="3.109375" style="12" customWidth="1"/>
    <col min="13342" max="13568" width="9" style="12"/>
    <col min="13569" max="13595" width="4.6640625" style="12" customWidth="1"/>
    <col min="13596" max="13597" width="3.109375" style="12" customWidth="1"/>
    <col min="13598" max="13824" width="9" style="12"/>
    <col min="13825" max="13851" width="4.6640625" style="12" customWidth="1"/>
    <col min="13852" max="13853" width="3.109375" style="12" customWidth="1"/>
    <col min="13854" max="14080" width="9" style="12"/>
    <col min="14081" max="14107" width="4.6640625" style="12" customWidth="1"/>
    <col min="14108" max="14109" width="3.109375" style="12" customWidth="1"/>
    <col min="14110" max="14336" width="9" style="12"/>
    <col min="14337" max="14363" width="4.6640625" style="12" customWidth="1"/>
    <col min="14364" max="14365" width="3.109375" style="12" customWidth="1"/>
    <col min="14366" max="14592" width="9" style="12"/>
    <col min="14593" max="14619" width="4.6640625" style="12" customWidth="1"/>
    <col min="14620" max="14621" width="3.109375" style="12" customWidth="1"/>
    <col min="14622" max="14848" width="9" style="12"/>
    <col min="14849" max="14875" width="4.6640625" style="12" customWidth="1"/>
    <col min="14876" max="14877" width="3.109375" style="12" customWidth="1"/>
    <col min="14878" max="15104" width="9" style="12"/>
    <col min="15105" max="15131" width="4.6640625" style="12" customWidth="1"/>
    <col min="15132" max="15133" width="3.109375" style="12" customWidth="1"/>
    <col min="15134" max="15360" width="9" style="12"/>
    <col min="15361" max="15387" width="4.6640625" style="12" customWidth="1"/>
    <col min="15388" max="15389" width="3.109375" style="12" customWidth="1"/>
    <col min="15390" max="15616" width="9" style="12"/>
    <col min="15617" max="15643" width="4.6640625" style="12" customWidth="1"/>
    <col min="15644" max="15645" width="3.109375" style="12" customWidth="1"/>
    <col min="15646" max="15872" width="9" style="12"/>
    <col min="15873" max="15899" width="4.6640625" style="12" customWidth="1"/>
    <col min="15900" max="15901" width="3.109375" style="12" customWidth="1"/>
    <col min="15902" max="16128" width="9" style="12"/>
    <col min="16129" max="16155" width="4.6640625" style="12" customWidth="1"/>
    <col min="16156" max="16157" width="3.109375" style="12" customWidth="1"/>
    <col min="16158" max="16384" width="9" style="12"/>
  </cols>
  <sheetData>
    <row r="1" spans="1:29" ht="15.9" customHeight="1" x14ac:dyDescent="0.2">
      <c r="A1" s="11" t="s">
        <v>37</v>
      </c>
    </row>
    <row r="3" spans="1:29" ht="15.9" customHeight="1" x14ac:dyDescent="0.2">
      <c r="B3" s="11" t="s">
        <v>31</v>
      </c>
    </row>
    <row r="5" spans="1:29" ht="15.9" customHeight="1" x14ac:dyDescent="0.2">
      <c r="B5" s="25" t="s">
        <v>32</v>
      </c>
      <c r="C5" s="26"/>
      <c r="D5" s="26"/>
      <c r="E5" s="27"/>
      <c r="F5" s="28"/>
      <c r="G5" s="29"/>
      <c r="H5" s="29"/>
      <c r="I5" s="29"/>
      <c r="J5" s="29"/>
      <c r="K5" s="29"/>
      <c r="L5" s="29"/>
      <c r="M5" s="29"/>
      <c r="N5" s="29"/>
      <c r="O5" s="30"/>
    </row>
    <row r="7" spans="1:29" ht="15.9" customHeight="1" x14ac:dyDescent="0.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5"/>
    </row>
    <row r="8" spans="1:29" ht="15.9" customHeight="1" x14ac:dyDescent="0.2">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8"/>
    </row>
    <row r="9" spans="1:29" ht="15.9" customHeight="1" x14ac:dyDescent="0.2">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8"/>
    </row>
    <row r="10" spans="1:29" ht="15.9" customHeight="1" x14ac:dyDescent="0.2">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8"/>
    </row>
    <row r="11" spans="1:29" ht="15.9" customHeight="1" x14ac:dyDescent="0.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8"/>
    </row>
    <row r="12" spans="1:29" ht="15.9" customHeight="1" x14ac:dyDescent="0.2">
      <c r="A12" s="16"/>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8"/>
    </row>
    <row r="13" spans="1:29" ht="15.9" customHeight="1" x14ac:dyDescent="0.2">
      <c r="A13" s="16"/>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8"/>
    </row>
    <row r="14" spans="1:29" ht="15.9" customHeight="1" x14ac:dyDescent="0.2">
      <c r="A14" s="16"/>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8"/>
    </row>
    <row r="15" spans="1:29" ht="15.9" customHeight="1" x14ac:dyDescent="0.2">
      <c r="A15" s="16"/>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8"/>
    </row>
    <row r="16" spans="1:29" ht="15.9" customHeight="1" x14ac:dyDescent="0.2">
      <c r="A16" s="16"/>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8"/>
    </row>
    <row r="17" spans="1:29" ht="15.9" customHeight="1" x14ac:dyDescent="0.2">
      <c r="A17" s="16"/>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8"/>
    </row>
    <row r="18" spans="1:29" ht="15.9" customHeight="1" x14ac:dyDescent="0.2">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8"/>
    </row>
    <row r="19" spans="1:29" ht="15.9" customHeight="1" x14ac:dyDescent="0.2">
      <c r="A19" s="16"/>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8"/>
    </row>
    <row r="20" spans="1:29" ht="15.9" customHeight="1" x14ac:dyDescent="0.2">
      <c r="A20" s="16"/>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8"/>
    </row>
    <row r="21" spans="1:29" ht="15.9" customHeight="1" x14ac:dyDescent="0.2">
      <c r="A21" s="16"/>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8"/>
    </row>
    <row r="22" spans="1:29" ht="15.9" customHeight="1" x14ac:dyDescent="0.2">
      <c r="A22" s="16"/>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8"/>
    </row>
    <row r="23" spans="1:29" ht="15.9" customHeight="1" x14ac:dyDescent="0.2">
      <c r="A23" s="16"/>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8"/>
    </row>
    <row r="24" spans="1:29" ht="15.9" customHeight="1" x14ac:dyDescent="0.2">
      <c r="A24" s="16"/>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8"/>
    </row>
    <row r="25" spans="1:29" ht="15.9" customHeight="1" x14ac:dyDescent="0.2">
      <c r="A25" s="1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8"/>
    </row>
    <row r="26" spans="1:29" ht="15.9" customHeight="1" x14ac:dyDescent="0.2">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8"/>
    </row>
    <row r="27" spans="1:29" ht="15.9" customHeight="1" x14ac:dyDescent="0.2">
      <c r="A27" s="16"/>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8"/>
    </row>
    <row r="28" spans="1:29" ht="15.9" customHeight="1" x14ac:dyDescent="0.2">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8"/>
    </row>
    <row r="29" spans="1:29" ht="15.9" customHeight="1" x14ac:dyDescent="0.2">
      <c r="A29" s="1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8"/>
    </row>
    <row r="30" spans="1:29" ht="15.9" customHeight="1" x14ac:dyDescent="0.2">
      <c r="A30" s="16"/>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8"/>
    </row>
    <row r="31" spans="1:29" ht="15.9" customHeight="1" x14ac:dyDescent="0.2">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8"/>
    </row>
    <row r="32" spans="1:29" ht="15.9" customHeight="1" x14ac:dyDescent="0.2">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8"/>
    </row>
    <row r="33" spans="1:29" ht="15.9" customHeight="1" x14ac:dyDescent="0.2">
      <c r="A33" s="19"/>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row>
    <row r="34" spans="1:29" ht="15.9" customHeight="1" x14ac:dyDescent="0.2">
      <c r="A34" s="22" t="s">
        <v>33</v>
      </c>
    </row>
    <row r="35" spans="1:29" ht="15.9" customHeight="1" x14ac:dyDescent="0.2">
      <c r="A35" s="22" t="s">
        <v>34</v>
      </c>
    </row>
  </sheetData>
  <mergeCells count="2">
    <mergeCell ref="B5:E5"/>
    <mergeCell ref="F5:O5"/>
  </mergeCells>
  <phoneticPr fontId="1"/>
  <pageMargins left="0.78740157480314965" right="0.78740157480314965" top="0.68" bottom="0.5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①-1</vt:lpstr>
      <vt:lpstr>①-2</vt:lpstr>
      <vt:lpstr>①-3</vt:lpstr>
      <vt:lpstr>①-4</vt:lpstr>
      <vt:lpstr>①-5</vt:lpstr>
      <vt:lpstr>①-6</vt:lpstr>
      <vt:lpstr>①-7</vt:lpstr>
      <vt:lpstr>参考様式④</vt:lpstr>
      <vt:lpstr>参考様式⑤</vt:lpstr>
      <vt:lpstr>参考様式⑥年間見込収支計画書</vt:lpstr>
      <vt:lpstr>Sheet3</vt:lpstr>
      <vt:lpstr>'①-1'!Print_Area</vt:lpstr>
      <vt:lpstr>'①-2'!Print_Area</vt:lpstr>
      <vt:lpstr>'①-3'!Print_Area</vt:lpstr>
      <vt:lpstr>'①-4'!Print_Area</vt:lpstr>
      <vt:lpstr>'①-5'!Print_Area</vt:lpstr>
      <vt:lpstr>'①-6'!Print_Area</vt:lpstr>
      <vt:lpstr>'①-7'!Print_Area</vt:lpstr>
      <vt:lpstr>参考様式④!Print_Area</vt:lpstr>
      <vt:lpstr>参考様式⑥年間見込収支計画書!Print_Area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小山　将也（障害福祉課）</cp:lastModifiedBy>
  <cp:lastPrinted>2022-11-10T01:31:47Z</cp:lastPrinted>
  <dcterms:created xsi:type="dcterms:W3CDTF">2014-05-19T09:39:54Z</dcterms:created>
  <dcterms:modified xsi:type="dcterms:W3CDTF">2025-04-08T10:32:44Z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