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125" yWindow="-15" windowWidth="10320"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<sst xmlns="http://schemas.openxmlformats.org/spreadsheetml/2006/main" count="221" uniqueCount="111">
  <si>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</si>
  <si>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</si>
  <si>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</si>
  <si>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</si>
  <si>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</si>
  <si>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</si>
  <si>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</si>
  <si>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</si>
  <si>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</si>
  <si>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</si>
  <si>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</si>
  <si>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</si>
  <si>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</si>
  <si>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</si>
  <si>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</si>
  <si>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</si>
  <si>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</si>
  <si>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</si>
  <si>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</si>
  <si>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</si>
  <si>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</si>
  <si>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</si>
  <si>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</si>
  <si>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</si>
  <si>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</si>
  <si>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</si>
  <si>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</si>
  <si>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</si>
  <si>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</si>
  <si>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</si>
  <si>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</si>
  <si>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</si>
  <si>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</si>
  <si>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</si>
  <si>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</si>
  <si>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</si>
  <si>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</si>
  <si>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</si>
  <si>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</si>
  <si>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</si>
  <si>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</si>
  <si>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</si>
  <si>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</si>
  <si>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</si>
  <si>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</si>
  <si>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</si>
  <si>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</si>
  <si>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</si>
  <si>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</si>
  <si>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</si>
  <si>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</si>
  <si>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</si>
  <si>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</si>
  <si>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</si>
  <si>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</si>
  <si>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</si>
  <si>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</si>
  <si>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</si>
  <si>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</si>
  <si>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</si>
  <si>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</si>
  <si>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</si>
  <si>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</si>
  <si>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</si>
  <si>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</si>
  <si>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</si>
  <si>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</si>
  <si>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</si>
  <si>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</si>
  <si>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</si>
  <si>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</si>
  <si>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</si>
  <si>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</si>
  <si>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</si>
  <si>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</si>
  <si>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</si>
  <si>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</si>
  <si>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</si>
  <si>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</si>
  <si>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</si>
  <si>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</si>
  <si>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</si>
  <si>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</si>
  <si>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</si>
  <si>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</si>
  <si>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</si>
  <si>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</si>
  <si>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</si>
  <si>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</si>
  <si>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</si>
  <si>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</si>
  <si>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</si>
  <si>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</si>
  <si>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</si>
  <si>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</si>
  <si>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</si>
  <si>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武雄市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</si>
  <si>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</si>
  <si>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</si>
  <si>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</si>
  <si>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</si>
  <si>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</si>
  <si>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</si>
  <si>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</si>
  <si>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</si>
  <si>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</si>
  <si>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</si>
  <si>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</si>
  <si>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類似団体より低い状況にあり、収益的収支比率、経費回収率がいずれも100％を下回っている。本市は現在、農業集落排水事業の新規建設事業を行っておらず、今後、供用区域の拡大の予定はない。したがって、現供用区域内での接続率を高めつつ、料金水準、施設の適正化、維持管理費の見直しを行い、健全な経営が行えるよう努めていく必要がある。</t>
    <phoneticPr fontId="4"/>
  </si>
  <si>
    <t>　収益的収支比率が年々低くなっているが、料金収入に対する営業費用の比率は低くなっていることから、汚水処理原価が下がり経営状況はよくなっている。その結果経費回収率は年々向上しており全国平均値よりも良い状況にある。水洗化率は類似平均よりも低いため施設利用率が低い状況にあることから水洗化率の向上を図るとともに、人口減少に伴い施設の適正化を検討する必要がある。</t>
    <rPh sb="20" eb="22">
      <t>リョウキン</t>
    </rPh>
    <rPh sb="22" eb="24">
      <t>シュウニュウ</t>
    </rPh>
    <rPh sb="25" eb="26">
      <t>タイ</t>
    </rPh>
    <rPh sb="28" eb="30">
      <t>エイギョウ</t>
    </rPh>
    <rPh sb="30" eb="32">
      <t>ヒヨウ</t>
    </rPh>
    <rPh sb="33" eb="35">
      <t>ヒリツ</t>
    </rPh>
    <rPh sb="36" eb="37">
      <t>ヒク</t>
    </rPh>
    <rPh sb="48" eb="50">
      <t>オスイ</t>
    </rPh>
    <rPh sb="50" eb="52">
      <t>ショリ</t>
    </rPh>
    <rPh sb="52" eb="54">
      <t>ゲンカ</t>
    </rPh>
    <rPh sb="55" eb="56">
      <t>サ</t>
    </rPh>
    <rPh sb="58" eb="60">
      <t>ケイエイ</t>
    </rPh>
    <rPh sb="60" eb="62">
      <t>ジョウキョウ</t>
    </rPh>
    <rPh sb="73" eb="75">
      <t>ケッカ</t>
    </rPh>
    <rPh sb="75" eb="77">
      <t>ケイヒ</t>
    </rPh>
    <rPh sb="77" eb="79">
      <t>カイシュウ</t>
    </rPh>
    <rPh sb="79" eb="80">
      <t>リツ</t>
    </rPh>
    <rPh sb="81" eb="83">
      <t>ネンネン</t>
    </rPh>
    <rPh sb="83" eb="85">
      <t>コウジョウ</t>
    </rPh>
    <rPh sb="89" eb="91">
      <t>ゼンコク</t>
    </rPh>
    <rPh sb="91" eb="94">
      <t>ヘイキンチ</t>
    </rPh>
    <rPh sb="97" eb="98">
      <t>ヨ</t>
    </rPh>
    <rPh sb="99" eb="101">
      <t>ジョウキョウ</t>
    </rPh>
    <phoneticPr fontId="4"/>
  </si>
  <si>
    <t>　当市の農業集落排水の供用開始は平成11年度であり、市内全8箇所のすべての処理施設の設置後11年を経過し、一部の機器が老朽化している状況である。
　そのため、維持管理経費の削減を含めた処理施設の機器（省電力化対応）の更新を平成27年度から順次実施しているところである。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</si>
</sst>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429568"/>
        <c:axId val="7700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76429568"/>
        <c:axId val="77005184"/>
      </c:lineChart>
      <c:dateAx>
        <c:axId val="76429568"/>
        <c:scaling>
          <c:orientation val="minMax"/>
        </c:scaling>
        <c:delete val="1"/>
        <c:axPos val="b"/>
        <c:numFmt formatCode="ge" sourceLinked="1"/>
        <c:majorTickMark val="none"/>
        <c:minorTickMark val="none"/>
        <c:tickLblPos val="none"/>
        <c:crossAx val="77005184"/>
        <c:crosses val="autoZero"/>
        <c:auto val="1"/>
        <c:lblOffset val="100"/>
        <c:baseTimeUnit val="years"/>
      </c:dateAx>
      <c:valAx>
        <c:axId val="770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39.5</c:v>
                </c:pt>
                <c:pt idx="1">
                  <c:v>40.42</c:v>
                </c:pt>
                <c:pt idx="2">
                  <c:v>39.85</c:v>
                </c:pt>
                <c:pt idx="3">
                  <c:v>40.11</c:v>
                </c:pt>
                <c:pt idx="4">
                  <c:v>40.380000000000003</c:v>
                </c:pt>
              </c:numCache>
            </c:numRef>
          </c:val>
        </c:ser>
        <c:dLbls>
          <c:showLegendKey val="0"/>
          <c:showVal val="0"/>
          <c:showCatName val="0"/>
          <c:showSerName val="0"/>
          <c:showPercent val="0"/>
          <c:showBubbleSize val="0"/>
        </c:dLbls>
        <c:gapWidth val="150"/>
        <c:axId val="80910976"/>
        <c:axId val="809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80910976"/>
        <c:axId val="80917248"/>
      </c:lineChart>
      <c:dateAx>
        <c:axId val="80910976"/>
        <c:scaling>
          <c:orientation val="minMax"/>
        </c:scaling>
        <c:delete val="1"/>
        <c:axPos val="b"/>
        <c:numFmt formatCode="ge" sourceLinked="1"/>
        <c:majorTickMark val="none"/>
        <c:minorTickMark val="none"/>
        <c:tickLblPos val="none"/>
        <c:crossAx val="80917248"/>
        <c:crosses val="autoZero"/>
        <c:auto val="1"/>
        <c:lblOffset val="100"/>
        <c:baseTimeUnit val="years"/>
      </c:dateAx>
      <c:valAx>
        <c:axId val="80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72.75</c:v>
                </c:pt>
                <c:pt idx="1">
                  <c:v>74.28</c:v>
                </c:pt>
                <c:pt idx="2">
                  <c:v>75.42</c:v>
                </c:pt>
                <c:pt idx="3">
                  <c:v>76.37</c:v>
                </c:pt>
                <c:pt idx="4">
                  <c:v>77.650000000000006</c:v>
                </c:pt>
              </c:numCache>
            </c:numRef>
          </c:val>
        </c:ser>
        <c:dLbls>
          <c:showLegendKey val="0"/>
          <c:showVal val="0"/>
          <c:showCatName val="0"/>
          <c:showSerName val="0"/>
          <c:showPercent val="0"/>
          <c:showBubbleSize val="0"/>
        </c:dLbls>
        <c:gapWidth val="150"/>
        <c:axId val="115628288"/>
        <c:axId val="1156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115628288"/>
        <c:axId val="115634560"/>
      </c:lineChart>
      <c:dateAx>
        <c:axId val="115628288"/>
        <c:scaling>
          <c:orientation val="minMax"/>
        </c:scaling>
        <c:delete val="1"/>
        <c:axPos val="b"/>
        <c:numFmt formatCode="ge" sourceLinked="1"/>
        <c:majorTickMark val="none"/>
        <c:minorTickMark val="none"/>
        <c:tickLblPos val="none"/>
        <c:crossAx val="115634560"/>
        <c:crosses val="autoZero"/>
        <c:auto val="1"/>
        <c:lblOffset val="100"/>
        <c:baseTimeUnit val="years"/>
      </c:dateAx>
      <c:valAx>
        <c:axId val="1156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89.09</c:v>
                </c:pt>
                <c:pt idx="1">
                  <c:v>88.93</c:v>
                </c:pt>
                <c:pt idx="2">
                  <c:v>87.77</c:v>
                </c:pt>
                <c:pt idx="3">
                  <c:v>88.07</c:v>
                </c:pt>
                <c:pt idx="4">
                  <c:v>87</c:v>
                </c:pt>
              </c:numCache>
            </c:numRef>
          </c:val>
        </c:ser>
        <c:dLbls>
          <c:showLegendKey val="0"/>
          <c:showVal val="0"/>
          <c:showCatName val="0"/>
          <c:showSerName val="0"/>
          <c:showPercent val="0"/>
          <c:showBubbleSize val="0"/>
        </c:dLbls>
        <c:gapWidth val="150"/>
        <c:axId val="77023104"/>
        <c:axId val="77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23104"/>
        <c:axId val="77025280"/>
      </c:lineChart>
      <c:dateAx>
        <c:axId val="77023104"/>
        <c:scaling>
          <c:orientation val="minMax"/>
        </c:scaling>
        <c:delete val="1"/>
        <c:axPos val="b"/>
        <c:numFmt formatCode="ge" sourceLinked="1"/>
        <c:majorTickMark val="none"/>
        <c:minorTickMark val="none"/>
        <c:tickLblPos val="none"/>
        <c:crossAx val="77025280"/>
        <c:crosses val="autoZero"/>
        <c:auto val="1"/>
        <c:lblOffset val="100"/>
        <c:baseTimeUnit val="years"/>
      </c:dateAx>
      <c:valAx>
        <c:axId val="77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047296"/>
        <c:axId val="770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047296"/>
        <c:axId val="77049216"/>
      </c:lineChart>
      <c:dateAx>
        <c:axId val="77047296"/>
        <c:scaling>
          <c:orientation val="minMax"/>
        </c:scaling>
        <c:delete val="1"/>
        <c:axPos val="b"/>
        <c:numFmt formatCode="ge" sourceLinked="1"/>
        <c:majorTickMark val="none"/>
        <c:minorTickMark val="none"/>
        <c:tickLblPos val="none"/>
        <c:crossAx val="77049216"/>
        <c:crosses val="autoZero"/>
        <c:auto val="1"/>
        <c:lblOffset val="100"/>
        <c:baseTimeUnit val="years"/>
      </c:dateAx>
      <c:valAx>
        <c:axId val="77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94624"/>
        <c:axId val="7959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94624"/>
        <c:axId val="79596544"/>
      </c:lineChart>
      <c:dateAx>
        <c:axId val="79594624"/>
        <c:scaling>
          <c:orientation val="minMax"/>
        </c:scaling>
        <c:delete val="1"/>
        <c:axPos val="b"/>
        <c:numFmt formatCode="ge" sourceLinked="1"/>
        <c:majorTickMark val="none"/>
        <c:minorTickMark val="none"/>
        <c:tickLblPos val="none"/>
        <c:crossAx val="79596544"/>
        <c:crosses val="autoZero"/>
        <c:auto val="1"/>
        <c:lblOffset val="100"/>
        <c:baseTimeUnit val="years"/>
      </c:dateAx>
      <c:valAx>
        <c:axId val="795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27776"/>
        <c:axId val="796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27776"/>
        <c:axId val="79629696"/>
      </c:lineChart>
      <c:dateAx>
        <c:axId val="79627776"/>
        <c:scaling>
          <c:orientation val="minMax"/>
        </c:scaling>
        <c:delete val="1"/>
        <c:axPos val="b"/>
        <c:numFmt formatCode="ge" sourceLinked="1"/>
        <c:majorTickMark val="none"/>
        <c:minorTickMark val="none"/>
        <c:tickLblPos val="none"/>
        <c:crossAx val="79629696"/>
        <c:crosses val="autoZero"/>
        <c:auto val="1"/>
        <c:lblOffset val="100"/>
        <c:baseTimeUnit val="years"/>
      </c:dateAx>
      <c:valAx>
        <c:axId val="796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60160"/>
        <c:axId val="796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60160"/>
        <c:axId val="79662080"/>
      </c:lineChart>
      <c:dateAx>
        <c:axId val="79660160"/>
        <c:scaling>
          <c:orientation val="minMax"/>
        </c:scaling>
        <c:delete val="1"/>
        <c:axPos val="b"/>
        <c:numFmt formatCode="ge" sourceLinked="1"/>
        <c:majorTickMark val="none"/>
        <c:minorTickMark val="none"/>
        <c:tickLblPos val="none"/>
        <c:crossAx val="79662080"/>
        <c:crosses val="autoZero"/>
        <c:auto val="1"/>
        <c:lblOffset val="100"/>
        <c:baseTimeUnit val="years"/>
      </c:dateAx>
      <c:valAx>
        <c:axId val="796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770368"/>
        <c:axId val="797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79770368"/>
        <c:axId val="79772288"/>
      </c:lineChart>
      <c:dateAx>
        <c:axId val="79770368"/>
        <c:scaling>
          <c:orientation val="minMax"/>
        </c:scaling>
        <c:delete val="1"/>
        <c:axPos val="b"/>
        <c:numFmt formatCode="ge" sourceLinked="1"/>
        <c:majorTickMark val="none"/>
        <c:minorTickMark val="none"/>
        <c:tickLblPos val="none"/>
        <c:crossAx val="79772288"/>
        <c:crosses val="autoZero"/>
        <c:auto val="1"/>
        <c:lblOffset val="100"/>
        <c:baseTimeUnit val="years"/>
      </c:dateAx>
      <c:valAx>
        <c:axId val="797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57.71</c:v>
                </c:pt>
                <c:pt idx="1">
                  <c:v>71.17</c:v>
                </c:pt>
                <c:pt idx="2">
                  <c:v>73.680000000000007</c:v>
                </c:pt>
                <c:pt idx="3">
                  <c:v>81.89</c:v>
                </c:pt>
                <c:pt idx="4">
                  <c:v>88.6</c:v>
                </c:pt>
              </c:numCache>
            </c:numRef>
          </c:val>
        </c:ser>
        <c:dLbls>
          <c:showLegendKey val="0"/>
          <c:showVal val="0"/>
          <c:showCatName val="0"/>
          <c:showSerName val="0"/>
          <c:showPercent val="0"/>
          <c:showBubbleSize val="0"/>
        </c:dLbls>
        <c:gapWidth val="150"/>
        <c:axId val="79806848"/>
        <c:axId val="798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79806848"/>
        <c:axId val="79808768"/>
      </c:lineChart>
      <c:dateAx>
        <c:axId val="79806848"/>
        <c:scaling>
          <c:orientation val="minMax"/>
        </c:scaling>
        <c:delete val="1"/>
        <c:axPos val="b"/>
        <c:numFmt formatCode="ge" sourceLinked="1"/>
        <c:majorTickMark val="none"/>
        <c:minorTickMark val="none"/>
        <c:tickLblPos val="none"/>
        <c:crossAx val="79808768"/>
        <c:crosses val="autoZero"/>
        <c:auto val="1"/>
        <c:lblOffset val="100"/>
        <c:baseTimeUnit val="years"/>
      </c:dateAx>
      <c:valAx>
        <c:axId val="798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285.18</c:v>
                </c:pt>
                <c:pt idx="1">
                  <c:v>231.81</c:v>
                </c:pt>
                <c:pt idx="2">
                  <c:v>268.2</c:v>
                </c:pt>
                <c:pt idx="3">
                  <c:v>252.03</c:v>
                </c:pt>
                <c:pt idx="4">
                  <c:v>233.14</c:v>
                </c:pt>
              </c:numCache>
            </c:numRef>
          </c:val>
        </c:ser>
        <c:dLbls>
          <c:showLegendKey val="0"/>
          <c:showVal val="0"/>
          <c:showCatName val="0"/>
          <c:showSerName val="0"/>
          <c:showPercent val="0"/>
          <c:showBubbleSize val="0"/>
        </c:dLbls>
        <c:gapWidth val="150"/>
        <c:axId val="80874880"/>
        <c:axId val="8089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80874880"/>
        <c:axId val="80893440"/>
      </c:lineChart>
      <c:dateAx>
        <c:axId val="80874880"/>
        <c:scaling>
          <c:orientation val="minMax"/>
        </c:scaling>
        <c:delete val="1"/>
        <c:axPos val="b"/>
        <c:numFmt formatCode="ge" sourceLinked="1"/>
        <c:majorTickMark val="none"/>
        <c:minorTickMark val="none"/>
        <c:tickLblPos val="none"/>
        <c:crossAx val="80893440"/>
        <c:crosses val="autoZero"/>
        <c:auto val="1"/>
        <c:lblOffset val="100"/>
        <c:baseTimeUnit val="years"/>
      </c:dateAx>
      <c:valAx>
        <c:axId val="8089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X1"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武雄市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49965</v>
      </c>
      <c r="AM8" s="64"/>
      <c r="AN8" s="64"/>
      <c r="AO8" s="64"/>
      <c r="AP8" s="64"/>
      <c r="AQ8" s="64"/>
      <c r="AR8" s="64"/>
      <c r="AS8" s="64"/>
      <c r="AT8" s="63">
        <f>データ!S6</f>
        <v>195.4</v>
      </c>
      <c r="AU8" s="63"/>
      <c r="AV8" s="63"/>
      <c r="AW8" s="63"/>
      <c r="AX8" s="63"/>
      <c r="AY8" s="63"/>
      <c r="AZ8" s="63"/>
      <c r="BA8" s="63"/>
      <c r="BB8" s="63">
        <f>データ!T6</f>
        <v>255.71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20.260000000000002</v>
      </c>
      <c r="Q10" s="63"/>
      <c r="R10" s="63"/>
      <c r="S10" s="63"/>
      <c r="T10" s="63"/>
      <c r="U10" s="63"/>
      <c r="V10" s="63"/>
      <c r="W10" s="63">
        <f>データ!P6</f>
        <v>99.28</v>
      </c>
      <c r="X10" s="63"/>
      <c r="Y10" s="63"/>
      <c r="Z10" s="63"/>
      <c r="AA10" s="63"/>
      <c r="AB10" s="63"/>
      <c r="AC10" s="63"/>
      <c r="AD10" s="64">
        <f>データ!Q6</f>
        <v>4104</v>
      </c>
      <c r="AE10" s="64"/>
      <c r="AF10" s="64"/>
      <c r="AG10" s="64"/>
      <c r="AH10" s="64"/>
      <c r="AI10" s="64"/>
      <c r="AJ10" s="64"/>
      <c r="AK10" s="2"/>
      <c r="AL10" s="64">
        <f>データ!U6</f>
        <v>10069</v>
      </c>
      <c r="AM10" s="64"/>
      <c r="AN10" s="64"/>
      <c r="AO10" s="64"/>
      <c r="AP10" s="64"/>
      <c r="AQ10" s="64"/>
      <c r="AR10" s="64"/>
      <c r="AS10" s="64"/>
      <c r="AT10" s="63">
        <f>データ!V6</f>
        <v>5.34</v>
      </c>
      <c r="AU10" s="63"/>
      <c r="AV10" s="63"/>
      <c r="AW10" s="63"/>
      <c r="AX10" s="63"/>
      <c r="AY10" s="63"/>
      <c r="AZ10" s="63"/>
      <c r="BA10" s="63"/>
      <c r="BB10" s="63">
        <f>データ!W6</f>
        <v>1885.58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110</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81"/>
      <c r="BM56" s="82"/>
      <c r="BN56" s="82"/>
      <c r="BO56" s="82"/>
      <c r="BP56" s="82"/>
      <c r="BQ56" s="82"/>
      <c r="BR56" s="82"/>
      <c r="BS56" s="82"/>
      <c r="BT56" s="82"/>
      <c r="BU56" s="82"/>
      <c r="BV56" s="82"/>
      <c r="BW56" s="82"/>
      <c r="BX56" s="82"/>
      <c r="BY56" s="82"/>
      <c r="BZ56" s="83"/>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1"/>
      <c r="BM60" s="82"/>
      <c r="BN60" s="82"/>
      <c r="BO60" s="82"/>
      <c r="BP60" s="82"/>
      <c r="BQ60" s="82"/>
      <c r="BR60" s="82"/>
      <c r="BS60" s="82"/>
      <c r="BT60" s="82"/>
      <c r="BU60" s="82"/>
      <c r="BV60" s="82"/>
      <c r="BW60" s="82"/>
      <c r="BX60" s="82"/>
      <c r="BY60" s="82"/>
      <c r="BZ60" s="83"/>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412066</v>
      </c>
      <c r="D6" s="31">
        <f t="shared" si="3"/>
        <v>47</v>
      </c>
      <c r="E6" s="31">
        <f t="shared" si="3"/>
        <v>17</v>
      </c>
      <c r="F6" s="31">
        <f t="shared" si="3"/>
        <v>5</v>
      </c>
      <c r="G6" s="31">
        <f t="shared" si="3"/>
        <v>0</v>
      </c>
      <c r="H6" s="31" t="str">
        <f t="shared" si="3"/>
        <v>佐賀県　武雄市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20.260000000000002</v>
      </c>
      <c r="P6" s="32">
        <f t="shared" si="3"/>
        <v>99.28</v>
      </c>
      <c r="Q6" s="32">
        <f t="shared" si="3"/>
        <v>4104</v>
      </c>
      <c r="R6" s="32">
        <f t="shared" si="3"/>
        <v>49965</v>
      </c>
      <c r="S6" s="32">
        <f t="shared" si="3"/>
        <v>195.4</v>
      </c>
      <c r="T6" s="32">
        <f t="shared" si="3"/>
        <v>255.71</v>
      </c>
      <c r="U6" s="32">
        <f t="shared" si="3"/>
        <v>10069</v>
      </c>
      <c r="V6" s="32">
        <f t="shared" si="3"/>
        <v>5.34</v>
      </c>
      <c r="W6" s="32">
        <f t="shared" si="3"/>
        <v>1885.58</v>
      </c>
      <c r="X6" s="33">
        <f>IF(X7="",NA(),X7)</f>
        <v>89.09</v>
      </c>
      <c r="Y6" s="33">
        <f t="shared" ref="Y6:AG6" si="4">IF(Y7="",NA(),Y7)</f>
        <v>88.93</v>
      </c>
      <c r="Z6" s="33">
        <f t="shared" si="4"/>
        <v>87.77</v>
      </c>
      <c r="AA6" s="33">
        <f t="shared" si="4"/>
        <v>88.07</v>
      </c>
      <c r="AB6" s="33">
        <f t="shared" si="4"/>
        <v>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57.71</v>
      </c>
      <c r="BQ6" s="33">
        <f t="shared" ref="BQ6:BY6" si="8">IF(BQ7="",NA(),BQ7)</f>
        <v>71.17</v>
      </c>
      <c r="BR6" s="33">
        <f t="shared" si="8"/>
        <v>73.680000000000007</v>
      </c>
      <c r="BS6" s="33">
        <f t="shared" si="8"/>
        <v>81.89</v>
      </c>
      <c r="BT6" s="33">
        <f t="shared" si="8"/>
        <v>88.6</v>
      </c>
      <c r="BU6" s="33">
        <f t="shared" si="8"/>
        <v>42.13</v>
      </c>
      <c r="BV6" s="33">
        <f t="shared" si="8"/>
        <v>42.48</v>
      </c>
      <c r="BW6" s="33">
        <f t="shared" si="8"/>
        <v>41.04</v>
      </c>
      <c r="BX6" s="33">
        <f t="shared" si="8"/>
        <v>50.82</v>
      </c>
      <c r="BY6" s="33">
        <f t="shared" si="8"/>
        <v>52.19</v>
      </c>
      <c r="BZ6" s="32" t="str">
        <f>IF(BZ7="","",IF(BZ7="-","【-】","【"&amp;SUBSTITUTE(TEXT(BZ7,"#,##0.00"),"-","△")&amp;"】"))</f>
        <v>【52.78】</v>
      </c>
      <c r="CA6" s="33">
        <f>IF(CA7="",NA(),CA7)</f>
        <v>285.18</v>
      </c>
      <c r="CB6" s="33">
        <f t="shared" ref="CB6:CJ6" si="9">IF(CB7="",NA(),CB7)</f>
        <v>231.81</v>
      </c>
      <c r="CC6" s="33">
        <f t="shared" si="9"/>
        <v>268.2</v>
      </c>
      <c r="CD6" s="33">
        <f t="shared" si="9"/>
        <v>252.03</v>
      </c>
      <c r="CE6" s="33">
        <f t="shared" si="9"/>
        <v>233.14</v>
      </c>
      <c r="CF6" s="33">
        <f t="shared" si="9"/>
        <v>348.41</v>
      </c>
      <c r="CG6" s="33">
        <f t="shared" si="9"/>
        <v>343.8</v>
      </c>
      <c r="CH6" s="33">
        <f t="shared" si="9"/>
        <v>357.08</v>
      </c>
      <c r="CI6" s="33">
        <f t="shared" si="9"/>
        <v>300.52</v>
      </c>
      <c r="CJ6" s="33">
        <f t="shared" si="9"/>
        <v>296.14</v>
      </c>
      <c r="CK6" s="32" t="str">
        <f>IF(CK7="","",IF(CK7="-","【-】","【"&amp;SUBSTITUTE(TEXT(CK7,"#,##0.00"),"-","△")&amp;"】"))</f>
        <v>【289.81】</v>
      </c>
      <c r="CL6" s="33">
        <f>IF(CL7="",NA(),CL7)</f>
        <v>39.5</v>
      </c>
      <c r="CM6" s="33">
        <f t="shared" ref="CM6:CU6" si="10">IF(CM7="",NA(),CM7)</f>
        <v>40.42</v>
      </c>
      <c r="CN6" s="33">
        <f t="shared" si="10"/>
        <v>39.85</v>
      </c>
      <c r="CO6" s="33">
        <f t="shared" si="10"/>
        <v>40.11</v>
      </c>
      <c r="CP6" s="33">
        <f t="shared" si="10"/>
        <v>40.380000000000003</v>
      </c>
      <c r="CQ6" s="33">
        <f t="shared" si="10"/>
        <v>46.85</v>
      </c>
      <c r="CR6" s="33">
        <f t="shared" si="10"/>
        <v>46.06</v>
      </c>
      <c r="CS6" s="33">
        <f t="shared" si="10"/>
        <v>45.95</v>
      </c>
      <c r="CT6" s="33">
        <f t="shared" si="10"/>
        <v>53.24</v>
      </c>
      <c r="CU6" s="33">
        <f t="shared" si="10"/>
        <v>52.31</v>
      </c>
      <c r="CV6" s="32" t="str">
        <f>IF(CV7="","",IF(CV7="-","【-】","【"&amp;SUBSTITUTE(TEXT(CV7,"#,##0.00"),"-","△")&amp;"】"))</f>
        <v>【52.74】</v>
      </c>
      <c r="CW6" s="33">
        <f>IF(CW7="",NA(),CW7)</f>
        <v>72.75</v>
      </c>
      <c r="CX6" s="33">
        <f t="shared" ref="CX6:DF6" si="11">IF(CX7="",NA(),CX7)</f>
        <v>74.28</v>
      </c>
      <c r="CY6" s="33">
        <f t="shared" si="11"/>
        <v>75.42</v>
      </c>
      <c r="CZ6" s="33">
        <f t="shared" si="11"/>
        <v>76.37</v>
      </c>
      <c r="DA6" s="33">
        <f t="shared" si="11"/>
        <v>77.650000000000006</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412066</v>
      </c>
      <c r="D7" s="35">
        <v>47</v>
      </c>
      <c r="E7" s="35">
        <v>17</v>
      </c>
      <c r="F7" s="35">
        <v>5</v>
      </c>
      <c r="G7" s="35">
        <v>0</v>
      </c>
      <c r="H7" s="35" t="s">
        <v>96</v>
      </c>
      <c r="I7" s="35" t="s">
        <v>97</v>
      </c>
      <c r="J7" s="35" t="s">
        <v>98</v>
      </c>
      <c r="K7" s="35" t="s">
        <v>99</v>
      </c>
      <c r="L7" s="35" t="s">
        <v>100</v>
      </c>
      <c r="M7" s="36" t="s">
        <v>101</v>
      </c>
      <c r="N7" s="36" t="s">
        <v>102</v>
      </c>
      <c r="O7" s="36">
        <v>20.260000000000002</v>
      </c>
      <c r="P7" s="36">
        <v>99.28</v>
      </c>
      <c r="Q7" s="36">
        <v>4104</v>
      </c>
      <c r="R7" s="36">
        <v>49965</v>
      </c>
      <c r="S7" s="36">
        <v>195.4</v>
      </c>
      <c r="T7" s="36">
        <v>255.71</v>
      </c>
      <c r="U7" s="36">
        <v>10069</v>
      </c>
      <c r="V7" s="36">
        <v>5.34</v>
      </c>
      <c r="W7" s="36">
        <v>1885.58</v>
      </c>
      <c r="X7" s="36">
        <v>89.09</v>
      </c>
      <c r="Y7" s="36">
        <v>88.93</v>
      </c>
      <c r="Z7" s="36">
        <v>87.77</v>
      </c>
      <c r="AA7" s="36">
        <v>88.07</v>
      </c>
      <c r="AB7" s="36">
        <v>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57.71</v>
      </c>
      <c r="BQ7" s="36">
        <v>71.17</v>
      </c>
      <c r="BR7" s="36">
        <v>73.680000000000007</v>
      </c>
      <c r="BS7" s="36">
        <v>81.89</v>
      </c>
      <c r="BT7" s="36">
        <v>88.6</v>
      </c>
      <c r="BU7" s="36">
        <v>42.13</v>
      </c>
      <c r="BV7" s="36">
        <v>42.48</v>
      </c>
      <c r="BW7" s="36">
        <v>41.04</v>
      </c>
      <c r="BX7" s="36">
        <v>50.82</v>
      </c>
      <c r="BY7" s="36">
        <v>52.19</v>
      </c>
      <c r="BZ7" s="36">
        <v>52.78</v>
      </c>
      <c r="CA7" s="36">
        <v>285.18</v>
      </c>
      <c r="CB7" s="36">
        <v>231.81</v>
      </c>
      <c r="CC7" s="36">
        <v>268.2</v>
      </c>
      <c r="CD7" s="36">
        <v>252.03</v>
      </c>
      <c r="CE7" s="36">
        <v>233.14</v>
      </c>
      <c r="CF7" s="36">
        <v>348.41</v>
      </c>
      <c r="CG7" s="36">
        <v>343.8</v>
      </c>
      <c r="CH7" s="36">
        <v>357.08</v>
      </c>
      <c r="CI7" s="36">
        <v>300.52</v>
      </c>
      <c r="CJ7" s="36">
        <v>296.14</v>
      </c>
      <c r="CK7" s="36">
        <v>289.81</v>
      </c>
      <c r="CL7" s="36">
        <v>39.5</v>
      </c>
      <c r="CM7" s="36">
        <v>40.42</v>
      </c>
      <c r="CN7" s="36">
        <v>39.85</v>
      </c>
      <c r="CO7" s="36">
        <v>40.11</v>
      </c>
      <c r="CP7" s="36">
        <v>40.380000000000003</v>
      </c>
      <c r="CQ7" s="36">
        <v>46.85</v>
      </c>
      <c r="CR7" s="36">
        <v>46.06</v>
      </c>
      <c r="CS7" s="36">
        <v>45.95</v>
      </c>
      <c r="CT7" s="36">
        <v>53.24</v>
      </c>
      <c r="CU7" s="36">
        <v>52.31</v>
      </c>
      <c r="CV7" s="36">
        <v>52.74</v>
      </c>
      <c r="CW7" s="36">
        <v>72.75</v>
      </c>
      <c r="CX7" s="36">
        <v>74.28</v>
      </c>
      <c r="CY7" s="36">
        <v>75.42</v>
      </c>
      <c r="CZ7" s="36">
        <v>76.37</v>
      </c>
      <c r="DA7" s="36">
        <v>77.650000000000006</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cp:lastPrinted>2017-02-13T01:17:46Z</cp:lastPrinted>
  <dcterms:created xsi:type="dcterms:W3CDTF">2017-02-08T03:15:43Z</dcterms:created>
  <dcterms:modified xsi:type="dcterms:W3CDTF">2017-02-21T23:51:23Z</dcterms:modified>
  <cp:category/>
</cp:coreProperties>
</file>