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<sst xmlns="http://schemas.openxmlformats.org/spreadsheetml/2006/main" count="232" uniqueCount="111">
  <si>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</si>
  <si>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</si>
  <si>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</si>
  <si>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</si>
  <si>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</si>
  <si>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</si>
  <si>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</si>
  <si>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</si>
  <si>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</si>
  <si>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</si>
  <si>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</si>
  <si>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</si>
  <si>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</si>
  <si>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</si>
  <si>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</si>
  <si>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</si>
  <si>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</si>
  <si>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</si>
  <si>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</si>
  <si>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</si>
  <si>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</si>
  <si>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</si>
  <si>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</si>
  <si>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</si>
  <si>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</si>
  <si>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</si>
  <si>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</si>
  <si>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</si>
  <si>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</si>
  <si>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</si>
  <si>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</si>
  <si>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</si>
  <si>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</si>
  <si>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</si>
  <si>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</si>
  <si>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</si>
  <si>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</si>
  <si>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</si>
  <si>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</si>
  <si>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</si>
  <si>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</si>
  <si>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</si>
  <si>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</si>
  <si>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</si>
  <si>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</si>
  <si>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</si>
  <si>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</si>
  <si>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</si>
  <si>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</si>
  <si>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</si>
  <si>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</si>
  <si>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</si>
  <si>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</si>
  <si>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</si>
  <si>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</si>
  <si>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</si>
  <si>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</si>
  <si>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</si>
  <si>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</si>
  <si>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</si>
  <si>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</si>
  <si>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</si>
  <si>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</si>
  <si>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</si>
  <si>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</si>
  <si>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</si>
  <si>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</si>
  <si>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</si>
  <si>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</si>
  <si>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</si>
  <si>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</si>
  <si>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</si>
  <si>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</si>
  <si>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</si>
  <si>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</si>
  <si>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</si>
  <si>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</si>
  <si>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</si>
  <si>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</si>
  <si>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</si>
  <si>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</si>
  <si>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</si>
  <si>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</si>
  <si>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</si>
  <si>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</si>
  <si>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</si>
  <si>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</si>
  <si>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</si>
  <si>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</si>
  <si>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</si>
  <si>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</si>
  <si>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</si>
  <si>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</si>
  <si>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</si>
  <si>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</si>
  <si>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</si>
  <si>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小城市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</si>
  <si>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</si>
  <si>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</si>
  <si>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</si>
  <si>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</si>
  <si>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</si>
  <si>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</si>
  <si>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</si>
  <si>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</si>
  <si>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</si>
  <si>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</si>
  <si>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</si>
  <si>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当市の個別排水処理の収益的収支比率は上昇傾向にあり、数値上100％付近であるが、他会計繰入金に頼っているのが現状である。
　企業債残高対事業規模比率については事業が終了しているため減少していく。
　経費回収率、汚水処理原価、施設利用率は156人槽の廃止により、数値が改善した。
　また、水洗化率は類似団体と比較して低い水準にあるが、事業が完了しているため、特定地域生活排水処理と連携を取りながら、費用を抑えて効率的に水洗化に取り組んでいきたい。</t>
    <rPh sb="1" eb="3">
      <t>トウシ</t>
    </rPh>
    <rPh sb="4" eb="6">
      <t>コベツ</t>
    </rPh>
    <rPh sb="6" eb="8">
      <t>ハイスイ</t>
    </rPh>
    <rPh sb="8" eb="10">
      <t>ショリ</t>
    </rPh>
    <rPh sb="11" eb="14">
      <t>シュウエキテキ</t>
    </rPh>
    <rPh sb="14" eb="16">
      <t>シュウシ</t>
    </rPh>
    <rPh sb="16" eb="18">
      <t>ヒリツ</t>
    </rPh>
    <rPh sb="19" eb="21">
      <t>ジョウショウ</t>
    </rPh>
    <rPh sb="21" eb="23">
      <t>ケイコウ</t>
    </rPh>
    <rPh sb="27" eb="29">
      <t>スウチ</t>
    </rPh>
    <rPh sb="29" eb="30">
      <t>ジョウ</t>
    </rPh>
    <rPh sb="34" eb="36">
      <t>フキン</t>
    </rPh>
    <rPh sb="41" eb="42">
      <t>タ</t>
    </rPh>
    <rPh sb="42" eb="44">
      <t>カイケイ</t>
    </rPh>
    <rPh sb="44" eb="46">
      <t>クリイレ</t>
    </rPh>
    <rPh sb="46" eb="47">
      <t>キン</t>
    </rPh>
    <rPh sb="48" eb="49">
      <t>タヨ</t>
    </rPh>
    <rPh sb="55" eb="57">
      <t>ゲンジョウ</t>
    </rPh>
    <rPh sb="63" eb="65">
      <t>キギョウ</t>
    </rPh>
    <rPh sb="65" eb="66">
      <t>サイ</t>
    </rPh>
    <rPh sb="66" eb="68">
      <t>ザンダカ</t>
    </rPh>
    <rPh sb="68" eb="69">
      <t>タイ</t>
    </rPh>
    <rPh sb="69" eb="71">
      <t>ジギョウ</t>
    </rPh>
    <rPh sb="71" eb="73">
      <t>キボ</t>
    </rPh>
    <rPh sb="73" eb="75">
      <t>ヒリツ</t>
    </rPh>
    <rPh sb="80" eb="82">
      <t>ジギョウ</t>
    </rPh>
    <rPh sb="83" eb="85">
      <t>シュウリョウ</t>
    </rPh>
    <rPh sb="91" eb="93">
      <t>ゲンショウ</t>
    </rPh>
    <rPh sb="100" eb="102">
      <t>ケイヒ</t>
    </rPh>
    <rPh sb="102" eb="104">
      <t>カイシュウ</t>
    </rPh>
    <rPh sb="104" eb="105">
      <t>リツ</t>
    </rPh>
    <rPh sb="106" eb="108">
      <t>オスイ</t>
    </rPh>
    <rPh sb="108" eb="110">
      <t>ショリ</t>
    </rPh>
    <rPh sb="110" eb="112">
      <t>ゲンカ</t>
    </rPh>
    <rPh sb="113" eb="115">
      <t>シセツ</t>
    </rPh>
    <rPh sb="115" eb="118">
      <t>リヨウリツ</t>
    </rPh>
    <rPh sb="122" eb="124">
      <t>ニンソウ</t>
    </rPh>
    <rPh sb="125" eb="127">
      <t>ハイシ</t>
    </rPh>
    <rPh sb="131" eb="133">
      <t>スウチ</t>
    </rPh>
    <rPh sb="134" eb="136">
      <t>カイゼン</t>
    </rPh>
    <rPh sb="144" eb="147">
      <t>スイセンカ</t>
    </rPh>
    <rPh sb="147" eb="148">
      <t>リツ</t>
    </rPh>
    <rPh sb="149" eb="151">
      <t>ルイジ</t>
    </rPh>
    <rPh sb="151" eb="153">
      <t>ダンタイ</t>
    </rPh>
    <rPh sb="154" eb="156">
      <t>ヒカク</t>
    </rPh>
    <rPh sb="158" eb="159">
      <t>ヒク</t>
    </rPh>
    <rPh sb="160" eb="162">
      <t>スイジュン</t>
    </rPh>
    <rPh sb="167" eb="169">
      <t>ジギョウ</t>
    </rPh>
    <rPh sb="170" eb="172">
      <t>カンリョウ</t>
    </rPh>
    <rPh sb="179" eb="181">
      <t>トクテイ</t>
    </rPh>
    <rPh sb="181" eb="183">
      <t>チイキ</t>
    </rPh>
    <rPh sb="183" eb="185">
      <t>セイカツ</t>
    </rPh>
    <rPh sb="185" eb="187">
      <t>ハイスイ</t>
    </rPh>
    <rPh sb="187" eb="189">
      <t>ショリ</t>
    </rPh>
    <rPh sb="190" eb="192">
      <t>レンケイ</t>
    </rPh>
    <rPh sb="193" eb="194">
      <t>ト</t>
    </rPh>
    <rPh sb="199" eb="201">
      <t>ヒヨウ</t>
    </rPh>
    <rPh sb="202" eb="203">
      <t>オサ</t>
    </rPh>
    <rPh sb="205" eb="208">
      <t>コウリツテキ</t>
    </rPh>
    <rPh sb="209" eb="212">
      <t>スイセンカ</t>
    </rPh>
    <rPh sb="213" eb="214">
      <t>ト</t>
    </rPh>
    <rPh sb="215" eb="216">
      <t>ク</t>
    </rPh>
    <phoneticPr fontId="4"/>
  </si>
  <si>
    <t>　当市の個別排水処理の供用開始は平成13年5月1日となっており、法定耐用年数を超えるものはないが、今後は経年劣化による修繕費等の増加が見込まれる。</t>
    <rPh sb="1" eb="3">
      <t>トウシ</t>
    </rPh>
    <rPh sb="4" eb="6">
      <t>コベツ</t>
    </rPh>
    <rPh sb="6" eb="8">
      <t>ハイスイ</t>
    </rPh>
    <rPh sb="8" eb="10">
      <t>ショリ</t>
    </rPh>
    <rPh sb="11" eb="13">
      <t>キョウヨウ</t>
    </rPh>
    <rPh sb="13" eb="15">
      <t>カイシ</t>
    </rPh>
    <rPh sb="16" eb="18">
      <t>ヘイセイ</t>
    </rPh>
    <rPh sb="20" eb="21">
      <t>ネン</t>
    </rPh>
    <rPh sb="22" eb="23">
      <t>ガツ</t>
    </rPh>
    <rPh sb="24" eb="25">
      <t>ニチ</t>
    </rPh>
    <rPh sb="32" eb="34">
      <t>ホウテイ</t>
    </rPh>
    <rPh sb="34" eb="36">
      <t>タイヨウ</t>
    </rPh>
    <rPh sb="36" eb="38">
      <t>ネンスウ</t>
    </rPh>
    <rPh sb="39" eb="40">
      <t>コ</t>
    </rPh>
    <rPh sb="49" eb="51">
      <t>コンゴ</t>
    </rPh>
    <rPh sb="52" eb="54">
      <t>ケイネン</t>
    </rPh>
    <rPh sb="54" eb="56">
      <t>レッカ</t>
    </rPh>
    <rPh sb="59" eb="61">
      <t>シュウゼン</t>
    </rPh>
    <rPh sb="61" eb="62">
      <t>ヒ</t>
    </rPh>
    <rPh sb="62" eb="63">
      <t>トウ</t>
    </rPh>
    <rPh sb="64" eb="66">
      <t>ゾウカ</t>
    </rPh>
    <rPh sb="67" eb="69">
      <t>ミコ</t>
    </rPh>
    <phoneticPr fontId="4"/>
  </si>
  <si>
    <t>　個別排水処理については、事業が完了しているため、今後使用料の増加は見込めない。経営改善を図るために特定地域生活排水処理と連携し維持管理費の削減に努めていく必要がある。</t>
    <rPh sb="1" eb="3">
      <t>コベツ</t>
    </rPh>
    <rPh sb="3" eb="5">
      <t>ハイスイ</t>
    </rPh>
    <rPh sb="5" eb="7">
      <t>ショリ</t>
    </rPh>
    <rPh sb="13" eb="15">
      <t>ジギョウ</t>
    </rPh>
    <rPh sb="16" eb="18">
      <t>カンリョウ</t>
    </rPh>
    <rPh sb="25" eb="27">
      <t>コンゴ</t>
    </rPh>
    <rPh sb="27" eb="30">
      <t>シヨウリョウ</t>
    </rPh>
    <rPh sb="31" eb="33">
      <t>ゾウカ</t>
    </rPh>
    <rPh sb="34" eb="36">
      <t>ミコ</t>
    </rPh>
    <rPh sb="40" eb="42">
      <t>ケイエイ</t>
    </rPh>
    <rPh sb="42" eb="44">
      <t>カイゼン</t>
    </rPh>
    <rPh sb="45" eb="46">
      <t>ハカ</t>
    </rPh>
    <rPh sb="50" eb="52">
      <t>トクテイ</t>
    </rPh>
    <rPh sb="52" eb="54">
      <t>チイキ</t>
    </rPh>
    <rPh sb="54" eb="56">
      <t>セイカツ</t>
    </rPh>
    <rPh sb="56" eb="58">
      <t>ハイスイ</t>
    </rPh>
    <rPh sb="58" eb="60">
      <t>ショリ</t>
    </rPh>
    <rPh sb="61" eb="63">
      <t>レンケイ</t>
    </rPh>
    <rPh sb="64" eb="66">
      <t>イジ</t>
    </rPh>
    <rPh sb="66" eb="68">
      <t>カンリ</t>
    </rPh>
    <rPh sb="68" eb="69">
      <t>ヒ</t>
    </rPh>
    <rPh sb="70" eb="72">
      <t>サクゲン</t>
    </rPh>
    <rPh sb="73" eb="74">
      <t>ツト</t>
    </rPh>
    <rPh sb="78" eb="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</si>
</sst>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447424"/>
        <c:axId val="288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81447424"/>
        <c:axId val="288826496"/>
      </c:lineChart>
      <c:dateAx>
        <c:axId val="281447424"/>
        <c:scaling>
          <c:orientation val="minMax"/>
        </c:scaling>
        <c:delete val="1"/>
        <c:axPos val="b"/>
        <c:numFmt formatCode="ge" sourceLinked="1"/>
        <c:majorTickMark val="none"/>
        <c:minorTickMark val="none"/>
        <c:tickLblPos val="none"/>
        <c:crossAx val="288826496"/>
        <c:crosses val="autoZero"/>
        <c:auto val="1"/>
        <c:lblOffset val="100"/>
        <c:baseTimeUnit val="years"/>
      </c:dateAx>
      <c:valAx>
        <c:axId val="288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25.53</c:v>
                </c:pt>
                <c:pt idx="1">
                  <c:v>25.53</c:v>
                </c:pt>
                <c:pt idx="2">
                  <c:v>10.53</c:v>
                </c:pt>
                <c:pt idx="3">
                  <c:v>25.53</c:v>
                </c:pt>
                <c:pt idx="4">
                  <c:v>61.11</c:v>
                </c:pt>
              </c:numCache>
            </c:numRef>
          </c:val>
        </c:ser>
        <c:dLbls>
          <c:showLegendKey val="0"/>
          <c:showVal val="0"/>
          <c:showCatName val="0"/>
          <c:showSerName val="0"/>
          <c:showPercent val="0"/>
          <c:showBubbleSize val="0"/>
        </c:dLbls>
        <c:gapWidth val="150"/>
        <c:axId val="267327360"/>
        <c:axId val="267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267327360"/>
        <c:axId val="267337728"/>
      </c:lineChart>
      <c:dateAx>
        <c:axId val="267327360"/>
        <c:scaling>
          <c:orientation val="minMax"/>
        </c:scaling>
        <c:delete val="1"/>
        <c:axPos val="b"/>
        <c:numFmt formatCode="ge" sourceLinked="1"/>
        <c:majorTickMark val="none"/>
        <c:minorTickMark val="none"/>
        <c:tickLblPos val="none"/>
        <c:crossAx val="267337728"/>
        <c:crosses val="autoZero"/>
        <c:auto val="1"/>
        <c:lblOffset val="100"/>
        <c:baseTimeUnit val="years"/>
      </c:dateAx>
      <c:valAx>
        <c:axId val="267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39.33</c:v>
                </c:pt>
                <c:pt idx="1">
                  <c:v>37.33</c:v>
                </c:pt>
                <c:pt idx="2">
                  <c:v>37.33</c:v>
                </c:pt>
                <c:pt idx="3">
                  <c:v>37.33</c:v>
                </c:pt>
                <c:pt idx="4">
                  <c:v>37.33</c:v>
                </c:pt>
              </c:numCache>
            </c:numRef>
          </c:val>
        </c:ser>
        <c:dLbls>
          <c:showLegendKey val="0"/>
          <c:showVal val="0"/>
          <c:showCatName val="0"/>
          <c:showSerName val="0"/>
          <c:showPercent val="0"/>
          <c:showBubbleSize val="0"/>
        </c:dLbls>
        <c:gapWidth val="150"/>
        <c:axId val="267515392"/>
        <c:axId val="2675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267515392"/>
        <c:axId val="267517312"/>
      </c:lineChart>
      <c:dateAx>
        <c:axId val="267515392"/>
        <c:scaling>
          <c:orientation val="minMax"/>
        </c:scaling>
        <c:delete val="1"/>
        <c:axPos val="b"/>
        <c:numFmt formatCode="ge" sourceLinked="1"/>
        <c:majorTickMark val="none"/>
        <c:minorTickMark val="none"/>
        <c:tickLblPos val="none"/>
        <c:crossAx val="267517312"/>
        <c:crosses val="autoZero"/>
        <c:auto val="1"/>
        <c:lblOffset val="100"/>
        <c:baseTimeUnit val="years"/>
      </c:dateAx>
      <c:valAx>
        <c:axId val="2675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5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82.33</c:v>
                </c:pt>
                <c:pt idx="1">
                  <c:v>95.92</c:v>
                </c:pt>
                <c:pt idx="2">
                  <c:v>104.41</c:v>
                </c:pt>
                <c:pt idx="3">
                  <c:v>107.95</c:v>
                </c:pt>
                <c:pt idx="4">
                  <c:v>96.4</c:v>
                </c:pt>
              </c:numCache>
            </c:numRef>
          </c:val>
        </c:ser>
        <c:dLbls>
          <c:showLegendKey val="0"/>
          <c:showVal val="0"/>
          <c:showCatName val="0"/>
          <c:showSerName val="0"/>
          <c:showPercent val="0"/>
          <c:showBubbleSize val="0"/>
        </c:dLbls>
        <c:gapWidth val="150"/>
        <c:axId val="289269632"/>
        <c:axId val="2893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269632"/>
        <c:axId val="289382784"/>
      </c:lineChart>
      <c:dateAx>
        <c:axId val="289269632"/>
        <c:scaling>
          <c:orientation val="minMax"/>
        </c:scaling>
        <c:delete val="1"/>
        <c:axPos val="b"/>
        <c:numFmt formatCode="ge" sourceLinked="1"/>
        <c:majorTickMark val="none"/>
        <c:minorTickMark val="none"/>
        <c:tickLblPos val="none"/>
        <c:crossAx val="289382784"/>
        <c:crosses val="autoZero"/>
        <c:auto val="1"/>
        <c:lblOffset val="100"/>
        <c:baseTimeUnit val="years"/>
      </c:dateAx>
      <c:valAx>
        <c:axId val="2893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398720"/>
        <c:axId val="2624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398720"/>
        <c:axId val="262400640"/>
      </c:lineChart>
      <c:dateAx>
        <c:axId val="262398720"/>
        <c:scaling>
          <c:orientation val="minMax"/>
        </c:scaling>
        <c:delete val="1"/>
        <c:axPos val="b"/>
        <c:numFmt formatCode="ge" sourceLinked="1"/>
        <c:majorTickMark val="none"/>
        <c:minorTickMark val="none"/>
        <c:tickLblPos val="none"/>
        <c:crossAx val="262400640"/>
        <c:crosses val="autoZero"/>
        <c:auto val="1"/>
        <c:lblOffset val="100"/>
        <c:baseTimeUnit val="years"/>
      </c:dateAx>
      <c:valAx>
        <c:axId val="262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586752"/>
        <c:axId val="2625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586752"/>
        <c:axId val="262588672"/>
      </c:lineChart>
      <c:dateAx>
        <c:axId val="262586752"/>
        <c:scaling>
          <c:orientation val="minMax"/>
        </c:scaling>
        <c:delete val="1"/>
        <c:axPos val="b"/>
        <c:numFmt formatCode="ge" sourceLinked="1"/>
        <c:majorTickMark val="none"/>
        <c:minorTickMark val="none"/>
        <c:tickLblPos val="none"/>
        <c:crossAx val="262588672"/>
        <c:crosses val="autoZero"/>
        <c:auto val="1"/>
        <c:lblOffset val="100"/>
        <c:baseTimeUnit val="years"/>
      </c:dateAx>
      <c:valAx>
        <c:axId val="2625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770688"/>
        <c:axId val="2627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770688"/>
        <c:axId val="262772608"/>
      </c:lineChart>
      <c:dateAx>
        <c:axId val="262770688"/>
        <c:scaling>
          <c:orientation val="minMax"/>
        </c:scaling>
        <c:delete val="1"/>
        <c:axPos val="b"/>
        <c:numFmt formatCode="ge" sourceLinked="1"/>
        <c:majorTickMark val="none"/>
        <c:minorTickMark val="none"/>
        <c:tickLblPos val="none"/>
        <c:crossAx val="262772608"/>
        <c:crosses val="autoZero"/>
        <c:auto val="1"/>
        <c:lblOffset val="100"/>
        <c:baseTimeUnit val="years"/>
      </c:dateAx>
      <c:valAx>
        <c:axId val="2627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265088"/>
        <c:axId val="2670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65088"/>
        <c:axId val="267064832"/>
      </c:lineChart>
      <c:dateAx>
        <c:axId val="264265088"/>
        <c:scaling>
          <c:orientation val="minMax"/>
        </c:scaling>
        <c:delete val="1"/>
        <c:axPos val="b"/>
        <c:numFmt formatCode="ge" sourceLinked="1"/>
        <c:majorTickMark val="none"/>
        <c:minorTickMark val="none"/>
        <c:tickLblPos val="none"/>
        <c:crossAx val="267064832"/>
        <c:crosses val="autoZero"/>
        <c:auto val="1"/>
        <c:lblOffset val="100"/>
        <c:baseTimeUnit val="years"/>
      </c:dateAx>
      <c:valAx>
        <c:axId val="2670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161.69</c:v>
                </c:pt>
                <c:pt idx="1">
                  <c:v>116.22</c:v>
                </c:pt>
                <c:pt idx="2">
                  <c:v>141.11000000000001</c:v>
                </c:pt>
                <c:pt idx="3">
                  <c:v>109.46</c:v>
                </c:pt>
                <c:pt idx="4">
                  <c:v>125.6</c:v>
                </c:pt>
              </c:numCache>
            </c:numRef>
          </c:val>
        </c:ser>
        <c:dLbls>
          <c:showLegendKey val="0"/>
          <c:showVal val="0"/>
          <c:showCatName val="0"/>
          <c:showSerName val="0"/>
          <c:showPercent val="0"/>
          <c:showBubbleSize val="0"/>
        </c:dLbls>
        <c:gapWidth val="150"/>
        <c:axId val="267074560"/>
        <c:axId val="2670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267074560"/>
        <c:axId val="267093120"/>
      </c:lineChart>
      <c:dateAx>
        <c:axId val="267074560"/>
        <c:scaling>
          <c:orientation val="minMax"/>
        </c:scaling>
        <c:delete val="1"/>
        <c:axPos val="b"/>
        <c:numFmt formatCode="ge" sourceLinked="1"/>
        <c:majorTickMark val="none"/>
        <c:minorTickMark val="none"/>
        <c:tickLblPos val="none"/>
        <c:crossAx val="267093120"/>
        <c:crosses val="autoZero"/>
        <c:auto val="1"/>
        <c:lblOffset val="100"/>
        <c:baseTimeUnit val="years"/>
      </c:dateAx>
      <c:valAx>
        <c:axId val="2670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36.51</c:v>
                </c:pt>
                <c:pt idx="1">
                  <c:v>30.53</c:v>
                </c:pt>
                <c:pt idx="2">
                  <c:v>33.26</c:v>
                </c:pt>
                <c:pt idx="3">
                  <c:v>36.64</c:v>
                </c:pt>
                <c:pt idx="4">
                  <c:v>39.97</c:v>
                </c:pt>
              </c:numCache>
            </c:numRef>
          </c:val>
        </c:ser>
        <c:dLbls>
          <c:showLegendKey val="0"/>
          <c:showVal val="0"/>
          <c:showCatName val="0"/>
          <c:showSerName val="0"/>
          <c:showPercent val="0"/>
          <c:showBubbleSize val="0"/>
        </c:dLbls>
        <c:gapWidth val="150"/>
        <c:axId val="267168384"/>
        <c:axId val="2672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267168384"/>
        <c:axId val="267223808"/>
      </c:lineChart>
      <c:dateAx>
        <c:axId val="267168384"/>
        <c:scaling>
          <c:orientation val="minMax"/>
        </c:scaling>
        <c:delete val="1"/>
        <c:axPos val="b"/>
        <c:numFmt formatCode="ge" sourceLinked="1"/>
        <c:majorTickMark val="none"/>
        <c:minorTickMark val="none"/>
        <c:tickLblPos val="none"/>
        <c:crossAx val="267223808"/>
        <c:crosses val="autoZero"/>
        <c:auto val="1"/>
        <c:lblOffset val="100"/>
        <c:baseTimeUnit val="years"/>
      </c:dateAx>
      <c:valAx>
        <c:axId val="2672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1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383.42</c:v>
                </c:pt>
                <c:pt idx="1">
                  <c:v>468.35</c:v>
                </c:pt>
                <c:pt idx="2">
                  <c:v>392.4</c:v>
                </c:pt>
                <c:pt idx="3">
                  <c:v>390.07</c:v>
                </c:pt>
                <c:pt idx="4">
                  <c:v>346.09</c:v>
                </c:pt>
              </c:numCache>
            </c:numRef>
          </c:val>
        </c:ser>
        <c:dLbls>
          <c:showLegendKey val="0"/>
          <c:showVal val="0"/>
          <c:showCatName val="0"/>
          <c:showSerName val="0"/>
          <c:showPercent val="0"/>
          <c:showBubbleSize val="0"/>
        </c:dLbls>
        <c:gapWidth val="150"/>
        <c:axId val="267258112"/>
        <c:axId val="2672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267258112"/>
        <c:axId val="267284864"/>
      </c:lineChart>
      <c:dateAx>
        <c:axId val="267258112"/>
        <c:scaling>
          <c:orientation val="minMax"/>
        </c:scaling>
        <c:delete val="1"/>
        <c:axPos val="b"/>
        <c:numFmt formatCode="ge" sourceLinked="1"/>
        <c:majorTickMark val="none"/>
        <c:minorTickMark val="none"/>
        <c:tickLblPos val="none"/>
        <c:crossAx val="267284864"/>
        <c:crosses val="autoZero"/>
        <c:auto val="1"/>
        <c:lblOffset val="100"/>
        <c:baseTimeUnit val="years"/>
      </c:dateAx>
      <c:valAx>
        <c:axId val="2672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AR1" sqref="AR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佐賀県　小城市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45851</v>
      </c>
      <c r="AM8" s="47"/>
      <c r="AN8" s="47"/>
      <c r="AO8" s="47"/>
      <c r="AP8" s="47"/>
      <c r="AQ8" s="47"/>
      <c r="AR8" s="47"/>
      <c r="AS8" s="47"/>
      <c r="AT8" s="43">
        <f>データ!S6</f>
        <v>95.81</v>
      </c>
      <c r="AU8" s="43"/>
      <c r="AV8" s="43"/>
      <c r="AW8" s="43"/>
      <c r="AX8" s="43"/>
      <c r="AY8" s="43"/>
      <c r="AZ8" s="43"/>
      <c r="BA8" s="43"/>
      <c r="BB8" s="43">
        <f>データ!T6</f>
        <v>478.56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0.33</v>
      </c>
      <c r="Q10" s="43"/>
      <c r="R10" s="43"/>
      <c r="S10" s="43"/>
      <c r="T10" s="43"/>
      <c r="U10" s="43"/>
      <c r="V10" s="43"/>
      <c r="W10" s="43">
        <f>データ!P6</f>
        <v>100</v>
      </c>
      <c r="X10" s="43"/>
      <c r="Y10" s="43"/>
      <c r="Z10" s="43"/>
      <c r="AA10" s="43"/>
      <c r="AB10" s="43"/>
      <c r="AC10" s="43"/>
      <c r="AD10" s="47">
        <f>データ!Q6</f>
        <v>2970</v>
      </c>
      <c r="AE10" s="47"/>
      <c r="AF10" s="47"/>
      <c r="AG10" s="47"/>
      <c r="AH10" s="47"/>
      <c r="AI10" s="47"/>
      <c r="AJ10" s="47"/>
      <c r="AK10" s="2"/>
      <c r="AL10" s="47">
        <f>データ!U6</f>
        <v>150</v>
      </c>
      <c r="AM10" s="47"/>
      <c r="AN10" s="47"/>
      <c r="AO10" s="47"/>
      <c r="AP10" s="47"/>
      <c r="AQ10" s="47"/>
      <c r="AR10" s="47"/>
      <c r="AS10" s="47"/>
      <c r="AT10" s="43">
        <f>データ!V6</f>
        <v>0.11</v>
      </c>
      <c r="AU10" s="43"/>
      <c r="AV10" s="43"/>
      <c r="AW10" s="43"/>
      <c r="AX10" s="43"/>
      <c r="AY10" s="43"/>
      <c r="AZ10" s="43"/>
      <c r="BA10" s="43"/>
      <c r="BB10" s="43">
        <f>データ!W6</f>
        <v>1363.64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412082</v>
      </c>
      <c r="D6" s="31">
        <f t="shared" si="3"/>
        <v>47</v>
      </c>
      <c r="E6" s="31">
        <f t="shared" si="3"/>
        <v>18</v>
      </c>
      <c r="F6" s="31">
        <f t="shared" si="3"/>
        <v>1</v>
      </c>
      <c r="G6" s="31">
        <f t="shared" si="3"/>
        <v>0</v>
      </c>
      <c r="H6" s="31" t="str">
        <f t="shared" si="3"/>
        <v>佐賀県　小城市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0.33</v>
      </c>
      <c r="P6" s="32">
        <f t="shared" si="3"/>
        <v>100</v>
      </c>
      <c r="Q6" s="32">
        <f t="shared" si="3"/>
        <v>2970</v>
      </c>
      <c r="R6" s="32">
        <f t="shared" si="3"/>
        <v>45851</v>
      </c>
      <c r="S6" s="32">
        <f t="shared" si="3"/>
        <v>95.81</v>
      </c>
      <c r="T6" s="32">
        <f t="shared" si="3"/>
        <v>478.56</v>
      </c>
      <c r="U6" s="32">
        <f t="shared" si="3"/>
        <v>150</v>
      </c>
      <c r="V6" s="32">
        <f t="shared" si="3"/>
        <v>0.11</v>
      </c>
      <c r="W6" s="32">
        <f t="shared" si="3"/>
        <v>1363.64</v>
      </c>
      <c r="X6" s="33">
        <f>IF(X7="",NA(),X7)</f>
        <v>82.33</v>
      </c>
      <c r="Y6" s="33">
        <f t="shared" ref="Y6:AG6" si="4">IF(Y7="",NA(),Y7)</f>
        <v>95.92</v>
      </c>
      <c r="Z6" s="33">
        <f t="shared" si="4"/>
        <v>104.41</v>
      </c>
      <c r="AA6" s="33">
        <f t="shared" si="4"/>
        <v>107.95</v>
      </c>
      <c r="AB6" s="33">
        <f t="shared" si="4"/>
        <v>96.4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161.69</v>
      </c>
      <c r="BF6" s="33">
        <f t="shared" ref="BF6:BN6" si="7">IF(BF7="",NA(),BF7)</f>
        <v>116.22</v>
      </c>
      <c r="BG6" s="33">
        <f t="shared" si="7"/>
        <v>141.11000000000001</v>
      </c>
      <c r="BH6" s="33">
        <f t="shared" si="7"/>
        <v>109.46</v>
      </c>
      <c r="BI6" s="33">
        <f t="shared" si="7"/>
        <v>125.6</v>
      </c>
      <c r="BJ6" s="33">
        <f t="shared" si="7"/>
        <v>844.96</v>
      </c>
      <c r="BK6" s="33">
        <f t="shared" si="7"/>
        <v>862.78</v>
      </c>
      <c r="BL6" s="33">
        <f t="shared" si="7"/>
        <v>803.29</v>
      </c>
      <c r="BM6" s="33">
        <f t="shared" si="7"/>
        <v>760.12</v>
      </c>
      <c r="BN6" s="33">
        <f t="shared" si="7"/>
        <v>492.59</v>
      </c>
      <c r="BO6" s="32" t="str">
        <f>IF(BO7="","",IF(BO7="-","【-】","【"&amp;SUBSTITUTE(TEXT(BO7,"#,##0.00"),"-","△")&amp;"】"))</f>
        <v>【623.71】</v>
      </c>
      <c r="BP6" s="33">
        <f>IF(BP7="",NA(),BP7)</f>
        <v>36.51</v>
      </c>
      <c r="BQ6" s="33">
        <f t="shared" ref="BQ6:BY6" si="8">IF(BQ7="",NA(),BQ7)</f>
        <v>30.53</v>
      </c>
      <c r="BR6" s="33">
        <f t="shared" si="8"/>
        <v>33.26</v>
      </c>
      <c r="BS6" s="33">
        <f t="shared" si="8"/>
        <v>36.64</v>
      </c>
      <c r="BT6" s="33">
        <f t="shared" si="8"/>
        <v>39.97</v>
      </c>
      <c r="BU6" s="33">
        <f t="shared" si="8"/>
        <v>51.86</v>
      </c>
      <c r="BV6" s="33">
        <f t="shared" si="8"/>
        <v>54.55</v>
      </c>
      <c r="BW6" s="33">
        <f t="shared" si="8"/>
        <v>56.63</v>
      </c>
      <c r="BX6" s="33">
        <f t="shared" si="8"/>
        <v>50.17</v>
      </c>
      <c r="BY6" s="33">
        <f t="shared" si="8"/>
        <v>46.53</v>
      </c>
      <c r="BZ6" s="32" t="str">
        <f>IF(BZ7="","",IF(BZ7="-","【-】","【"&amp;SUBSTITUTE(TEXT(BZ7,"#,##0.00"),"-","△")&amp;"】"))</f>
        <v>【51.88】</v>
      </c>
      <c r="CA6" s="33">
        <f>IF(CA7="",NA(),CA7)</f>
        <v>383.42</v>
      </c>
      <c r="CB6" s="33">
        <f t="shared" ref="CB6:CJ6" si="9">IF(CB7="",NA(),CB7)</f>
        <v>468.35</v>
      </c>
      <c r="CC6" s="33">
        <f t="shared" si="9"/>
        <v>392.4</v>
      </c>
      <c r="CD6" s="33">
        <f t="shared" si="9"/>
        <v>390.07</v>
      </c>
      <c r="CE6" s="33">
        <f t="shared" si="9"/>
        <v>346.09</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25.53</v>
      </c>
      <c r="CM6" s="33">
        <f t="shared" ref="CM6:CU6" si="10">IF(CM7="",NA(),CM7)</f>
        <v>25.53</v>
      </c>
      <c r="CN6" s="33">
        <f t="shared" si="10"/>
        <v>10.53</v>
      </c>
      <c r="CO6" s="33">
        <f t="shared" si="10"/>
        <v>25.53</v>
      </c>
      <c r="CP6" s="33">
        <f t="shared" si="10"/>
        <v>61.11</v>
      </c>
      <c r="CQ6" s="33">
        <f t="shared" si="10"/>
        <v>55.42</v>
      </c>
      <c r="CR6" s="33">
        <f t="shared" si="10"/>
        <v>58.58</v>
      </c>
      <c r="CS6" s="33">
        <f t="shared" si="10"/>
        <v>58.82</v>
      </c>
      <c r="CT6" s="33">
        <f t="shared" si="10"/>
        <v>51.54</v>
      </c>
      <c r="CU6" s="33">
        <f t="shared" si="10"/>
        <v>44.84</v>
      </c>
      <c r="CV6" s="32" t="str">
        <f>IF(CV7="","",IF(CV7="-","【-】","【"&amp;SUBSTITUTE(TEXT(CV7,"#,##0.00"),"-","△")&amp;"】"))</f>
        <v>【51.98】</v>
      </c>
      <c r="CW6" s="33">
        <f>IF(CW7="",NA(),CW7)</f>
        <v>39.33</v>
      </c>
      <c r="CX6" s="33">
        <f t="shared" ref="CX6:DF6" si="11">IF(CX7="",NA(),CX7)</f>
        <v>37.33</v>
      </c>
      <c r="CY6" s="33">
        <f t="shared" si="11"/>
        <v>37.33</v>
      </c>
      <c r="CZ6" s="33">
        <f t="shared" si="11"/>
        <v>37.33</v>
      </c>
      <c r="DA6" s="33">
        <f t="shared" si="11"/>
        <v>37.33</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412082</v>
      </c>
      <c r="D7" s="35">
        <v>47</v>
      </c>
      <c r="E7" s="35">
        <v>18</v>
      </c>
      <c r="F7" s="35">
        <v>1</v>
      </c>
      <c r="G7" s="35">
        <v>0</v>
      </c>
      <c r="H7" s="35" t="s">
        <v>96</v>
      </c>
      <c r="I7" s="35" t="s">
        <v>97</v>
      </c>
      <c r="J7" s="35" t="s">
        <v>98</v>
      </c>
      <c r="K7" s="35" t="s">
        <v>99</v>
      </c>
      <c r="L7" s="35" t="s">
        <v>100</v>
      </c>
      <c r="M7" s="36" t="s">
        <v>101</v>
      </c>
      <c r="N7" s="36" t="s">
        <v>102</v>
      </c>
      <c r="O7" s="36">
        <v>0.33</v>
      </c>
      <c r="P7" s="36">
        <v>100</v>
      </c>
      <c r="Q7" s="36">
        <v>2970</v>
      </c>
      <c r="R7" s="36">
        <v>45851</v>
      </c>
      <c r="S7" s="36">
        <v>95.81</v>
      </c>
      <c r="T7" s="36">
        <v>478.56</v>
      </c>
      <c r="U7" s="36">
        <v>150</v>
      </c>
      <c r="V7" s="36">
        <v>0.11</v>
      </c>
      <c r="W7" s="36">
        <v>1363.64</v>
      </c>
      <c r="X7" s="36">
        <v>82.33</v>
      </c>
      <c r="Y7" s="36">
        <v>95.92</v>
      </c>
      <c r="Z7" s="36">
        <v>104.41</v>
      </c>
      <c r="AA7" s="36">
        <v>107.95</v>
      </c>
      <c r="AB7" s="36">
        <v>96.4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161.69</v>
      </c>
      <c r="BF7" s="36">
        <v>116.22</v>
      </c>
      <c r="BG7" s="36">
        <v>141.11000000000001</v>
      </c>
      <c r="BH7" s="36">
        <v>109.46</v>
      </c>
      <c r="BI7" s="36">
        <v>125.6</v>
      </c>
      <c r="BJ7" s="36">
        <v>844.96</v>
      </c>
      <c r="BK7" s="36">
        <v>862.78</v>
      </c>
      <c r="BL7" s="36">
        <v>803.29</v>
      </c>
      <c r="BM7" s="36">
        <v>760.12</v>
      </c>
      <c r="BN7" s="36">
        <v>492.59</v>
      </c>
      <c r="BO7" s="36">
        <v>623.71</v>
      </c>
      <c r="BP7" s="36">
        <v>36.51</v>
      </c>
      <c r="BQ7" s="36">
        <v>30.53</v>
      </c>
      <c r="BR7" s="36">
        <v>33.26</v>
      </c>
      <c r="BS7" s="36">
        <v>36.64</v>
      </c>
      <c r="BT7" s="36">
        <v>39.97</v>
      </c>
      <c r="BU7" s="36">
        <v>51.86</v>
      </c>
      <c r="BV7" s="36">
        <v>54.55</v>
      </c>
      <c r="BW7" s="36">
        <v>56.63</v>
      </c>
      <c r="BX7" s="36">
        <v>50.17</v>
      </c>
      <c r="BY7" s="36">
        <v>46.53</v>
      </c>
      <c r="BZ7" s="36">
        <v>51.88</v>
      </c>
      <c r="CA7" s="36">
        <v>383.42</v>
      </c>
      <c r="CB7" s="36">
        <v>468.35</v>
      </c>
      <c r="CC7" s="36">
        <v>392.4</v>
      </c>
      <c r="CD7" s="36">
        <v>390.07</v>
      </c>
      <c r="CE7" s="36">
        <v>346.09</v>
      </c>
      <c r="CF7" s="36">
        <v>297.51</v>
      </c>
      <c r="CG7" s="36">
        <v>275.64999999999998</v>
      </c>
      <c r="CH7" s="36">
        <v>272.66000000000003</v>
      </c>
      <c r="CI7" s="36">
        <v>329.08</v>
      </c>
      <c r="CJ7" s="36">
        <v>373.71</v>
      </c>
      <c r="CK7" s="36">
        <v>295.51</v>
      </c>
      <c r="CL7" s="36">
        <v>25.53</v>
      </c>
      <c r="CM7" s="36">
        <v>25.53</v>
      </c>
      <c r="CN7" s="36">
        <v>10.53</v>
      </c>
      <c r="CO7" s="36">
        <v>25.53</v>
      </c>
      <c r="CP7" s="36">
        <v>61.11</v>
      </c>
      <c r="CQ7" s="36">
        <v>55.42</v>
      </c>
      <c r="CR7" s="36">
        <v>58.58</v>
      </c>
      <c r="CS7" s="36">
        <v>58.82</v>
      </c>
      <c r="CT7" s="36">
        <v>51.54</v>
      </c>
      <c r="CU7" s="36">
        <v>44.84</v>
      </c>
      <c r="CV7" s="36">
        <v>51.98</v>
      </c>
      <c r="CW7" s="36">
        <v>39.33</v>
      </c>
      <c r="CX7" s="36">
        <v>37.33</v>
      </c>
      <c r="CY7" s="36">
        <v>37.33</v>
      </c>
      <c r="CZ7" s="36">
        <v>37.33</v>
      </c>
      <c r="DA7" s="36">
        <v>37.33</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cp:lastModifiedBy>
  <cp:lastPrinted>2017-02-13T06:35:34Z</cp:lastPrinted>
  <dcterms:created xsi:type="dcterms:W3CDTF">2017-02-08T03:26:41Z</dcterms:created>
  <dcterms:modified xsi:type="dcterms:W3CDTF">2017-02-13T07:31:54Z</dcterms:modified>
  <cp:category/>
</cp:coreProperties>
</file>