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８年度\【依頼】公営企業に係る「経営比較分析表」の分析について\01佐賀市（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I10" i="4"/>
  <c r="B10" i="4"/>
  <c r="AT8" i="4"/>
  <c r="AL8" i="4"/>
  <c r="W8" i="4"/>
  <c r="P8" i="4"/>
  <c r="C10" i="5" l="1"/>
  <c r="D10" i="5"/>
  <c r="E10" i="5"/>
  <c r="B10" i="5"/>
</calcChain>
</file>

<file path=xl/sharedStrings.xml><?xml version="1.0" encoding="utf-8"?>
<sst xmlns="http://schemas.openxmlformats.org/spreadsheetml/2006/main" count="260" uniqueCount="110">
  <si>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</si>
  <si>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</si>
  <si>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</si>
  <si>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</si>
  <si>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</si>
  <si>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</si>
  <si>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</si>
  <si>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</si>
  <si>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</si>
  <si>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</si>
  <si>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</si>
  <si>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</si>
  <si>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</si>
  <si>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</si>
  <si>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</si>
  <si>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</si>
  <si>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</si>
  <si>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</si>
  <si>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</si>
  <si>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</si>
  <si>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</si>
  <si>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</si>
  <si>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</si>
  <si>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</si>
  <si>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</si>
  <si>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</si>
  <si>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</si>
  <si>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</si>
  <si>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</si>
  <si>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</si>
  <si>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</si>
  <si>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</si>
  <si>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</si>
  <si>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</si>
  <si>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</si>
  <si>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</si>
  <si>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</si>
  <si>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</si>
  <si>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</si>
  <si>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</si>
  <si>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</si>
  <si>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</si>
  <si>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</si>
  <si>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</si>
  <si>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</si>
  <si>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</si>
  <si>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</si>
  <si>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</si>
  <si>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</si>
  <si>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</si>
  <si>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</si>
  <si>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</si>
  <si>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</si>
  <si>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</si>
  <si>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</si>
  <si>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</si>
  <si>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</si>
  <si>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</si>
  <si>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</si>
  <si>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</si>
  <si>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</si>
  <si>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</si>
  <si>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</si>
  <si>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</si>
  <si>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</si>
  <si>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</si>
  <si>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</si>
  <si>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</si>
  <si>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</si>
  <si>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</si>
  <si>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</si>
  <si>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</si>
  <si>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</si>
  <si>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</si>
  <si>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</si>
  <si>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</si>
  <si>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</si>
  <si>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</si>
  <si>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</si>
  <si>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</si>
  <si>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</si>
  <si>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</si>
  <si>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</si>
  <si>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</si>
  <si>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</si>
  <si>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</si>
  <si>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</si>
  <si>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</si>
  <si>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</si>
  <si>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</si>
  <si>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</si>
  <si>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</si>
  <si>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</si>
  <si>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</si>
  <si>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</si>
  <si>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</si>
  <si>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</si>
  <si>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</si>
  <si>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</si>
  <si>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</si>
  <si>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</si>
  <si>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</si>
  <si>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</si>
  <si>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</si>
  <si>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</si>
  <si>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</si>
  <si>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</si>
  <si>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0"/>
        <rFont val="ＭＳ ゴシック"/>
        <family val="3"/>
        <charset val="128"/>
      </rPr>
      <t>当市の特定地域生活排水処理事業（以下「市営浄化槽事業」という。）については、公共下水道事業・特定環境保全公共下水道事業・農業集落排水事業・個別排水処理事業の４事業と合わせて、１つの「下水道事業」として経営している。
　市営浄化槽事業は、上記の４つの事業以外の地区の汚水等を処理する事業で、平成22年度から開始している。
　また、使用料については、公共下水道事業のような使用量に応じたものではなく、人槽による定額制となっている。浄化槽使用料体系については、公共下水道事業の料金体系と均衡するように設定されている。そのため、総務省が定める繰出基準での一般会計繰入金では収支が不足するため、結果として、収支不足分を公共下水道事業からの繰入れで賄っている状況である。①経常収支比率が100％前後であるにもかかわらず、⑤経費回収率が50％前後で推移しているのはそのためである。　</t>
    </r>
    <rPh sb="1" eb="3">
      <t>トウシ</t>
    </rPh>
    <rPh sb="4" eb="6">
      <t>トクテイ</t>
    </rPh>
    <rPh sb="6" eb="8">
      <t>チイキ</t>
    </rPh>
    <rPh sb="8" eb="10">
      <t>セイカツ</t>
    </rPh>
    <rPh sb="10" eb="12">
      <t>ハイスイ</t>
    </rPh>
    <rPh sb="12" eb="14">
      <t>ショリ</t>
    </rPh>
    <rPh sb="17" eb="19">
      <t>イカ</t>
    </rPh>
    <rPh sb="20" eb="22">
      <t>シエイ</t>
    </rPh>
    <rPh sb="22" eb="25">
      <t>ジョウカソウ</t>
    </rPh>
    <rPh sb="25" eb="27">
      <t>ジギョウ</t>
    </rPh>
    <rPh sb="39" eb="41">
      <t>コウキョウ</t>
    </rPh>
    <rPh sb="41" eb="44">
      <t>ゲスイドウ</t>
    </rPh>
    <rPh sb="44" eb="46">
      <t>ジギョウ</t>
    </rPh>
    <rPh sb="70" eb="72">
      <t>コベツ</t>
    </rPh>
    <rPh sb="72" eb="74">
      <t>ハイスイ</t>
    </rPh>
    <rPh sb="74" eb="76">
      <t>ショリ</t>
    </rPh>
    <rPh sb="76" eb="78">
      <t>ジギョウ</t>
    </rPh>
    <rPh sb="80" eb="82">
      <t>ジギョウ</t>
    </rPh>
    <rPh sb="83" eb="84">
      <t>ア</t>
    </rPh>
    <rPh sb="92" eb="95">
      <t>ゲスイドウ</t>
    </rPh>
    <rPh sb="95" eb="97">
      <t>ジギョウ</t>
    </rPh>
    <rPh sb="101" eb="103">
      <t>ケイエイ</t>
    </rPh>
    <rPh sb="121" eb="123">
      <t>ジョウキ</t>
    </rPh>
    <rPh sb="127" eb="129">
      <t>ジギョウ</t>
    </rPh>
    <rPh sb="129" eb="131">
      <t>イガイ</t>
    </rPh>
    <rPh sb="132" eb="134">
      <t>チク</t>
    </rPh>
    <rPh sb="135" eb="137">
      <t>オスイ</t>
    </rPh>
    <rPh sb="137" eb="138">
      <t>トウ</t>
    </rPh>
    <rPh sb="139" eb="141">
      <t>ショリ</t>
    </rPh>
    <rPh sb="143" eb="145">
      <t>ジギョウ</t>
    </rPh>
    <rPh sb="147" eb="149">
      <t>ヘイセイ</t>
    </rPh>
    <rPh sb="151" eb="153">
      <t>ネンド</t>
    </rPh>
    <rPh sb="155" eb="157">
      <t>カイシ</t>
    </rPh>
    <rPh sb="167" eb="170">
      <t>シヨウリョウ</t>
    </rPh>
    <rPh sb="176" eb="178">
      <t>コウキョウ</t>
    </rPh>
    <rPh sb="178" eb="180">
      <t>ゲスイ</t>
    </rPh>
    <rPh sb="180" eb="181">
      <t>ミチ</t>
    </rPh>
    <rPh sb="181" eb="183">
      <t>ジギョウ</t>
    </rPh>
    <rPh sb="187" eb="189">
      <t>シヨウ</t>
    </rPh>
    <rPh sb="189" eb="190">
      <t>リョウ</t>
    </rPh>
    <rPh sb="191" eb="192">
      <t>オウ</t>
    </rPh>
    <rPh sb="201" eb="202">
      <t>ヒト</t>
    </rPh>
    <rPh sb="202" eb="203">
      <t>ソウ</t>
    </rPh>
    <rPh sb="206" eb="208">
      <t>テイガク</t>
    </rPh>
    <rPh sb="208" eb="209">
      <t>セイ</t>
    </rPh>
    <rPh sb="216" eb="219">
      <t>ジョウカソウ</t>
    </rPh>
    <rPh sb="219" eb="222">
      <t>シヨウリョウ</t>
    </rPh>
    <rPh sb="222" eb="224">
      <t>タイケイ</t>
    </rPh>
    <rPh sb="230" eb="232">
      <t>コウキョウ</t>
    </rPh>
    <rPh sb="232" eb="235">
      <t>ゲスイドウ</t>
    </rPh>
    <rPh sb="235" eb="237">
      <t>ジギョウ</t>
    </rPh>
    <rPh sb="238" eb="240">
      <t>リョウキン</t>
    </rPh>
    <rPh sb="240" eb="242">
      <t>タイケイ</t>
    </rPh>
    <rPh sb="243" eb="245">
      <t>キンコウ</t>
    </rPh>
    <rPh sb="250" eb="252">
      <t>セッテイ</t>
    </rPh>
    <rPh sb="263" eb="266">
      <t>ソウムショウ</t>
    </rPh>
    <rPh sb="267" eb="268">
      <t>サダ</t>
    </rPh>
    <rPh sb="270" eb="272">
      <t>クリダ</t>
    </rPh>
    <rPh sb="272" eb="274">
      <t>キジュン</t>
    </rPh>
    <rPh sb="276" eb="278">
      <t>イッパン</t>
    </rPh>
    <rPh sb="278" eb="280">
      <t>カイケイ</t>
    </rPh>
    <rPh sb="280" eb="282">
      <t>クリイレ</t>
    </rPh>
    <rPh sb="282" eb="283">
      <t>キン</t>
    </rPh>
    <rPh sb="285" eb="287">
      <t>シュウシ</t>
    </rPh>
    <rPh sb="288" eb="290">
      <t>フソク</t>
    </rPh>
    <rPh sb="295" eb="297">
      <t>ケッカ</t>
    </rPh>
    <rPh sb="301" eb="303">
      <t>シュウシ</t>
    </rPh>
    <rPh sb="303" eb="305">
      <t>フソク</t>
    </rPh>
    <rPh sb="305" eb="306">
      <t>ブン</t>
    </rPh>
    <rPh sb="307" eb="309">
      <t>コウキョウ</t>
    </rPh>
    <rPh sb="309" eb="312">
      <t>ゲスイドウ</t>
    </rPh>
    <rPh sb="312" eb="314">
      <t>ジギョウ</t>
    </rPh>
    <rPh sb="317" eb="319">
      <t>クリイ</t>
    </rPh>
    <rPh sb="321" eb="322">
      <t>マカナ</t>
    </rPh>
    <rPh sb="326" eb="328">
      <t>ジョウキョウ</t>
    </rPh>
    <rPh sb="333" eb="335">
      <t>ケイジョウ</t>
    </rPh>
    <rPh sb="335" eb="337">
      <t>シュウシ</t>
    </rPh>
    <rPh sb="337" eb="339">
      <t>ヒリツ</t>
    </rPh>
    <rPh sb="344" eb="346">
      <t>ゼンゴ</t>
    </rPh>
    <rPh sb="358" eb="360">
      <t>ケイヒ</t>
    </rPh>
    <rPh sb="360" eb="362">
      <t>カイシュウ</t>
    </rPh>
    <rPh sb="362" eb="363">
      <t>リツ</t>
    </rPh>
    <rPh sb="367" eb="369">
      <t>ゼンゴ</t>
    </rPh>
    <rPh sb="370" eb="372">
      <t>スイイ</t>
    </rPh>
    <phoneticPr fontId="4"/>
  </si>
  <si>
    <t>　当市の市営浄化槽事業は、平成22年から開始しているため、当市で設置した浄化槽については、28年の法定耐用年数を超えた施設はないが、寄贈の浄化槽については、法定耐用年数に近づいている浄化槽もある。
　浄化槽について、老朽化した場合、構造的に更新（取替）による対応は難しく、基本的には修繕により対応していくことを想定している。そのため、事業開始間もない事業ではあるが、老朽化施設の修繕を念頭に置いた計画的な維持管理体制の構築が必要となる。</t>
    <rPh sb="1" eb="3">
      <t>トウシ</t>
    </rPh>
    <rPh sb="4" eb="5">
      <t>シ</t>
    </rPh>
    <rPh sb="5" eb="6">
      <t>エイ</t>
    </rPh>
    <rPh sb="6" eb="9">
      <t>ジョウカソウ</t>
    </rPh>
    <rPh sb="9" eb="11">
      <t>ジギョウ</t>
    </rPh>
    <rPh sb="13" eb="15">
      <t>ヘイセイ</t>
    </rPh>
    <rPh sb="17" eb="18">
      <t>ネン</t>
    </rPh>
    <rPh sb="20" eb="22">
      <t>カイシ</t>
    </rPh>
    <rPh sb="29" eb="31">
      <t>トウシ</t>
    </rPh>
    <rPh sb="32" eb="34">
      <t>セッチ</t>
    </rPh>
    <rPh sb="36" eb="39">
      <t>ジョウカソウ</t>
    </rPh>
    <rPh sb="47" eb="48">
      <t>ネン</t>
    </rPh>
    <rPh sb="49" eb="51">
      <t>ホウテイ</t>
    </rPh>
    <rPh sb="51" eb="53">
      <t>タイヨウ</t>
    </rPh>
    <rPh sb="53" eb="55">
      <t>ネンスウ</t>
    </rPh>
    <rPh sb="56" eb="57">
      <t>コ</t>
    </rPh>
    <rPh sb="59" eb="61">
      <t>シセツ</t>
    </rPh>
    <rPh sb="66" eb="68">
      <t>キゾウ</t>
    </rPh>
    <rPh sb="69" eb="72">
      <t>ジョウカソウ</t>
    </rPh>
    <rPh sb="78" eb="80">
      <t>ホウテイ</t>
    </rPh>
    <rPh sb="80" eb="82">
      <t>タイヨウ</t>
    </rPh>
    <rPh sb="82" eb="84">
      <t>ネンスウ</t>
    </rPh>
    <rPh sb="85" eb="86">
      <t>チカ</t>
    </rPh>
    <rPh sb="91" eb="94">
      <t>ジョウカソウ</t>
    </rPh>
    <rPh sb="100" eb="103">
      <t>ジョウカソウ</t>
    </rPh>
    <rPh sb="108" eb="111">
      <t>ロウキュウカ</t>
    </rPh>
    <rPh sb="113" eb="115">
      <t>バアイ</t>
    </rPh>
    <rPh sb="116" eb="119">
      <t>コウゾウテキ</t>
    </rPh>
    <rPh sb="120" eb="122">
      <t>コウシン</t>
    </rPh>
    <rPh sb="123" eb="125">
      <t>トリカエ</t>
    </rPh>
    <rPh sb="129" eb="131">
      <t>タイオウ</t>
    </rPh>
    <rPh sb="132" eb="133">
      <t>ムズカ</t>
    </rPh>
    <rPh sb="136" eb="139">
      <t>キホンテキ</t>
    </rPh>
    <rPh sb="141" eb="143">
      <t>シュウゼン</t>
    </rPh>
    <rPh sb="146" eb="148">
      <t>タイオウ</t>
    </rPh>
    <rPh sb="155" eb="157">
      <t>ソウテイ</t>
    </rPh>
    <rPh sb="167" eb="169">
      <t>ジギョウ</t>
    </rPh>
    <rPh sb="169" eb="171">
      <t>カイシ</t>
    </rPh>
    <rPh sb="171" eb="172">
      <t>マ</t>
    </rPh>
    <rPh sb="175" eb="177">
      <t>ジギョウ</t>
    </rPh>
    <rPh sb="183" eb="186">
      <t>ロウキュウカ</t>
    </rPh>
    <rPh sb="186" eb="188">
      <t>シセツ</t>
    </rPh>
    <rPh sb="189" eb="191">
      <t>シュウゼン</t>
    </rPh>
    <rPh sb="192" eb="194">
      <t>ネントウ</t>
    </rPh>
    <rPh sb="195" eb="196">
      <t>オ</t>
    </rPh>
    <rPh sb="198" eb="201">
      <t>ケイカクテキ</t>
    </rPh>
    <rPh sb="202" eb="204">
      <t>イジ</t>
    </rPh>
    <rPh sb="204" eb="206">
      <t>カンリ</t>
    </rPh>
    <rPh sb="206" eb="208">
      <t>タイセイ</t>
    </rPh>
    <rPh sb="209" eb="211">
      <t>コウチク</t>
    </rPh>
    <rPh sb="212" eb="214">
      <t>ヒツヨウ</t>
    </rPh>
    <phoneticPr fontId="4"/>
  </si>
  <si>
    <t>　市営浄化槽事業については、普及促進が必要とされる一方、経費回収率が50％前後と低いため、市営浄化槽の基数が増加していくと、収支不足が増加することとなる。
　また、上記でも記載したとおり、今後は、老朽化した寄贈の浄化槽に対する修繕費用が増加していくことが想定されるが、現時点では修繕に対する国庫補助等は見込めず、事業開始間もないことから減価償却による資金の内部留保も十分ではないという財源的な問題もある。
　したがって、収支不足の構造的な問題と併せて、今後増加してくる修繕費用へ対応できるよう、経費の削減に取り組むとともに、料金の単価設定や改定について検討する必要がある。</t>
    <rPh sb="1" eb="2">
      <t>シ</t>
    </rPh>
    <rPh sb="2" eb="3">
      <t>エイ</t>
    </rPh>
    <rPh sb="3" eb="6">
      <t>ジョウカソウ</t>
    </rPh>
    <rPh sb="6" eb="8">
      <t>ジギョウ</t>
    </rPh>
    <rPh sb="37" eb="39">
      <t>ゼンゴ</t>
    </rPh>
    <rPh sb="82" eb="84">
      <t>ジョウキ</t>
    </rPh>
    <rPh sb="86" eb="88">
      <t>キサイ</t>
    </rPh>
    <rPh sb="94" eb="96">
      <t>コンゴ</t>
    </rPh>
    <rPh sb="98" eb="101">
      <t>ロウキュウカ</t>
    </rPh>
    <rPh sb="103" eb="105">
      <t>キゾウ</t>
    </rPh>
    <rPh sb="106" eb="109">
      <t>ジョウカソウ</t>
    </rPh>
    <rPh sb="110" eb="111">
      <t>タイ</t>
    </rPh>
    <rPh sb="113" eb="115">
      <t>シュウゼン</t>
    </rPh>
    <rPh sb="115" eb="117">
      <t>ヒヨウ</t>
    </rPh>
    <rPh sb="118" eb="120">
      <t>ゾウカ</t>
    </rPh>
    <rPh sb="127" eb="129">
      <t>ソウテイ</t>
    </rPh>
    <rPh sb="134" eb="137">
      <t>ゲンジテン</t>
    </rPh>
    <rPh sb="139" eb="141">
      <t>シュウゼン</t>
    </rPh>
    <rPh sb="142" eb="143">
      <t>タイ</t>
    </rPh>
    <rPh sb="145" eb="147">
      <t>コッコ</t>
    </rPh>
    <rPh sb="147" eb="149">
      <t>ホジョ</t>
    </rPh>
    <rPh sb="149" eb="150">
      <t>トウ</t>
    </rPh>
    <rPh sb="151" eb="153">
      <t>ミコ</t>
    </rPh>
    <rPh sb="156" eb="158">
      <t>ジギョウ</t>
    </rPh>
    <rPh sb="158" eb="160">
      <t>カイシ</t>
    </rPh>
    <rPh sb="160" eb="161">
      <t>マ</t>
    </rPh>
    <rPh sb="168" eb="170">
      <t>ゲンカ</t>
    </rPh>
    <rPh sb="170" eb="172">
      <t>ショウキャク</t>
    </rPh>
    <rPh sb="175" eb="177">
      <t>シキン</t>
    </rPh>
    <rPh sb="178" eb="180">
      <t>ナイブ</t>
    </rPh>
    <rPh sb="180" eb="182">
      <t>リュウホ</t>
    </rPh>
    <rPh sb="183" eb="185">
      <t>ジュウブン</t>
    </rPh>
    <rPh sb="192" eb="195">
      <t>ザイゲンテキ</t>
    </rPh>
    <rPh sb="196" eb="198">
      <t>モンダイ</t>
    </rPh>
    <rPh sb="210" eb="212">
      <t>シュウシ</t>
    </rPh>
    <rPh sb="212" eb="214">
      <t>ブソク</t>
    </rPh>
    <rPh sb="215" eb="218">
      <t>コウゾウテキ</t>
    </rPh>
    <rPh sb="219" eb="221">
      <t>モンダイ</t>
    </rPh>
    <rPh sb="222" eb="223">
      <t>アワ</t>
    </rPh>
    <rPh sb="226" eb="228">
      <t>コンゴ</t>
    </rPh>
    <rPh sb="228" eb="230">
      <t>ゾウカ</t>
    </rPh>
    <rPh sb="234" eb="236">
      <t>シュウゼン</t>
    </rPh>
    <rPh sb="236" eb="238">
      <t>ヒヨウ</t>
    </rPh>
    <rPh sb="239" eb="241">
      <t>タイオウ</t>
    </rPh>
    <rPh sb="280" eb="2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</si>
</sst>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08064"/>
        <c:axId val="19661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608064"/>
        <c:axId val="196617840"/>
      </c:lineChart>
      <c:dateAx>
        <c:axId val="117608064"/>
        <c:scaling>
          <c:orientation val="minMax"/>
        </c:scaling>
        <c:delete val="1"/>
        <c:axPos val="b"/>
        <c:numFmt formatCode="ge" sourceLinked="1"/>
        <c:majorTickMark val="none"/>
        <c:minorTickMark val="none"/>
        <c:tickLblPos val="none"/>
        <c:crossAx val="196617840"/>
        <c:crosses val="autoZero"/>
        <c:auto val="1"/>
        <c:lblOffset val="100"/>
        <c:baseTimeUnit val="years"/>
      </c:dateAx>
      <c:valAx>
        <c:axId val="19661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129.68</c:v>
                </c:pt>
                <c:pt idx="2">
                  <c:v>116.15</c:v>
                </c:pt>
                <c:pt idx="3">
                  <c:v>112.89</c:v>
                </c:pt>
                <c:pt idx="4">
                  <c:v>117.06</c:v>
                </c:pt>
              </c:numCache>
            </c:numRef>
          </c:val>
        </c:ser>
        <c:dLbls>
          <c:showLegendKey val="0"/>
          <c:showVal val="0"/>
          <c:showCatName val="0"/>
          <c:showSerName val="0"/>
          <c:showPercent val="0"/>
          <c:showBubbleSize val="0"/>
        </c:dLbls>
        <c:gapWidth val="150"/>
        <c:axId val="196449840"/>
        <c:axId val="1968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96449840"/>
        <c:axId val="196832072"/>
      </c:lineChart>
      <c:dateAx>
        <c:axId val="196449840"/>
        <c:scaling>
          <c:orientation val="minMax"/>
        </c:scaling>
        <c:delete val="1"/>
        <c:axPos val="b"/>
        <c:numFmt formatCode="ge" sourceLinked="1"/>
        <c:majorTickMark val="none"/>
        <c:minorTickMark val="none"/>
        <c:tickLblPos val="none"/>
        <c:crossAx val="196832072"/>
        <c:crosses val="autoZero"/>
        <c:auto val="1"/>
        <c:lblOffset val="100"/>
        <c:baseTimeUnit val="years"/>
      </c:dateAx>
      <c:valAx>
        <c:axId val="1968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93.15</c:v>
                </c:pt>
                <c:pt idx="2">
                  <c:v>92.64</c:v>
                </c:pt>
                <c:pt idx="3">
                  <c:v>96.1</c:v>
                </c:pt>
                <c:pt idx="4">
                  <c:v>98.02</c:v>
                </c:pt>
              </c:numCache>
            </c:numRef>
          </c:val>
        </c:ser>
        <c:dLbls>
          <c:showLegendKey val="0"/>
          <c:showVal val="0"/>
          <c:showCatName val="0"/>
          <c:showSerName val="0"/>
          <c:showPercent val="0"/>
          <c:showBubbleSize val="0"/>
        </c:dLbls>
        <c:gapWidth val="150"/>
        <c:axId val="196833248"/>
        <c:axId val="19683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96833248"/>
        <c:axId val="196833640"/>
      </c:lineChart>
      <c:dateAx>
        <c:axId val="196833248"/>
        <c:scaling>
          <c:orientation val="minMax"/>
        </c:scaling>
        <c:delete val="1"/>
        <c:axPos val="b"/>
        <c:numFmt formatCode="ge" sourceLinked="1"/>
        <c:majorTickMark val="none"/>
        <c:minorTickMark val="none"/>
        <c:tickLblPos val="none"/>
        <c:crossAx val="196833640"/>
        <c:crosses val="autoZero"/>
        <c:auto val="1"/>
        <c:lblOffset val="100"/>
        <c:baseTimeUnit val="years"/>
      </c:dateAx>
      <c:valAx>
        <c:axId val="1968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100.01</c:v>
                </c:pt>
                <c:pt idx="2">
                  <c:v>100</c:v>
                </c:pt>
                <c:pt idx="3">
                  <c:v>100.08</c:v>
                </c:pt>
                <c:pt idx="4">
                  <c:v>99.92</c:v>
                </c:pt>
              </c:numCache>
            </c:numRef>
          </c:val>
        </c:ser>
        <c:dLbls>
          <c:showLegendKey val="0"/>
          <c:showVal val="0"/>
          <c:showCatName val="0"/>
          <c:showSerName val="0"/>
          <c:showPercent val="0"/>
          <c:showBubbleSize val="0"/>
        </c:dLbls>
        <c:gapWidth val="150"/>
        <c:axId val="195815056"/>
        <c:axId val="19666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195815056"/>
        <c:axId val="196668856"/>
      </c:lineChart>
      <c:dateAx>
        <c:axId val="195815056"/>
        <c:scaling>
          <c:orientation val="minMax"/>
        </c:scaling>
        <c:delete val="1"/>
        <c:axPos val="b"/>
        <c:numFmt formatCode="ge" sourceLinked="1"/>
        <c:majorTickMark val="none"/>
        <c:minorTickMark val="none"/>
        <c:tickLblPos val="none"/>
        <c:crossAx val="196668856"/>
        <c:crosses val="autoZero"/>
        <c:auto val="1"/>
        <c:lblOffset val="100"/>
        <c:baseTimeUnit val="years"/>
      </c:dateAx>
      <c:valAx>
        <c:axId val="19666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1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0.41</c:v>
                </c:pt>
                <c:pt idx="2">
                  <c:v>0.88</c:v>
                </c:pt>
                <c:pt idx="3">
                  <c:v>8.94</c:v>
                </c:pt>
                <c:pt idx="4">
                  <c:v>11.18</c:v>
                </c:pt>
              </c:numCache>
            </c:numRef>
          </c:val>
        </c:ser>
        <c:dLbls>
          <c:showLegendKey val="0"/>
          <c:showVal val="0"/>
          <c:showCatName val="0"/>
          <c:showSerName val="0"/>
          <c:showPercent val="0"/>
          <c:showBubbleSize val="0"/>
        </c:dLbls>
        <c:gapWidth val="150"/>
        <c:axId val="117633120"/>
        <c:axId val="19633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117633120"/>
        <c:axId val="196331184"/>
      </c:lineChart>
      <c:dateAx>
        <c:axId val="117633120"/>
        <c:scaling>
          <c:orientation val="minMax"/>
        </c:scaling>
        <c:delete val="1"/>
        <c:axPos val="b"/>
        <c:numFmt formatCode="ge" sourceLinked="1"/>
        <c:majorTickMark val="none"/>
        <c:minorTickMark val="none"/>
        <c:tickLblPos val="none"/>
        <c:crossAx val="196331184"/>
        <c:crosses val="autoZero"/>
        <c:auto val="1"/>
        <c:lblOffset val="100"/>
        <c:baseTimeUnit val="years"/>
      </c:dateAx>
      <c:valAx>
        <c:axId val="1963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619904"/>
        <c:axId val="19631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6619904"/>
        <c:axId val="196310128"/>
      </c:lineChart>
      <c:dateAx>
        <c:axId val="196619904"/>
        <c:scaling>
          <c:orientation val="minMax"/>
        </c:scaling>
        <c:delete val="1"/>
        <c:axPos val="b"/>
        <c:numFmt formatCode="ge" sourceLinked="1"/>
        <c:majorTickMark val="none"/>
        <c:minorTickMark val="none"/>
        <c:tickLblPos val="none"/>
        <c:crossAx val="196310128"/>
        <c:crosses val="autoZero"/>
        <c:auto val="1"/>
        <c:lblOffset val="100"/>
        <c:baseTimeUnit val="years"/>
      </c:dateAx>
      <c:valAx>
        <c:axId val="19631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94626728"/>
        <c:axId val="19644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194626728"/>
        <c:axId val="196448664"/>
      </c:lineChart>
      <c:dateAx>
        <c:axId val="194626728"/>
        <c:scaling>
          <c:orientation val="minMax"/>
        </c:scaling>
        <c:delete val="1"/>
        <c:axPos val="b"/>
        <c:numFmt formatCode="ge" sourceLinked="1"/>
        <c:majorTickMark val="none"/>
        <c:minorTickMark val="none"/>
        <c:tickLblPos val="none"/>
        <c:crossAx val="196448664"/>
        <c:crosses val="autoZero"/>
        <c:auto val="1"/>
        <c:lblOffset val="100"/>
        <c:baseTimeUnit val="years"/>
      </c:dateAx>
      <c:valAx>
        <c:axId val="1964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2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219.04</c:v>
                </c:pt>
                <c:pt idx="2">
                  <c:v>420.57</c:v>
                </c:pt>
                <c:pt idx="3">
                  <c:v>443.5</c:v>
                </c:pt>
                <c:pt idx="4">
                  <c:v>480.24</c:v>
                </c:pt>
              </c:numCache>
            </c:numRef>
          </c:val>
        </c:ser>
        <c:dLbls>
          <c:showLegendKey val="0"/>
          <c:showVal val="0"/>
          <c:showCatName val="0"/>
          <c:showSerName val="0"/>
          <c:showPercent val="0"/>
          <c:showBubbleSize val="0"/>
        </c:dLbls>
        <c:gapWidth val="150"/>
        <c:axId val="196451800"/>
        <c:axId val="1964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196451800"/>
        <c:axId val="196452192"/>
      </c:lineChart>
      <c:dateAx>
        <c:axId val="196451800"/>
        <c:scaling>
          <c:orientation val="minMax"/>
        </c:scaling>
        <c:delete val="1"/>
        <c:axPos val="b"/>
        <c:numFmt formatCode="ge" sourceLinked="1"/>
        <c:majorTickMark val="none"/>
        <c:minorTickMark val="none"/>
        <c:tickLblPos val="none"/>
        <c:crossAx val="196452192"/>
        <c:crosses val="autoZero"/>
        <c:auto val="1"/>
        <c:lblOffset val="100"/>
        <c:baseTimeUnit val="years"/>
      </c:dateAx>
      <c:valAx>
        <c:axId val="1964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5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355.49</c:v>
                </c:pt>
                <c:pt idx="2">
                  <c:v>427.93</c:v>
                </c:pt>
                <c:pt idx="3">
                  <c:v>453.75</c:v>
                </c:pt>
                <c:pt idx="4">
                  <c:v>221.85</c:v>
                </c:pt>
              </c:numCache>
            </c:numRef>
          </c:val>
        </c:ser>
        <c:dLbls>
          <c:showLegendKey val="0"/>
          <c:showVal val="0"/>
          <c:showCatName val="0"/>
          <c:showSerName val="0"/>
          <c:showPercent val="0"/>
          <c:showBubbleSize val="0"/>
        </c:dLbls>
        <c:gapWidth val="150"/>
        <c:axId val="196506264"/>
        <c:axId val="1965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96506264"/>
        <c:axId val="196506656"/>
      </c:lineChart>
      <c:dateAx>
        <c:axId val="196506264"/>
        <c:scaling>
          <c:orientation val="minMax"/>
        </c:scaling>
        <c:delete val="1"/>
        <c:axPos val="b"/>
        <c:numFmt formatCode="ge" sourceLinked="1"/>
        <c:majorTickMark val="none"/>
        <c:minorTickMark val="none"/>
        <c:tickLblPos val="none"/>
        <c:crossAx val="196506656"/>
        <c:crosses val="autoZero"/>
        <c:auto val="1"/>
        <c:lblOffset val="100"/>
        <c:baseTimeUnit val="years"/>
      </c:dateAx>
      <c:valAx>
        <c:axId val="1965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0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51.69</c:v>
                </c:pt>
                <c:pt idx="2">
                  <c:v>49.89</c:v>
                </c:pt>
                <c:pt idx="3">
                  <c:v>51.84</c:v>
                </c:pt>
                <c:pt idx="4">
                  <c:v>52.82</c:v>
                </c:pt>
              </c:numCache>
            </c:numRef>
          </c:val>
        </c:ser>
        <c:dLbls>
          <c:showLegendKey val="0"/>
          <c:showVal val="0"/>
          <c:showCatName val="0"/>
          <c:showSerName val="0"/>
          <c:showPercent val="0"/>
          <c:showBubbleSize val="0"/>
        </c:dLbls>
        <c:gapWidth val="150"/>
        <c:axId val="196507832"/>
        <c:axId val="1965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96507832"/>
        <c:axId val="196508224"/>
      </c:lineChart>
      <c:dateAx>
        <c:axId val="196507832"/>
        <c:scaling>
          <c:orientation val="minMax"/>
        </c:scaling>
        <c:delete val="1"/>
        <c:axPos val="b"/>
        <c:numFmt formatCode="ge" sourceLinked="1"/>
        <c:majorTickMark val="none"/>
        <c:minorTickMark val="none"/>
        <c:tickLblPos val="none"/>
        <c:crossAx val="196508224"/>
        <c:crosses val="autoZero"/>
        <c:auto val="1"/>
        <c:lblOffset val="100"/>
        <c:baseTimeUnit val="years"/>
      </c:dateAx>
      <c:valAx>
        <c:axId val="1965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208.38</c:v>
                </c:pt>
                <c:pt idx="2">
                  <c:v>222.02</c:v>
                </c:pt>
                <c:pt idx="3">
                  <c:v>219.42</c:v>
                </c:pt>
                <c:pt idx="4">
                  <c:v>211.99</c:v>
                </c:pt>
              </c:numCache>
            </c:numRef>
          </c:val>
        </c:ser>
        <c:dLbls>
          <c:showLegendKey val="0"/>
          <c:showVal val="0"/>
          <c:showCatName val="0"/>
          <c:showSerName val="0"/>
          <c:showPercent val="0"/>
          <c:showBubbleSize val="0"/>
        </c:dLbls>
        <c:gapWidth val="150"/>
        <c:axId val="196451408"/>
        <c:axId val="19645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96451408"/>
        <c:axId val="196451016"/>
      </c:lineChart>
      <c:dateAx>
        <c:axId val="196451408"/>
        <c:scaling>
          <c:orientation val="minMax"/>
        </c:scaling>
        <c:delete val="1"/>
        <c:axPos val="b"/>
        <c:numFmt formatCode="ge" sourceLinked="1"/>
        <c:majorTickMark val="none"/>
        <c:minorTickMark val="none"/>
        <c:tickLblPos val="none"/>
        <c:crossAx val="196451016"/>
        <c:crosses val="autoZero"/>
        <c:auto val="1"/>
        <c:lblOffset val="100"/>
        <c:baseTimeUnit val="years"/>
      </c:dateAx>
      <c:valAx>
        <c:axId val="19645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6"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佐賀県　佐賀市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235523</v>
      </c>
      <c r="AM8" s="58"/>
      <c r="AN8" s="58"/>
      <c r="AO8" s="58"/>
      <c r="AP8" s="58"/>
      <c r="AQ8" s="58"/>
      <c r="AR8" s="58"/>
      <c r="AS8" s="58"/>
      <c r="AT8" s="57">
        <f>データ!S6</f>
        <v>431.84</v>
      </c>
      <c r="AU8" s="57"/>
      <c r="AV8" s="57"/>
      <c r="AW8" s="57"/>
      <c r="AX8" s="57"/>
      <c r="AY8" s="57"/>
      <c r="AZ8" s="57"/>
      <c r="BA8" s="57"/>
      <c r="BB8" s="57">
        <f>データ!T6</f>
        <v>545.39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72.44</v>
      </c>
      <c r="J10" s="57"/>
      <c r="K10" s="57"/>
      <c r="L10" s="57"/>
      <c r="M10" s="57"/>
      <c r="N10" s="57"/>
      <c r="O10" s="57"/>
      <c r="P10" s="57">
        <f>データ!O6</f>
        <v>2.0499999999999998</v>
      </c>
      <c r="Q10" s="57"/>
      <c r="R10" s="57"/>
      <c r="S10" s="57"/>
      <c r="T10" s="57"/>
      <c r="U10" s="57"/>
      <c r="V10" s="57"/>
      <c r="W10" s="57">
        <f>データ!P6</f>
        <v>100</v>
      </c>
      <c r="X10" s="57"/>
      <c r="Y10" s="57"/>
      <c r="Z10" s="57"/>
      <c r="AA10" s="57"/>
      <c r="AB10" s="57"/>
      <c r="AC10" s="57"/>
      <c r="AD10" s="58">
        <f>データ!Q6</f>
        <v>2571</v>
      </c>
      <c r="AE10" s="58"/>
      <c r="AF10" s="58"/>
      <c r="AG10" s="58"/>
      <c r="AH10" s="58"/>
      <c r="AI10" s="58"/>
      <c r="AJ10" s="58"/>
      <c r="AK10" s="2"/>
      <c r="AL10" s="58">
        <f>データ!U6</f>
        <v>4808</v>
      </c>
      <c r="AM10" s="58"/>
      <c r="AN10" s="58"/>
      <c r="AO10" s="58"/>
      <c r="AP10" s="58"/>
      <c r="AQ10" s="58"/>
      <c r="AR10" s="58"/>
      <c r="AS10" s="58"/>
      <c r="AT10" s="57">
        <f>データ!V6</f>
        <v>0.93</v>
      </c>
      <c r="AU10" s="57"/>
      <c r="AV10" s="57"/>
      <c r="AW10" s="57"/>
      <c r="AX10" s="57"/>
      <c r="AY10" s="57"/>
      <c r="AZ10" s="57"/>
      <c r="BA10" s="57"/>
      <c r="BB10" s="57">
        <f>データ!W6</f>
        <v>5169.8900000000003</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412015</v>
      </c>
      <c r="D6" s="31">
        <f t="shared" si="3"/>
        <v>46</v>
      </c>
      <c r="E6" s="31">
        <f t="shared" si="3"/>
        <v>18</v>
      </c>
      <c r="F6" s="31">
        <f t="shared" si="3"/>
        <v>0</v>
      </c>
      <c r="G6" s="31">
        <f t="shared" si="3"/>
        <v>0</v>
      </c>
      <c r="H6" s="31" t="str">
        <f t="shared" si="3"/>
        <v>佐賀県　佐賀市</v>
      </c>
      <c r="I6" s="31" t="str">
        <f t="shared" si="3"/>
        <v>法適用</v>
      </c>
      <c r="J6" s="31" t="str">
        <f t="shared" si="3"/>
        <v>下水道事業</v>
      </c>
      <c r="K6" s="31" t="str">
        <f t="shared" si="3"/>
        <v>特定地域生活排水処理</v>
      </c>
      <c r="L6" s="31" t="str">
        <f t="shared" si="3"/>
        <v>K3</v>
      </c>
      <c r="M6" s="32" t="str">
        <f t="shared" si="3"/>
        <v>-</v>
      </c>
      <c r="N6" s="32">
        <f t="shared" si="3"/>
        <v>72.44</v>
      </c>
      <c r="O6" s="32">
        <f t="shared" si="3"/>
        <v>2.0499999999999998</v>
      </c>
      <c r="P6" s="32">
        <f t="shared" si="3"/>
        <v>100</v>
      </c>
      <c r="Q6" s="32">
        <f t="shared" si="3"/>
        <v>2571</v>
      </c>
      <c r="R6" s="32">
        <f t="shared" si="3"/>
        <v>235523</v>
      </c>
      <c r="S6" s="32">
        <f t="shared" si="3"/>
        <v>431.84</v>
      </c>
      <c r="T6" s="32">
        <f t="shared" si="3"/>
        <v>545.39</v>
      </c>
      <c r="U6" s="32">
        <f t="shared" si="3"/>
        <v>4808</v>
      </c>
      <c r="V6" s="32">
        <f t="shared" si="3"/>
        <v>0.93</v>
      </c>
      <c r="W6" s="32">
        <f t="shared" si="3"/>
        <v>5169.8900000000003</v>
      </c>
      <c r="X6" s="33" t="str">
        <f>IF(X7="",NA(),X7)</f>
        <v>-</v>
      </c>
      <c r="Y6" s="33">
        <f t="shared" ref="Y6:AG6" si="4">IF(Y7="",NA(),Y7)</f>
        <v>100.01</v>
      </c>
      <c r="Z6" s="33">
        <f t="shared" si="4"/>
        <v>100</v>
      </c>
      <c r="AA6" s="33">
        <f t="shared" si="4"/>
        <v>100.08</v>
      </c>
      <c r="AB6" s="33">
        <f t="shared" si="4"/>
        <v>99.92</v>
      </c>
      <c r="AC6" s="33" t="str">
        <f t="shared" si="4"/>
        <v>-</v>
      </c>
      <c r="AD6" s="33">
        <f t="shared" si="4"/>
        <v>97.09</v>
      </c>
      <c r="AE6" s="33">
        <f t="shared" si="4"/>
        <v>89.7</v>
      </c>
      <c r="AF6" s="33">
        <f t="shared" si="4"/>
        <v>90.66</v>
      </c>
      <c r="AG6" s="33">
        <f t="shared" si="4"/>
        <v>89.69</v>
      </c>
      <c r="AH6" s="32" t="str">
        <f>IF(AH7="","",IF(AH7="-","【-】","【"&amp;SUBSTITUTE(TEXT(AH7,"#,##0.00"),"-","△")&amp;"】"))</f>
        <v>【85.56】</v>
      </c>
      <c r="AI6" s="33" t="str">
        <f>IF(AI7="",NA(),AI7)</f>
        <v>-</v>
      </c>
      <c r="AJ6" s="32">
        <f t="shared" ref="AJ6:AR6" si="5">IF(AJ7="",NA(),AJ7)</f>
        <v>0</v>
      </c>
      <c r="AK6" s="32">
        <f t="shared" si="5"/>
        <v>0</v>
      </c>
      <c r="AL6" s="32">
        <f t="shared" si="5"/>
        <v>0</v>
      </c>
      <c r="AM6" s="32">
        <f t="shared" si="5"/>
        <v>0</v>
      </c>
      <c r="AN6" s="33" t="str">
        <f t="shared" si="5"/>
        <v>-</v>
      </c>
      <c r="AO6" s="33">
        <f t="shared" si="5"/>
        <v>42.06</v>
      </c>
      <c r="AP6" s="33">
        <f t="shared" si="5"/>
        <v>76.069999999999993</v>
      </c>
      <c r="AQ6" s="33">
        <f t="shared" si="5"/>
        <v>91.1</v>
      </c>
      <c r="AR6" s="33">
        <f t="shared" si="5"/>
        <v>124.89</v>
      </c>
      <c r="AS6" s="32" t="str">
        <f>IF(AS7="","",IF(AS7="-","【-】","【"&amp;SUBSTITUTE(TEXT(AS7,"#,##0.00"),"-","△")&amp;"】"))</f>
        <v>【200.94】</v>
      </c>
      <c r="AT6" s="33" t="str">
        <f>IF(AT7="",NA(),AT7)</f>
        <v>-</v>
      </c>
      <c r="AU6" s="33">
        <f t="shared" ref="AU6:BC6" si="6">IF(AU7="",NA(),AU7)</f>
        <v>219.04</v>
      </c>
      <c r="AV6" s="33">
        <f t="shared" si="6"/>
        <v>420.57</v>
      </c>
      <c r="AW6" s="33">
        <f t="shared" si="6"/>
        <v>443.5</v>
      </c>
      <c r="AX6" s="33">
        <f t="shared" si="6"/>
        <v>480.24</v>
      </c>
      <c r="AY6" s="33" t="str">
        <f t="shared" si="6"/>
        <v>-</v>
      </c>
      <c r="AZ6" s="33">
        <f t="shared" si="6"/>
        <v>701.64</v>
      </c>
      <c r="BA6" s="33">
        <f t="shared" si="6"/>
        <v>377.59</v>
      </c>
      <c r="BB6" s="33">
        <f t="shared" si="6"/>
        <v>247.48</v>
      </c>
      <c r="BC6" s="33">
        <f t="shared" si="6"/>
        <v>221.76</v>
      </c>
      <c r="BD6" s="32" t="str">
        <f>IF(BD7="","",IF(BD7="-","【-】","【"&amp;SUBSTITUTE(TEXT(BD7,"#,##0.00"),"-","△")&amp;"】"))</f>
        <v>【160.95】</v>
      </c>
      <c r="BE6" s="33" t="str">
        <f>IF(BE7="",NA(),BE7)</f>
        <v>-</v>
      </c>
      <c r="BF6" s="33">
        <f t="shared" ref="BF6:BN6" si="7">IF(BF7="",NA(),BF7)</f>
        <v>355.49</v>
      </c>
      <c r="BG6" s="33">
        <f t="shared" si="7"/>
        <v>427.93</v>
      </c>
      <c r="BH6" s="33">
        <f t="shared" si="7"/>
        <v>453.75</v>
      </c>
      <c r="BI6" s="33">
        <f t="shared" si="7"/>
        <v>221.85</v>
      </c>
      <c r="BJ6" s="33" t="str">
        <f t="shared" si="7"/>
        <v>-</v>
      </c>
      <c r="BK6" s="33">
        <f t="shared" si="7"/>
        <v>430.64</v>
      </c>
      <c r="BL6" s="33">
        <f t="shared" si="7"/>
        <v>446.63</v>
      </c>
      <c r="BM6" s="33">
        <f t="shared" si="7"/>
        <v>416.91</v>
      </c>
      <c r="BN6" s="33">
        <f t="shared" si="7"/>
        <v>392.19</v>
      </c>
      <c r="BO6" s="32" t="str">
        <f>IF(BO7="","",IF(BO7="-","【-】","【"&amp;SUBSTITUTE(TEXT(BO7,"#,##0.00"),"-","△")&amp;"】"))</f>
        <v>【345.93】</v>
      </c>
      <c r="BP6" s="33" t="str">
        <f>IF(BP7="",NA(),BP7)</f>
        <v>-</v>
      </c>
      <c r="BQ6" s="33">
        <f t="shared" ref="BQ6:BY6" si="8">IF(BQ7="",NA(),BQ7)</f>
        <v>51.69</v>
      </c>
      <c r="BR6" s="33">
        <f t="shared" si="8"/>
        <v>49.89</v>
      </c>
      <c r="BS6" s="33">
        <f t="shared" si="8"/>
        <v>51.84</v>
      </c>
      <c r="BT6" s="33">
        <f t="shared" si="8"/>
        <v>52.82</v>
      </c>
      <c r="BU6" s="33" t="str">
        <f t="shared" si="8"/>
        <v>-</v>
      </c>
      <c r="BV6" s="33">
        <f t="shared" si="8"/>
        <v>58.78</v>
      </c>
      <c r="BW6" s="33">
        <f t="shared" si="8"/>
        <v>58.53</v>
      </c>
      <c r="BX6" s="33">
        <f t="shared" si="8"/>
        <v>57.93</v>
      </c>
      <c r="BY6" s="33">
        <f t="shared" si="8"/>
        <v>57.03</v>
      </c>
      <c r="BZ6" s="32" t="str">
        <f>IF(BZ7="","",IF(BZ7="-","【-】","【"&amp;SUBSTITUTE(TEXT(BZ7,"#,##0.00"),"-","△")&amp;"】"))</f>
        <v>【59.44】</v>
      </c>
      <c r="CA6" s="33" t="str">
        <f>IF(CA7="",NA(),CA7)</f>
        <v>-</v>
      </c>
      <c r="CB6" s="33">
        <f t="shared" ref="CB6:CJ6" si="9">IF(CB7="",NA(),CB7)</f>
        <v>208.38</v>
      </c>
      <c r="CC6" s="33">
        <f t="shared" si="9"/>
        <v>222.02</v>
      </c>
      <c r="CD6" s="33">
        <f t="shared" si="9"/>
        <v>219.42</v>
      </c>
      <c r="CE6" s="33">
        <f t="shared" si="9"/>
        <v>211.99</v>
      </c>
      <c r="CF6" s="33" t="str">
        <f t="shared" si="9"/>
        <v>-</v>
      </c>
      <c r="CG6" s="33">
        <f t="shared" si="9"/>
        <v>257.02999999999997</v>
      </c>
      <c r="CH6" s="33">
        <f t="shared" si="9"/>
        <v>266.57</v>
      </c>
      <c r="CI6" s="33">
        <f t="shared" si="9"/>
        <v>276.93</v>
      </c>
      <c r="CJ6" s="33">
        <f t="shared" si="9"/>
        <v>283.73</v>
      </c>
      <c r="CK6" s="32" t="str">
        <f>IF(CK7="","",IF(CK7="-","【-】","【"&amp;SUBSTITUTE(TEXT(CK7,"#,##0.00"),"-","△")&amp;"】"))</f>
        <v>【272.79】</v>
      </c>
      <c r="CL6" s="33" t="str">
        <f>IF(CL7="",NA(),CL7)</f>
        <v>-</v>
      </c>
      <c r="CM6" s="33">
        <f t="shared" ref="CM6:CU6" si="10">IF(CM7="",NA(),CM7)</f>
        <v>129.68</v>
      </c>
      <c r="CN6" s="33">
        <f t="shared" si="10"/>
        <v>116.15</v>
      </c>
      <c r="CO6" s="33">
        <f t="shared" si="10"/>
        <v>112.89</v>
      </c>
      <c r="CP6" s="33">
        <f t="shared" si="10"/>
        <v>117.06</v>
      </c>
      <c r="CQ6" s="33" t="str">
        <f t="shared" si="10"/>
        <v>-</v>
      </c>
      <c r="CR6" s="33">
        <f t="shared" si="10"/>
        <v>61.93</v>
      </c>
      <c r="CS6" s="33">
        <f t="shared" si="10"/>
        <v>58.06</v>
      </c>
      <c r="CT6" s="33">
        <f t="shared" si="10"/>
        <v>59.08</v>
      </c>
      <c r="CU6" s="33">
        <f t="shared" si="10"/>
        <v>58.25</v>
      </c>
      <c r="CV6" s="32" t="str">
        <f>IF(CV7="","",IF(CV7="-","【-】","【"&amp;SUBSTITUTE(TEXT(CV7,"#,##0.00"),"-","△")&amp;"】"))</f>
        <v>【58.84】</v>
      </c>
      <c r="CW6" s="33" t="str">
        <f>IF(CW7="",NA(),CW7)</f>
        <v>-</v>
      </c>
      <c r="CX6" s="33">
        <f t="shared" ref="CX6:DF6" si="11">IF(CX7="",NA(),CX7)</f>
        <v>93.15</v>
      </c>
      <c r="CY6" s="33">
        <f t="shared" si="11"/>
        <v>92.64</v>
      </c>
      <c r="CZ6" s="33">
        <f t="shared" si="11"/>
        <v>96.1</v>
      </c>
      <c r="DA6" s="33">
        <f t="shared" si="11"/>
        <v>98.02</v>
      </c>
      <c r="DB6" s="33" t="str">
        <f t="shared" si="11"/>
        <v>-</v>
      </c>
      <c r="DC6" s="33">
        <f t="shared" si="11"/>
        <v>77.25</v>
      </c>
      <c r="DD6" s="33">
        <f t="shared" si="11"/>
        <v>75.790000000000006</v>
      </c>
      <c r="DE6" s="33">
        <f t="shared" si="11"/>
        <v>77.12</v>
      </c>
      <c r="DF6" s="33">
        <f t="shared" si="11"/>
        <v>68.150000000000006</v>
      </c>
      <c r="DG6" s="32" t="str">
        <f>IF(DG7="","",IF(DG7="-","【-】","【"&amp;SUBSTITUTE(TEXT(DG7,"#,##0.00"),"-","△")&amp;"】"))</f>
        <v>【74.35】</v>
      </c>
      <c r="DH6" s="33" t="str">
        <f>IF(DH7="",NA(),DH7)</f>
        <v>-</v>
      </c>
      <c r="DI6" s="33">
        <f t="shared" ref="DI6:DQ6" si="12">IF(DI7="",NA(),DI7)</f>
        <v>0.41</v>
      </c>
      <c r="DJ6" s="33">
        <f t="shared" si="12"/>
        <v>0.88</v>
      </c>
      <c r="DK6" s="33">
        <f t="shared" si="12"/>
        <v>8.94</v>
      </c>
      <c r="DL6" s="33">
        <f t="shared" si="12"/>
        <v>11.18</v>
      </c>
      <c r="DM6" s="33" t="str">
        <f t="shared" si="12"/>
        <v>-</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412015</v>
      </c>
      <c r="D7" s="35">
        <v>46</v>
      </c>
      <c r="E7" s="35">
        <v>18</v>
      </c>
      <c r="F7" s="35">
        <v>0</v>
      </c>
      <c r="G7" s="35">
        <v>0</v>
      </c>
      <c r="H7" s="35" t="s">
        <v>96</v>
      </c>
      <c r="I7" s="35" t="s">
        <v>97</v>
      </c>
      <c r="J7" s="35" t="s">
        <v>98</v>
      </c>
      <c r="K7" s="35" t="s">
        <v>99</v>
      </c>
      <c r="L7" s="35" t="s">
        <v>100</v>
      </c>
      <c r="M7" s="36" t="s">
        <v>101</v>
      </c>
      <c r="N7" s="36">
        <v>72.44</v>
      </c>
      <c r="O7" s="36">
        <v>2.0499999999999998</v>
      </c>
      <c r="P7" s="36">
        <v>100</v>
      </c>
      <c r="Q7" s="36">
        <v>2571</v>
      </c>
      <c r="R7" s="36">
        <v>235523</v>
      </c>
      <c r="S7" s="36">
        <v>431.84</v>
      </c>
      <c r="T7" s="36">
        <v>545.39</v>
      </c>
      <c r="U7" s="36">
        <v>4808</v>
      </c>
      <c r="V7" s="36">
        <v>0.93</v>
      </c>
      <c r="W7" s="36">
        <v>5169.8900000000003</v>
      </c>
      <c r="X7" s="36" t="s">
        <v>101</v>
      </c>
      <c r="Y7" s="36">
        <v>100.01</v>
      </c>
      <c r="Z7" s="36">
        <v>100</v>
      </c>
      <c r="AA7" s="36">
        <v>100.08</v>
      </c>
      <c r="AB7" s="36">
        <v>99.92</v>
      </c>
      <c r="AC7" s="36" t="s">
        <v>101</v>
      </c>
      <c r="AD7" s="36">
        <v>97.09</v>
      </c>
      <c r="AE7" s="36">
        <v>89.7</v>
      </c>
      <c r="AF7" s="36">
        <v>90.66</v>
      </c>
      <c r="AG7" s="36">
        <v>89.69</v>
      </c>
      <c r="AH7" s="36">
        <v>85.56</v>
      </c>
      <c r="AI7" s="36" t="s">
        <v>101</v>
      </c>
      <c r="AJ7" s="36">
        <v>0</v>
      </c>
      <c r="AK7" s="36">
        <v>0</v>
      </c>
      <c r="AL7" s="36">
        <v>0</v>
      </c>
      <c r="AM7" s="36">
        <v>0</v>
      </c>
      <c r="AN7" s="36" t="s">
        <v>101</v>
      </c>
      <c r="AO7" s="36">
        <v>42.06</v>
      </c>
      <c r="AP7" s="36">
        <v>76.069999999999993</v>
      </c>
      <c r="AQ7" s="36">
        <v>91.1</v>
      </c>
      <c r="AR7" s="36">
        <v>124.89</v>
      </c>
      <c r="AS7" s="36">
        <v>200.94</v>
      </c>
      <c r="AT7" s="36" t="s">
        <v>101</v>
      </c>
      <c r="AU7" s="36">
        <v>219.04</v>
      </c>
      <c r="AV7" s="36">
        <v>420.57</v>
      </c>
      <c r="AW7" s="36">
        <v>443.5</v>
      </c>
      <c r="AX7" s="36">
        <v>480.24</v>
      </c>
      <c r="AY7" s="36" t="s">
        <v>101</v>
      </c>
      <c r="AZ7" s="36">
        <v>701.64</v>
      </c>
      <c r="BA7" s="36">
        <v>377.59</v>
      </c>
      <c r="BB7" s="36">
        <v>247.48</v>
      </c>
      <c r="BC7" s="36">
        <v>221.76</v>
      </c>
      <c r="BD7" s="36">
        <v>160.94999999999999</v>
      </c>
      <c r="BE7" s="36" t="s">
        <v>101</v>
      </c>
      <c r="BF7" s="36">
        <v>355.49</v>
      </c>
      <c r="BG7" s="36">
        <v>427.93</v>
      </c>
      <c r="BH7" s="36">
        <v>453.75</v>
      </c>
      <c r="BI7" s="36">
        <v>221.85</v>
      </c>
      <c r="BJ7" s="36" t="s">
        <v>101</v>
      </c>
      <c r="BK7" s="36">
        <v>430.64</v>
      </c>
      <c r="BL7" s="36">
        <v>446.63</v>
      </c>
      <c r="BM7" s="36">
        <v>416.91</v>
      </c>
      <c r="BN7" s="36">
        <v>392.19</v>
      </c>
      <c r="BO7" s="36">
        <v>345.93</v>
      </c>
      <c r="BP7" s="36" t="s">
        <v>101</v>
      </c>
      <c r="BQ7" s="36">
        <v>51.69</v>
      </c>
      <c r="BR7" s="36">
        <v>49.89</v>
      </c>
      <c r="BS7" s="36">
        <v>51.84</v>
      </c>
      <c r="BT7" s="36">
        <v>52.82</v>
      </c>
      <c r="BU7" s="36" t="s">
        <v>101</v>
      </c>
      <c r="BV7" s="36">
        <v>58.78</v>
      </c>
      <c r="BW7" s="36">
        <v>58.53</v>
      </c>
      <c r="BX7" s="36">
        <v>57.93</v>
      </c>
      <c r="BY7" s="36">
        <v>57.03</v>
      </c>
      <c r="BZ7" s="36">
        <v>59.44</v>
      </c>
      <c r="CA7" s="36" t="s">
        <v>101</v>
      </c>
      <c r="CB7" s="36">
        <v>208.38</v>
      </c>
      <c r="CC7" s="36">
        <v>222.02</v>
      </c>
      <c r="CD7" s="36">
        <v>219.42</v>
      </c>
      <c r="CE7" s="36">
        <v>211.99</v>
      </c>
      <c r="CF7" s="36" t="s">
        <v>101</v>
      </c>
      <c r="CG7" s="36">
        <v>257.02999999999997</v>
      </c>
      <c r="CH7" s="36">
        <v>266.57</v>
      </c>
      <c r="CI7" s="36">
        <v>276.93</v>
      </c>
      <c r="CJ7" s="36">
        <v>283.73</v>
      </c>
      <c r="CK7" s="36">
        <v>272.79000000000002</v>
      </c>
      <c r="CL7" s="36" t="s">
        <v>101</v>
      </c>
      <c r="CM7" s="36">
        <v>129.68</v>
      </c>
      <c r="CN7" s="36">
        <v>116.15</v>
      </c>
      <c r="CO7" s="36">
        <v>112.89</v>
      </c>
      <c r="CP7" s="36">
        <v>117.06</v>
      </c>
      <c r="CQ7" s="36" t="s">
        <v>101</v>
      </c>
      <c r="CR7" s="36">
        <v>61.93</v>
      </c>
      <c r="CS7" s="36">
        <v>58.06</v>
      </c>
      <c r="CT7" s="36">
        <v>59.08</v>
      </c>
      <c r="CU7" s="36">
        <v>58.25</v>
      </c>
      <c r="CV7" s="36">
        <v>58.84</v>
      </c>
      <c r="CW7" s="36" t="s">
        <v>101</v>
      </c>
      <c r="CX7" s="36">
        <v>93.15</v>
      </c>
      <c r="CY7" s="36">
        <v>92.64</v>
      </c>
      <c r="CZ7" s="36">
        <v>96.1</v>
      </c>
      <c r="DA7" s="36">
        <v>98.02</v>
      </c>
      <c r="DB7" s="36" t="s">
        <v>101</v>
      </c>
      <c r="DC7" s="36">
        <v>77.25</v>
      </c>
      <c r="DD7" s="36">
        <v>75.790000000000006</v>
      </c>
      <c r="DE7" s="36">
        <v>77.12</v>
      </c>
      <c r="DF7" s="36">
        <v>68.150000000000006</v>
      </c>
      <c r="DG7" s="36">
        <v>74.349999999999994</v>
      </c>
      <c r="DH7" s="36" t="s">
        <v>101</v>
      </c>
      <c r="DI7" s="36">
        <v>0.41</v>
      </c>
      <c r="DJ7" s="36">
        <v>0.88</v>
      </c>
      <c r="DK7" s="36">
        <v>8.94</v>
      </c>
      <c r="DL7" s="36">
        <v>11.18</v>
      </c>
      <c r="DM7" s="36" t="s">
        <v>101</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ミッチーﾏｳｽ</cp:lastModifiedBy>
  <dcterms:created xsi:type="dcterms:W3CDTF">2017-02-08T02:42:45Z</dcterms:created>
  <dcterms:modified xsi:type="dcterms:W3CDTF">2017-02-14T02:36:42Z</dcterms:modified>
  <cp:category/>
</cp:coreProperties>
</file>