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<sst xmlns="http://schemas.openxmlformats.org/spreadsheetml/2006/main" count="221" uniqueCount="111">
  <si>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</si>
  <si>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</si>
  <si>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</si>
  <si>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</si>
  <si>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</si>
  <si>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</si>
  <si>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</si>
  <si>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</si>
  <si>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</si>
  <si>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</si>
  <si>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</si>
  <si>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</si>
  <si>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</si>
  <si>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</si>
  <si>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</si>
  <si>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</si>
  <si>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</si>
  <si>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</si>
  <si>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</si>
  <si>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</si>
  <si>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</si>
  <si>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</si>
  <si>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</si>
  <si>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</si>
  <si>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</si>
  <si>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</si>
  <si>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</si>
  <si>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</si>
  <si>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</si>
  <si>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</si>
  <si>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</si>
  <si>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</si>
  <si>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</si>
  <si>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</si>
  <si>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</si>
  <si>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</si>
  <si>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</si>
  <si>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</si>
  <si>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</si>
  <si>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</si>
  <si>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</si>
  <si>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</si>
  <si>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</si>
  <si>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</si>
  <si>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</si>
  <si>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</si>
  <si>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</si>
  <si>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</si>
  <si>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</si>
  <si>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</si>
  <si>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</si>
  <si>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</si>
  <si>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</si>
  <si>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</si>
  <si>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</si>
  <si>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</si>
  <si>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</si>
  <si>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</si>
  <si>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</si>
  <si>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</si>
  <si>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</si>
  <si>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</si>
  <si>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</si>
  <si>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</si>
  <si>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</si>
  <si>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</si>
  <si>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</si>
  <si>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</si>
  <si>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</si>
  <si>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</si>
  <si>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</si>
  <si>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</si>
  <si>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</si>
  <si>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</si>
  <si>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</si>
  <si>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</si>
  <si>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</si>
  <si>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</si>
  <si>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</si>
  <si>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</si>
  <si>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</si>
  <si>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</si>
  <si>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</si>
  <si>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</si>
  <si>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</si>
  <si>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</si>
  <si>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</si>
  <si>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</si>
  <si>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</si>
  <si>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</si>
  <si>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</si>
  <si>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</si>
  <si>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</si>
  <si>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</si>
  <si>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</si>
  <si>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</si>
  <si>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みやき町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</si>
  <si>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</si>
  <si>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</si>
  <si>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</si>
  <si>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</si>
  <si>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</si>
  <si>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</si>
  <si>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</si>
  <si>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</si>
  <si>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</si>
  <si>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</si>
  <si>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</si>
  <si>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先行して整備した処理区域は平成10年に供用を開始し17年目を迎える。これまで老朽化対策は実施していないが平成26年度より補助事業である『機能強化事業』の採択を受け、機能診断をおこない、平成28年度より施設の更新を計画的に実施する。</t>
    <rPh sb="1" eb="3">
      <t>センコウ</t>
    </rPh>
    <rPh sb="5" eb="7">
      <t>セイビ</t>
    </rPh>
    <rPh sb="9" eb="11">
      <t>ショリ</t>
    </rPh>
    <rPh sb="11" eb="13">
      <t>クイキ</t>
    </rPh>
    <rPh sb="14" eb="16">
      <t>ヘイセイ</t>
    </rPh>
    <rPh sb="18" eb="19">
      <t>ネン</t>
    </rPh>
    <rPh sb="20" eb="22">
      <t>キョウヨウ</t>
    </rPh>
    <rPh sb="23" eb="25">
      <t>カイシ</t>
    </rPh>
    <rPh sb="28" eb="30">
      <t>ネンメ</t>
    </rPh>
    <rPh sb="31" eb="32">
      <t>ムカ</t>
    </rPh>
    <rPh sb="39" eb="42">
      <t>ロウキュウカ</t>
    </rPh>
    <rPh sb="42" eb="44">
      <t>タイサク</t>
    </rPh>
    <rPh sb="45" eb="47">
      <t>ジッシ</t>
    </rPh>
    <rPh sb="53" eb="55">
      <t>ヘイセイ</t>
    </rPh>
    <rPh sb="57" eb="59">
      <t>ネンド</t>
    </rPh>
    <rPh sb="61" eb="63">
      <t>ホジョ</t>
    </rPh>
    <rPh sb="63" eb="65">
      <t>ジギョウ</t>
    </rPh>
    <rPh sb="69" eb="71">
      <t>キノウ</t>
    </rPh>
    <rPh sb="71" eb="73">
      <t>キョウカ</t>
    </rPh>
    <rPh sb="73" eb="75">
      <t>ジギョウ</t>
    </rPh>
    <rPh sb="77" eb="79">
      <t>サイタク</t>
    </rPh>
    <rPh sb="80" eb="81">
      <t>ウ</t>
    </rPh>
    <rPh sb="83" eb="85">
      <t>キノウ</t>
    </rPh>
    <rPh sb="85" eb="87">
      <t>シンダン</t>
    </rPh>
    <rPh sb="93" eb="95">
      <t>ヘイセイ</t>
    </rPh>
    <rPh sb="97" eb="99">
      <t>ネンド</t>
    </rPh>
    <rPh sb="101" eb="103">
      <t>シセツ</t>
    </rPh>
    <rPh sb="104" eb="106">
      <t>コウシン</t>
    </rPh>
    <rPh sb="107" eb="110">
      <t>ケイカクテキ</t>
    </rPh>
    <rPh sb="111" eb="113">
      <t>ジッシ</t>
    </rPh>
    <phoneticPr fontId="4"/>
  </si>
  <si>
    <t>　本事業は、平成14年度で2処理区の整備が完了し、現在は維持管理運営のみとなっている。
　施設利用率・水洗化率はここ数年横ばい状況でったが、町全体的な人口減少や、特に整備区域が中山間地域を含むことから高齢世帯・単身世帯が多い中で休止・廃止が相次いだことに伴う使用人口の減少により率も下降傾向にある。
　管理費用については効率化をすすめ、削減に努めているが、使用料の増収対策としては未接続者への加入啓発を強化する必要がある。
　</t>
    <rPh sb="1" eb="2">
      <t>ホン</t>
    </rPh>
    <rPh sb="2" eb="4">
      <t>ジギョウ</t>
    </rPh>
    <rPh sb="6" eb="8">
      <t>ヘイセイ</t>
    </rPh>
    <rPh sb="10" eb="12">
      <t>ネンド</t>
    </rPh>
    <rPh sb="14" eb="16">
      <t>ショリ</t>
    </rPh>
    <rPh sb="16" eb="17">
      <t>ク</t>
    </rPh>
    <rPh sb="18" eb="20">
      <t>セイビ</t>
    </rPh>
    <rPh sb="21" eb="23">
      <t>カンリョウ</t>
    </rPh>
    <rPh sb="25" eb="27">
      <t>ゲンザイ</t>
    </rPh>
    <rPh sb="28" eb="30">
      <t>イジ</t>
    </rPh>
    <rPh sb="30" eb="32">
      <t>カンリ</t>
    </rPh>
    <rPh sb="32" eb="34">
      <t>ウンエイ</t>
    </rPh>
    <rPh sb="45" eb="47">
      <t>シセツ</t>
    </rPh>
    <rPh sb="47" eb="50">
      <t>リヨウリツ</t>
    </rPh>
    <rPh sb="51" eb="54">
      <t>スイセンカ</t>
    </rPh>
    <rPh sb="54" eb="55">
      <t>リツ</t>
    </rPh>
    <rPh sb="58" eb="60">
      <t>スウネン</t>
    </rPh>
    <rPh sb="60" eb="61">
      <t>ヨコ</t>
    </rPh>
    <rPh sb="63" eb="65">
      <t>ジョウキョウ</t>
    </rPh>
    <rPh sb="70" eb="71">
      <t>マチ</t>
    </rPh>
    <rPh sb="71" eb="74">
      <t>ゼンタイテキ</t>
    </rPh>
    <rPh sb="75" eb="77">
      <t>ジンコウ</t>
    </rPh>
    <rPh sb="77" eb="79">
      <t>ゲンショウ</t>
    </rPh>
    <rPh sb="81" eb="82">
      <t>トク</t>
    </rPh>
    <rPh sb="83" eb="85">
      <t>セイビ</t>
    </rPh>
    <rPh sb="85" eb="87">
      <t>クイキ</t>
    </rPh>
    <rPh sb="88" eb="91">
      <t>チュウサンカン</t>
    </rPh>
    <rPh sb="91" eb="93">
      <t>チイキ</t>
    </rPh>
    <rPh sb="94" eb="95">
      <t>フク</t>
    </rPh>
    <rPh sb="100" eb="102">
      <t>コウレイ</t>
    </rPh>
    <rPh sb="102" eb="104">
      <t>セタイ</t>
    </rPh>
    <rPh sb="105" eb="107">
      <t>タンシン</t>
    </rPh>
    <rPh sb="107" eb="109">
      <t>セタイ</t>
    </rPh>
    <rPh sb="110" eb="111">
      <t>オオ</t>
    </rPh>
    <rPh sb="112" eb="113">
      <t>ナカ</t>
    </rPh>
    <rPh sb="114" eb="116">
      <t>キュウシ</t>
    </rPh>
    <rPh sb="117" eb="119">
      <t>ハイシ</t>
    </rPh>
    <rPh sb="120" eb="122">
      <t>アイツ</t>
    </rPh>
    <rPh sb="127" eb="128">
      <t>トモナ</t>
    </rPh>
    <rPh sb="129" eb="131">
      <t>シヨウ</t>
    </rPh>
    <rPh sb="131" eb="133">
      <t>ジンコウ</t>
    </rPh>
    <rPh sb="134" eb="136">
      <t>ゲンショウ</t>
    </rPh>
    <rPh sb="139" eb="140">
      <t>リツ</t>
    </rPh>
    <rPh sb="141" eb="143">
      <t>カコウ</t>
    </rPh>
    <rPh sb="143" eb="145">
      <t>ケイコウ</t>
    </rPh>
    <rPh sb="151" eb="153">
      <t>カンリ</t>
    </rPh>
    <rPh sb="153" eb="155">
      <t>ヒヨウ</t>
    </rPh>
    <rPh sb="160" eb="163">
      <t>コウリツカ</t>
    </rPh>
    <rPh sb="168" eb="170">
      <t>サクゲン</t>
    </rPh>
    <rPh sb="171" eb="172">
      <t>ツト</t>
    </rPh>
    <rPh sb="178" eb="181">
      <t>シヨウリョウ</t>
    </rPh>
    <rPh sb="182" eb="184">
      <t>ゾウシュウ</t>
    </rPh>
    <rPh sb="184" eb="186">
      <t>タイサク</t>
    </rPh>
    <phoneticPr fontId="4"/>
  </si>
  <si>
    <t>　本事業の経営は困難を極めていると言える。
　多少の新規加入では経費回収率を上げることはできず、人口増による増収も現実的とは言えない。
　料金改定を検討する必要があるものの、公共下水道を整備している中で、本事業のみの値上げは困難であり、後年度での公共下水道整備区域への編入をすることで浄化センターの維持費削減や新規加入を見込み、経営安定化を図ることを検討している。</t>
    <rPh sb="1" eb="2">
      <t>ホン</t>
    </rPh>
    <rPh sb="2" eb="4">
      <t>ジギョウ</t>
    </rPh>
    <rPh sb="5" eb="7">
      <t>ケイエイ</t>
    </rPh>
    <rPh sb="8" eb="10">
      <t>コンナン</t>
    </rPh>
    <rPh sb="17" eb="18">
      <t>イ</t>
    </rPh>
    <rPh sb="23" eb="25">
      <t>タショウ</t>
    </rPh>
    <rPh sb="26" eb="28">
      <t>シンキ</t>
    </rPh>
    <rPh sb="28" eb="30">
      <t>カニュウ</t>
    </rPh>
    <rPh sb="32" eb="34">
      <t>ケイヒ</t>
    </rPh>
    <rPh sb="34" eb="36">
      <t>カイシュウ</t>
    </rPh>
    <rPh sb="36" eb="37">
      <t>リツ</t>
    </rPh>
    <rPh sb="38" eb="39">
      <t>ア</t>
    </rPh>
    <rPh sb="48" eb="51">
      <t>ジンコウゾウ</t>
    </rPh>
    <rPh sb="54" eb="56">
      <t>ゾウシュウ</t>
    </rPh>
    <rPh sb="57" eb="60">
      <t>ゲンジツテキ</t>
    </rPh>
    <rPh sb="62" eb="63">
      <t>イ</t>
    </rPh>
    <rPh sb="99" eb="100">
      <t>ナカ</t>
    </rPh>
    <rPh sb="102" eb="103">
      <t>ホン</t>
    </rPh>
    <rPh sb="103" eb="105">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</si>
</sst>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1730688"/>
        <c:axId val="7173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0.03</c:v>
                </c:pt>
                <c:pt idx="3">
                  <c:v>0.02</c:v>
                </c:pt>
                <c:pt idx="4">
                  <c:v>0.01</c:v>
                </c:pt>
              </c:numCache>
            </c:numRef>
          </c:val>
          <c:smooth val="0"/>
        </c:ser>
        <c:dLbls>
          <c:showLegendKey val="0"/>
          <c:showVal val="0"/>
          <c:showCatName val="0"/>
          <c:showSerName val="0"/>
          <c:showPercent val="0"/>
          <c:showBubbleSize val="0"/>
        </c:dLbls>
        <c:marker val="1"/>
        <c:smooth val="0"/>
        <c:axId val="71730688"/>
        <c:axId val="71732608"/>
      </c:lineChart>
      <c:dateAx>
        <c:axId val="71730688"/>
        <c:scaling>
          <c:orientation val="minMax"/>
        </c:scaling>
        <c:delete val="1"/>
        <c:axPos val="b"/>
        <c:numFmt formatCode="ge" sourceLinked="1"/>
        <c:majorTickMark val="none"/>
        <c:minorTickMark val="none"/>
        <c:tickLblPos val="none"/>
        <c:crossAx val="71732608"/>
        <c:crosses val="autoZero"/>
        <c:auto val="1"/>
        <c:lblOffset val="100"/>
        <c:baseTimeUnit val="years"/>
      </c:dateAx>
      <c:valAx>
        <c:axId val="7173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73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48.78</c:v>
                </c:pt>
                <c:pt idx="1">
                  <c:v>48.3</c:v>
                </c:pt>
                <c:pt idx="2">
                  <c:v>47.97</c:v>
                </c:pt>
                <c:pt idx="3">
                  <c:v>47.97</c:v>
                </c:pt>
                <c:pt idx="4">
                  <c:v>45.22</c:v>
                </c:pt>
              </c:numCache>
            </c:numRef>
          </c:val>
        </c:ser>
        <c:dLbls>
          <c:showLegendKey val="0"/>
          <c:showVal val="0"/>
          <c:showCatName val="0"/>
          <c:showSerName val="0"/>
          <c:showPercent val="0"/>
          <c:showBubbleSize val="0"/>
        </c:dLbls>
        <c:gapWidth val="150"/>
        <c:axId val="75212672"/>
        <c:axId val="7521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53.78</c:v>
                </c:pt>
                <c:pt idx="3">
                  <c:v>53.24</c:v>
                </c:pt>
                <c:pt idx="4">
                  <c:v>52.31</c:v>
                </c:pt>
              </c:numCache>
            </c:numRef>
          </c:val>
          <c:smooth val="0"/>
        </c:ser>
        <c:dLbls>
          <c:showLegendKey val="0"/>
          <c:showVal val="0"/>
          <c:showCatName val="0"/>
          <c:showSerName val="0"/>
          <c:showPercent val="0"/>
          <c:showBubbleSize val="0"/>
        </c:dLbls>
        <c:marker val="1"/>
        <c:smooth val="0"/>
        <c:axId val="75212672"/>
        <c:axId val="75214848"/>
      </c:lineChart>
      <c:dateAx>
        <c:axId val="75212672"/>
        <c:scaling>
          <c:orientation val="minMax"/>
        </c:scaling>
        <c:delete val="1"/>
        <c:axPos val="b"/>
        <c:numFmt formatCode="ge" sourceLinked="1"/>
        <c:majorTickMark val="none"/>
        <c:minorTickMark val="none"/>
        <c:tickLblPos val="none"/>
        <c:crossAx val="75214848"/>
        <c:crosses val="autoZero"/>
        <c:auto val="1"/>
        <c:lblOffset val="100"/>
        <c:baseTimeUnit val="years"/>
      </c:dateAx>
      <c:valAx>
        <c:axId val="7521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21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80.7</c:v>
                </c:pt>
                <c:pt idx="1">
                  <c:v>80.83</c:v>
                </c:pt>
                <c:pt idx="2">
                  <c:v>80.3</c:v>
                </c:pt>
                <c:pt idx="3">
                  <c:v>79.08</c:v>
                </c:pt>
                <c:pt idx="4">
                  <c:v>79.599999999999994</c:v>
                </c:pt>
              </c:numCache>
            </c:numRef>
          </c:val>
        </c:ser>
        <c:dLbls>
          <c:showLegendKey val="0"/>
          <c:showVal val="0"/>
          <c:showCatName val="0"/>
          <c:showSerName val="0"/>
          <c:showPercent val="0"/>
          <c:showBubbleSize val="0"/>
        </c:dLbls>
        <c:gapWidth val="150"/>
        <c:axId val="75326976"/>
        <c:axId val="7532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84.06</c:v>
                </c:pt>
                <c:pt idx="3">
                  <c:v>84.07</c:v>
                </c:pt>
                <c:pt idx="4">
                  <c:v>84.32</c:v>
                </c:pt>
              </c:numCache>
            </c:numRef>
          </c:val>
          <c:smooth val="0"/>
        </c:ser>
        <c:dLbls>
          <c:showLegendKey val="0"/>
          <c:showVal val="0"/>
          <c:showCatName val="0"/>
          <c:showSerName val="0"/>
          <c:showPercent val="0"/>
          <c:showBubbleSize val="0"/>
        </c:dLbls>
        <c:marker val="1"/>
        <c:smooth val="0"/>
        <c:axId val="75326976"/>
        <c:axId val="75328896"/>
      </c:lineChart>
      <c:dateAx>
        <c:axId val="75326976"/>
        <c:scaling>
          <c:orientation val="minMax"/>
        </c:scaling>
        <c:delete val="1"/>
        <c:axPos val="b"/>
        <c:numFmt formatCode="ge" sourceLinked="1"/>
        <c:majorTickMark val="none"/>
        <c:minorTickMark val="none"/>
        <c:tickLblPos val="none"/>
        <c:crossAx val="75328896"/>
        <c:crosses val="autoZero"/>
        <c:auto val="1"/>
        <c:lblOffset val="100"/>
        <c:baseTimeUnit val="years"/>
      </c:dateAx>
      <c:valAx>
        <c:axId val="7532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32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90.26</c:v>
                </c:pt>
                <c:pt idx="1">
                  <c:v>77.260000000000005</c:v>
                </c:pt>
                <c:pt idx="2">
                  <c:v>77.02</c:v>
                </c:pt>
                <c:pt idx="3">
                  <c:v>77.930000000000007</c:v>
                </c:pt>
                <c:pt idx="4">
                  <c:v>80.31</c:v>
                </c:pt>
              </c:numCache>
            </c:numRef>
          </c:val>
        </c:ser>
        <c:dLbls>
          <c:showLegendKey val="0"/>
          <c:showVal val="0"/>
          <c:showCatName val="0"/>
          <c:showSerName val="0"/>
          <c:showPercent val="0"/>
          <c:showBubbleSize val="0"/>
        </c:dLbls>
        <c:gapWidth val="150"/>
        <c:axId val="73815168"/>
        <c:axId val="7381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815168"/>
        <c:axId val="73817088"/>
      </c:lineChart>
      <c:dateAx>
        <c:axId val="73815168"/>
        <c:scaling>
          <c:orientation val="minMax"/>
        </c:scaling>
        <c:delete val="1"/>
        <c:axPos val="b"/>
        <c:numFmt formatCode="ge" sourceLinked="1"/>
        <c:majorTickMark val="none"/>
        <c:minorTickMark val="none"/>
        <c:tickLblPos val="none"/>
        <c:crossAx val="73817088"/>
        <c:crosses val="autoZero"/>
        <c:auto val="1"/>
        <c:lblOffset val="100"/>
        <c:baseTimeUnit val="years"/>
      </c:dateAx>
      <c:valAx>
        <c:axId val="7381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81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3839360"/>
        <c:axId val="7384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839360"/>
        <c:axId val="73841280"/>
      </c:lineChart>
      <c:dateAx>
        <c:axId val="73839360"/>
        <c:scaling>
          <c:orientation val="minMax"/>
        </c:scaling>
        <c:delete val="1"/>
        <c:axPos val="b"/>
        <c:numFmt formatCode="ge" sourceLinked="1"/>
        <c:majorTickMark val="none"/>
        <c:minorTickMark val="none"/>
        <c:tickLblPos val="none"/>
        <c:crossAx val="73841280"/>
        <c:crosses val="autoZero"/>
        <c:auto val="1"/>
        <c:lblOffset val="100"/>
        <c:baseTimeUnit val="years"/>
      </c:dateAx>
      <c:valAx>
        <c:axId val="7384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83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940800"/>
        <c:axId val="7494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940800"/>
        <c:axId val="74942720"/>
      </c:lineChart>
      <c:dateAx>
        <c:axId val="74940800"/>
        <c:scaling>
          <c:orientation val="minMax"/>
        </c:scaling>
        <c:delete val="1"/>
        <c:axPos val="b"/>
        <c:numFmt formatCode="ge" sourceLinked="1"/>
        <c:majorTickMark val="none"/>
        <c:minorTickMark val="none"/>
        <c:tickLblPos val="none"/>
        <c:crossAx val="74942720"/>
        <c:crosses val="autoZero"/>
        <c:auto val="1"/>
        <c:lblOffset val="100"/>
        <c:baseTimeUnit val="years"/>
      </c:dateAx>
      <c:valAx>
        <c:axId val="7494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94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975488"/>
        <c:axId val="7498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975488"/>
        <c:axId val="74989952"/>
      </c:lineChart>
      <c:dateAx>
        <c:axId val="74975488"/>
        <c:scaling>
          <c:orientation val="minMax"/>
        </c:scaling>
        <c:delete val="1"/>
        <c:axPos val="b"/>
        <c:numFmt formatCode="ge" sourceLinked="1"/>
        <c:majorTickMark val="none"/>
        <c:minorTickMark val="none"/>
        <c:tickLblPos val="none"/>
        <c:crossAx val="74989952"/>
        <c:crosses val="autoZero"/>
        <c:auto val="1"/>
        <c:lblOffset val="100"/>
        <c:baseTimeUnit val="years"/>
      </c:dateAx>
      <c:valAx>
        <c:axId val="7498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97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011968"/>
        <c:axId val="7502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011968"/>
        <c:axId val="75026432"/>
      </c:lineChart>
      <c:dateAx>
        <c:axId val="75011968"/>
        <c:scaling>
          <c:orientation val="minMax"/>
        </c:scaling>
        <c:delete val="1"/>
        <c:axPos val="b"/>
        <c:numFmt formatCode="ge" sourceLinked="1"/>
        <c:majorTickMark val="none"/>
        <c:minorTickMark val="none"/>
        <c:tickLblPos val="none"/>
        <c:crossAx val="75026432"/>
        <c:crosses val="autoZero"/>
        <c:auto val="1"/>
        <c:lblOffset val="100"/>
        <c:baseTimeUnit val="years"/>
      </c:dateAx>
      <c:valAx>
        <c:axId val="7502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01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5118080"/>
        <c:axId val="7512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1126.77</c:v>
                </c:pt>
                <c:pt idx="3">
                  <c:v>1044.8</c:v>
                </c:pt>
                <c:pt idx="4">
                  <c:v>1081.8</c:v>
                </c:pt>
              </c:numCache>
            </c:numRef>
          </c:val>
          <c:smooth val="0"/>
        </c:ser>
        <c:dLbls>
          <c:showLegendKey val="0"/>
          <c:showVal val="0"/>
          <c:showCatName val="0"/>
          <c:showSerName val="0"/>
          <c:showPercent val="0"/>
          <c:showBubbleSize val="0"/>
        </c:dLbls>
        <c:marker val="1"/>
        <c:smooth val="0"/>
        <c:axId val="75118080"/>
        <c:axId val="75120000"/>
      </c:lineChart>
      <c:dateAx>
        <c:axId val="75118080"/>
        <c:scaling>
          <c:orientation val="minMax"/>
        </c:scaling>
        <c:delete val="1"/>
        <c:axPos val="b"/>
        <c:numFmt formatCode="ge" sourceLinked="1"/>
        <c:majorTickMark val="none"/>
        <c:minorTickMark val="none"/>
        <c:tickLblPos val="none"/>
        <c:crossAx val="75120000"/>
        <c:crosses val="autoZero"/>
        <c:auto val="1"/>
        <c:lblOffset val="100"/>
        <c:baseTimeUnit val="years"/>
      </c:dateAx>
      <c:valAx>
        <c:axId val="7512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11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58.9</c:v>
                </c:pt>
                <c:pt idx="1">
                  <c:v>54.93</c:v>
                </c:pt>
                <c:pt idx="2">
                  <c:v>52.76</c:v>
                </c:pt>
                <c:pt idx="3">
                  <c:v>50.63</c:v>
                </c:pt>
                <c:pt idx="4">
                  <c:v>61.11</c:v>
                </c:pt>
              </c:numCache>
            </c:numRef>
          </c:val>
        </c:ser>
        <c:dLbls>
          <c:showLegendKey val="0"/>
          <c:showVal val="0"/>
          <c:showCatName val="0"/>
          <c:showSerName val="0"/>
          <c:showPercent val="0"/>
          <c:showBubbleSize val="0"/>
        </c:dLbls>
        <c:gapWidth val="150"/>
        <c:axId val="75154560"/>
        <c:axId val="7515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50.9</c:v>
                </c:pt>
                <c:pt idx="3">
                  <c:v>50.82</c:v>
                </c:pt>
                <c:pt idx="4">
                  <c:v>52.19</c:v>
                </c:pt>
              </c:numCache>
            </c:numRef>
          </c:val>
          <c:smooth val="0"/>
        </c:ser>
        <c:dLbls>
          <c:showLegendKey val="0"/>
          <c:showVal val="0"/>
          <c:showCatName val="0"/>
          <c:showSerName val="0"/>
          <c:showPercent val="0"/>
          <c:showBubbleSize val="0"/>
        </c:dLbls>
        <c:marker val="1"/>
        <c:smooth val="0"/>
        <c:axId val="75154560"/>
        <c:axId val="75156480"/>
      </c:lineChart>
      <c:dateAx>
        <c:axId val="75154560"/>
        <c:scaling>
          <c:orientation val="minMax"/>
        </c:scaling>
        <c:delete val="1"/>
        <c:axPos val="b"/>
        <c:numFmt formatCode="ge" sourceLinked="1"/>
        <c:majorTickMark val="none"/>
        <c:minorTickMark val="none"/>
        <c:tickLblPos val="none"/>
        <c:crossAx val="75156480"/>
        <c:crosses val="autoZero"/>
        <c:auto val="1"/>
        <c:lblOffset val="100"/>
        <c:baseTimeUnit val="years"/>
      </c:dateAx>
      <c:valAx>
        <c:axId val="7515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15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206.64</c:v>
                </c:pt>
                <c:pt idx="1">
                  <c:v>226.76</c:v>
                </c:pt>
                <c:pt idx="2">
                  <c:v>235.39</c:v>
                </c:pt>
                <c:pt idx="3">
                  <c:v>254.06</c:v>
                </c:pt>
                <c:pt idx="4">
                  <c:v>217.66</c:v>
                </c:pt>
              </c:numCache>
            </c:numRef>
          </c:val>
        </c:ser>
        <c:dLbls>
          <c:showLegendKey val="0"/>
          <c:showVal val="0"/>
          <c:showCatName val="0"/>
          <c:showSerName val="0"/>
          <c:showPercent val="0"/>
          <c:showBubbleSize val="0"/>
        </c:dLbls>
        <c:gapWidth val="150"/>
        <c:axId val="75176192"/>
        <c:axId val="7519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293.27</c:v>
                </c:pt>
                <c:pt idx="3">
                  <c:v>300.52</c:v>
                </c:pt>
                <c:pt idx="4">
                  <c:v>296.14</c:v>
                </c:pt>
              </c:numCache>
            </c:numRef>
          </c:val>
          <c:smooth val="0"/>
        </c:ser>
        <c:dLbls>
          <c:showLegendKey val="0"/>
          <c:showVal val="0"/>
          <c:showCatName val="0"/>
          <c:showSerName val="0"/>
          <c:showPercent val="0"/>
          <c:showBubbleSize val="0"/>
        </c:dLbls>
        <c:marker val="1"/>
        <c:smooth val="0"/>
        <c:axId val="75176192"/>
        <c:axId val="75194752"/>
      </c:lineChart>
      <c:dateAx>
        <c:axId val="75176192"/>
        <c:scaling>
          <c:orientation val="minMax"/>
        </c:scaling>
        <c:delete val="1"/>
        <c:axPos val="b"/>
        <c:numFmt formatCode="ge" sourceLinked="1"/>
        <c:majorTickMark val="none"/>
        <c:minorTickMark val="none"/>
        <c:tickLblPos val="none"/>
        <c:crossAx val="75194752"/>
        <c:crosses val="autoZero"/>
        <c:auto val="1"/>
        <c:lblOffset val="100"/>
        <c:baseTimeUnit val="years"/>
      </c:dateAx>
      <c:valAx>
        <c:axId val="7519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W1" zoomScale="85" zoomScaleNormal="85"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佐賀県　みやき町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25553</v>
      </c>
      <c r="AM8" s="64"/>
      <c r="AN8" s="64"/>
      <c r="AO8" s="64"/>
      <c r="AP8" s="64"/>
      <c r="AQ8" s="64"/>
      <c r="AR8" s="64"/>
      <c r="AS8" s="64"/>
      <c r="AT8" s="63">
        <f>データ!S6</f>
        <v>51.92</v>
      </c>
      <c r="AU8" s="63"/>
      <c r="AV8" s="63"/>
      <c r="AW8" s="63"/>
      <c r="AX8" s="63"/>
      <c r="AY8" s="63"/>
      <c r="AZ8" s="63"/>
      <c r="BA8" s="63"/>
      <c r="BB8" s="63">
        <f>データ!T6</f>
        <v>492.16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4.1100000000000003</v>
      </c>
      <c r="Q10" s="63"/>
      <c r="R10" s="63"/>
      <c r="S10" s="63"/>
      <c r="T10" s="63"/>
      <c r="U10" s="63"/>
      <c r="V10" s="63"/>
      <c r="W10" s="63">
        <f>データ!P6</f>
        <v>100</v>
      </c>
      <c r="X10" s="63"/>
      <c r="Y10" s="63"/>
      <c r="Z10" s="63"/>
      <c r="AA10" s="63"/>
      <c r="AB10" s="63"/>
      <c r="AC10" s="63"/>
      <c r="AD10" s="64">
        <f>データ!Q6</f>
        <v>3780</v>
      </c>
      <c r="AE10" s="64"/>
      <c r="AF10" s="64"/>
      <c r="AG10" s="64"/>
      <c r="AH10" s="64"/>
      <c r="AI10" s="64"/>
      <c r="AJ10" s="64"/>
      <c r="AK10" s="2"/>
      <c r="AL10" s="64">
        <f>データ!U6</f>
        <v>1049</v>
      </c>
      <c r="AM10" s="64"/>
      <c r="AN10" s="64"/>
      <c r="AO10" s="64"/>
      <c r="AP10" s="64"/>
      <c r="AQ10" s="64"/>
      <c r="AR10" s="64"/>
      <c r="AS10" s="64"/>
      <c r="AT10" s="63">
        <f>データ!V6</f>
        <v>0.5</v>
      </c>
      <c r="AU10" s="63"/>
      <c r="AV10" s="63"/>
      <c r="AW10" s="63"/>
      <c r="AX10" s="63"/>
      <c r="AY10" s="63"/>
      <c r="AZ10" s="63"/>
      <c r="BA10" s="63"/>
      <c r="BB10" s="63">
        <f>データ!W6</f>
        <v>2098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109</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110</v>
      </c>
      <c r="BM66" s="82"/>
      <c r="BN66" s="82"/>
      <c r="BO66" s="82"/>
      <c r="BP66" s="82"/>
      <c r="BQ66" s="82"/>
      <c r="BR66" s="82"/>
      <c r="BS66" s="82"/>
      <c r="BT66" s="82"/>
      <c r="BU66" s="82"/>
      <c r="BV66" s="82"/>
      <c r="BW66" s="82"/>
      <c r="BX66" s="82"/>
      <c r="BY66" s="82"/>
      <c r="BZ66" s="83"/>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81"/>
      <c r="BM79" s="82"/>
      <c r="BN79" s="82"/>
      <c r="BO79" s="82"/>
      <c r="BP79" s="82"/>
      <c r="BQ79" s="82"/>
      <c r="BR79" s="82"/>
      <c r="BS79" s="82"/>
      <c r="BT79" s="82"/>
      <c r="BU79" s="82"/>
      <c r="BV79" s="82"/>
      <c r="BW79" s="82"/>
      <c r="BX79" s="82"/>
      <c r="BY79" s="82"/>
      <c r="BZ79" s="83"/>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81"/>
      <c r="BM80" s="82"/>
      <c r="BN80" s="82"/>
      <c r="BO80" s="82"/>
      <c r="BP80" s="82"/>
      <c r="BQ80" s="82"/>
      <c r="BR80" s="82"/>
      <c r="BS80" s="82"/>
      <c r="BT80" s="82"/>
      <c r="BU80" s="82"/>
      <c r="BV80" s="82"/>
      <c r="BW80" s="82"/>
      <c r="BX80" s="82"/>
      <c r="BY80" s="82"/>
      <c r="BZ80" s="83"/>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413461</v>
      </c>
      <c r="D6" s="31">
        <f t="shared" si="3"/>
        <v>47</v>
      </c>
      <c r="E6" s="31">
        <f t="shared" si="3"/>
        <v>17</v>
      </c>
      <c r="F6" s="31">
        <f t="shared" si="3"/>
        <v>5</v>
      </c>
      <c r="G6" s="31">
        <f t="shared" si="3"/>
        <v>0</v>
      </c>
      <c r="H6" s="31" t="str">
        <f t="shared" si="3"/>
        <v>佐賀県　みやき町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4.1100000000000003</v>
      </c>
      <c r="P6" s="32">
        <f t="shared" si="3"/>
        <v>100</v>
      </c>
      <c r="Q6" s="32">
        <f t="shared" si="3"/>
        <v>3780</v>
      </c>
      <c r="R6" s="32">
        <f t="shared" si="3"/>
        <v>25553</v>
      </c>
      <c r="S6" s="32">
        <f t="shared" si="3"/>
        <v>51.92</v>
      </c>
      <c r="T6" s="32">
        <f t="shared" si="3"/>
        <v>492.16</v>
      </c>
      <c r="U6" s="32">
        <f t="shared" si="3"/>
        <v>1049</v>
      </c>
      <c r="V6" s="32">
        <f t="shared" si="3"/>
        <v>0.5</v>
      </c>
      <c r="W6" s="32">
        <f t="shared" si="3"/>
        <v>2098</v>
      </c>
      <c r="X6" s="33">
        <f>IF(X7="",NA(),X7)</f>
        <v>90.26</v>
      </c>
      <c r="Y6" s="33">
        <f t="shared" ref="Y6:AG6" si="4">IF(Y7="",NA(),Y7)</f>
        <v>77.260000000000005</v>
      </c>
      <c r="Z6" s="33">
        <f t="shared" si="4"/>
        <v>77.02</v>
      </c>
      <c r="AA6" s="33">
        <f t="shared" si="4"/>
        <v>77.930000000000007</v>
      </c>
      <c r="AB6" s="33">
        <f t="shared" si="4"/>
        <v>80.31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1224.75</v>
      </c>
      <c r="BK6" s="33">
        <f t="shared" si="7"/>
        <v>1144.05</v>
      </c>
      <c r="BL6" s="33">
        <f t="shared" si="7"/>
        <v>1126.77</v>
      </c>
      <c r="BM6" s="33">
        <f t="shared" si="7"/>
        <v>1044.8</v>
      </c>
      <c r="BN6" s="33">
        <f t="shared" si="7"/>
        <v>1081.8</v>
      </c>
      <c r="BO6" s="32" t="str">
        <f>IF(BO7="","",IF(BO7="-","【-】","【"&amp;SUBSTITUTE(TEXT(BO7,"#,##0.00"),"-","△")&amp;"】"))</f>
        <v>【1,015.77】</v>
      </c>
      <c r="BP6" s="33">
        <f>IF(BP7="",NA(),BP7)</f>
        <v>58.9</v>
      </c>
      <c r="BQ6" s="33">
        <f t="shared" ref="BQ6:BY6" si="8">IF(BQ7="",NA(),BQ7)</f>
        <v>54.93</v>
      </c>
      <c r="BR6" s="33">
        <f t="shared" si="8"/>
        <v>52.76</v>
      </c>
      <c r="BS6" s="33">
        <f t="shared" si="8"/>
        <v>50.63</v>
      </c>
      <c r="BT6" s="33">
        <f t="shared" si="8"/>
        <v>61.11</v>
      </c>
      <c r="BU6" s="33">
        <f t="shared" si="8"/>
        <v>42.13</v>
      </c>
      <c r="BV6" s="33">
        <f t="shared" si="8"/>
        <v>42.48</v>
      </c>
      <c r="BW6" s="33">
        <f t="shared" si="8"/>
        <v>50.9</v>
      </c>
      <c r="BX6" s="33">
        <f t="shared" si="8"/>
        <v>50.82</v>
      </c>
      <c r="BY6" s="33">
        <f t="shared" si="8"/>
        <v>52.19</v>
      </c>
      <c r="BZ6" s="32" t="str">
        <f>IF(BZ7="","",IF(BZ7="-","【-】","【"&amp;SUBSTITUTE(TEXT(BZ7,"#,##0.00"),"-","△")&amp;"】"))</f>
        <v>【52.78】</v>
      </c>
      <c r="CA6" s="33">
        <f>IF(CA7="",NA(),CA7)</f>
        <v>206.64</v>
      </c>
      <c r="CB6" s="33">
        <f t="shared" ref="CB6:CJ6" si="9">IF(CB7="",NA(),CB7)</f>
        <v>226.76</v>
      </c>
      <c r="CC6" s="33">
        <f t="shared" si="9"/>
        <v>235.39</v>
      </c>
      <c r="CD6" s="33">
        <f t="shared" si="9"/>
        <v>254.06</v>
      </c>
      <c r="CE6" s="33">
        <f t="shared" si="9"/>
        <v>217.66</v>
      </c>
      <c r="CF6" s="33">
        <f t="shared" si="9"/>
        <v>348.41</v>
      </c>
      <c r="CG6" s="33">
        <f t="shared" si="9"/>
        <v>343.8</v>
      </c>
      <c r="CH6" s="33">
        <f t="shared" si="9"/>
        <v>293.27</v>
      </c>
      <c r="CI6" s="33">
        <f t="shared" si="9"/>
        <v>300.52</v>
      </c>
      <c r="CJ6" s="33">
        <f t="shared" si="9"/>
        <v>296.14</v>
      </c>
      <c r="CK6" s="32" t="str">
        <f>IF(CK7="","",IF(CK7="-","【-】","【"&amp;SUBSTITUTE(TEXT(CK7,"#,##0.00"),"-","△")&amp;"】"))</f>
        <v>【289.81】</v>
      </c>
      <c r="CL6" s="33">
        <f>IF(CL7="",NA(),CL7)</f>
        <v>48.78</v>
      </c>
      <c r="CM6" s="33">
        <f t="shared" ref="CM6:CU6" si="10">IF(CM7="",NA(),CM7)</f>
        <v>48.3</v>
      </c>
      <c r="CN6" s="33">
        <f t="shared" si="10"/>
        <v>47.97</v>
      </c>
      <c r="CO6" s="33">
        <f t="shared" si="10"/>
        <v>47.97</v>
      </c>
      <c r="CP6" s="33">
        <f t="shared" si="10"/>
        <v>45.22</v>
      </c>
      <c r="CQ6" s="33">
        <f t="shared" si="10"/>
        <v>46.85</v>
      </c>
      <c r="CR6" s="33">
        <f t="shared" si="10"/>
        <v>46.06</v>
      </c>
      <c r="CS6" s="33">
        <f t="shared" si="10"/>
        <v>53.78</v>
      </c>
      <c r="CT6" s="33">
        <f t="shared" si="10"/>
        <v>53.24</v>
      </c>
      <c r="CU6" s="33">
        <f t="shared" si="10"/>
        <v>52.31</v>
      </c>
      <c r="CV6" s="32" t="str">
        <f>IF(CV7="","",IF(CV7="-","【-】","【"&amp;SUBSTITUTE(TEXT(CV7,"#,##0.00"),"-","△")&amp;"】"))</f>
        <v>【52.74】</v>
      </c>
      <c r="CW6" s="33">
        <f>IF(CW7="",NA(),CW7)</f>
        <v>80.7</v>
      </c>
      <c r="CX6" s="33">
        <f t="shared" ref="CX6:DF6" si="11">IF(CX7="",NA(),CX7)</f>
        <v>80.83</v>
      </c>
      <c r="CY6" s="33">
        <f t="shared" si="11"/>
        <v>80.3</v>
      </c>
      <c r="CZ6" s="33">
        <f t="shared" si="11"/>
        <v>79.08</v>
      </c>
      <c r="DA6" s="33">
        <f t="shared" si="11"/>
        <v>79.599999999999994</v>
      </c>
      <c r="DB6" s="33">
        <f t="shared" si="11"/>
        <v>73.78</v>
      </c>
      <c r="DC6" s="33">
        <f t="shared" si="11"/>
        <v>72.989999999999995</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0.03</v>
      </c>
      <c r="EL6" s="33">
        <f t="shared" si="14"/>
        <v>0.02</v>
      </c>
      <c r="EM6" s="33">
        <f t="shared" si="14"/>
        <v>0.01</v>
      </c>
      <c r="EN6" s="32" t="str">
        <f>IF(EN7="","",IF(EN7="-","【-】","【"&amp;SUBSTITUTE(TEXT(EN7,"#,##0.00"),"-","△")&amp;"】"))</f>
        <v>【0.03】</v>
      </c>
    </row>
    <row r="7" spans="1:144" s="34" customFormat="1">
      <c r="A7" s="26"/>
      <c r="B7" s="35">
        <v>2015</v>
      </c>
      <c r="C7" s="35">
        <v>413461</v>
      </c>
      <c r="D7" s="35">
        <v>47</v>
      </c>
      <c r="E7" s="35">
        <v>17</v>
      </c>
      <c r="F7" s="35">
        <v>5</v>
      </c>
      <c r="G7" s="35">
        <v>0</v>
      </c>
      <c r="H7" s="35" t="s">
        <v>96</v>
      </c>
      <c r="I7" s="35" t="s">
        <v>97</v>
      </c>
      <c r="J7" s="35" t="s">
        <v>98</v>
      </c>
      <c r="K7" s="35" t="s">
        <v>99</v>
      </c>
      <c r="L7" s="35" t="s">
        <v>100</v>
      </c>
      <c r="M7" s="36" t="s">
        <v>101</v>
      </c>
      <c r="N7" s="36" t="s">
        <v>102</v>
      </c>
      <c r="O7" s="36">
        <v>4.1100000000000003</v>
      </c>
      <c r="P7" s="36">
        <v>100</v>
      </c>
      <c r="Q7" s="36">
        <v>3780</v>
      </c>
      <c r="R7" s="36">
        <v>25553</v>
      </c>
      <c r="S7" s="36">
        <v>51.92</v>
      </c>
      <c r="T7" s="36">
        <v>492.16</v>
      </c>
      <c r="U7" s="36">
        <v>1049</v>
      </c>
      <c r="V7" s="36">
        <v>0.5</v>
      </c>
      <c r="W7" s="36">
        <v>2098</v>
      </c>
      <c r="X7" s="36">
        <v>90.26</v>
      </c>
      <c r="Y7" s="36">
        <v>77.260000000000005</v>
      </c>
      <c r="Z7" s="36">
        <v>77.02</v>
      </c>
      <c r="AA7" s="36">
        <v>77.930000000000007</v>
      </c>
      <c r="AB7" s="36">
        <v>80.31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1224.75</v>
      </c>
      <c r="BK7" s="36">
        <v>1144.05</v>
      </c>
      <c r="BL7" s="36">
        <v>1126.77</v>
      </c>
      <c r="BM7" s="36">
        <v>1044.8</v>
      </c>
      <c r="BN7" s="36">
        <v>1081.8</v>
      </c>
      <c r="BO7" s="36">
        <v>1015.77</v>
      </c>
      <c r="BP7" s="36">
        <v>58.9</v>
      </c>
      <c r="BQ7" s="36">
        <v>54.93</v>
      </c>
      <c r="BR7" s="36">
        <v>52.76</v>
      </c>
      <c r="BS7" s="36">
        <v>50.63</v>
      </c>
      <c r="BT7" s="36">
        <v>61.11</v>
      </c>
      <c r="BU7" s="36">
        <v>42.13</v>
      </c>
      <c r="BV7" s="36">
        <v>42.48</v>
      </c>
      <c r="BW7" s="36">
        <v>50.9</v>
      </c>
      <c r="BX7" s="36">
        <v>50.82</v>
      </c>
      <c r="BY7" s="36">
        <v>52.19</v>
      </c>
      <c r="BZ7" s="36">
        <v>52.78</v>
      </c>
      <c r="CA7" s="36">
        <v>206.64</v>
      </c>
      <c r="CB7" s="36">
        <v>226.76</v>
      </c>
      <c r="CC7" s="36">
        <v>235.39</v>
      </c>
      <c r="CD7" s="36">
        <v>254.06</v>
      </c>
      <c r="CE7" s="36">
        <v>217.66</v>
      </c>
      <c r="CF7" s="36">
        <v>348.41</v>
      </c>
      <c r="CG7" s="36">
        <v>343.8</v>
      </c>
      <c r="CH7" s="36">
        <v>293.27</v>
      </c>
      <c r="CI7" s="36">
        <v>300.52</v>
      </c>
      <c r="CJ7" s="36">
        <v>296.14</v>
      </c>
      <c r="CK7" s="36">
        <v>289.81</v>
      </c>
      <c r="CL7" s="36">
        <v>48.78</v>
      </c>
      <c r="CM7" s="36">
        <v>48.3</v>
      </c>
      <c r="CN7" s="36">
        <v>47.97</v>
      </c>
      <c r="CO7" s="36">
        <v>47.97</v>
      </c>
      <c r="CP7" s="36">
        <v>45.22</v>
      </c>
      <c r="CQ7" s="36">
        <v>46.85</v>
      </c>
      <c r="CR7" s="36">
        <v>46.06</v>
      </c>
      <c r="CS7" s="36">
        <v>53.78</v>
      </c>
      <c r="CT7" s="36">
        <v>53.24</v>
      </c>
      <c r="CU7" s="36">
        <v>52.31</v>
      </c>
      <c r="CV7" s="36">
        <v>52.74</v>
      </c>
      <c r="CW7" s="36">
        <v>80.7</v>
      </c>
      <c r="CX7" s="36">
        <v>80.83</v>
      </c>
      <c r="CY7" s="36">
        <v>80.3</v>
      </c>
      <c r="CZ7" s="36">
        <v>79.08</v>
      </c>
      <c r="DA7" s="36">
        <v>79.599999999999994</v>
      </c>
      <c r="DB7" s="36">
        <v>73.78</v>
      </c>
      <c r="DC7" s="36">
        <v>72.989999999999995</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佐賀県</cp:lastModifiedBy>
  <dcterms:created xsi:type="dcterms:W3CDTF">2017-02-08T03:15:49Z</dcterms:created>
  <dcterms:modified xsi:type="dcterms:W3CDTF">2017-02-21T04:48:04Z</dcterms:modified>
</cp:coreProperties>
</file>