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<sst xmlns="http://schemas.openxmlformats.org/spreadsheetml/2006/main" count="221" uniqueCount="111">
  <si>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</si>
  <si>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</si>
  <si>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</si>
  <si>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</si>
  <si>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</si>
  <si>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</si>
  <si>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</si>
  <si>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</si>
  <si>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</si>
  <si>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</si>
  <si>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</si>
  <si>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</si>
  <si>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</si>
  <si>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</si>
  <si>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</si>
  <si>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</si>
  <si>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</si>
  <si>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</si>
  <si>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</si>
  <si>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</si>
  <si>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</si>
  <si>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</si>
  <si>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</si>
  <si>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</si>
  <si>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</si>
  <si>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</si>
  <si>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</si>
  <si>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</si>
  <si>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</si>
  <si>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</si>
  <si>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</si>
  <si>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</si>
  <si>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</si>
  <si>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</si>
  <si>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</si>
  <si>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</si>
  <si>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</si>
  <si>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</si>
  <si>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</si>
  <si>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</si>
  <si>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</si>
  <si>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</si>
  <si>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</si>
  <si>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</si>
  <si>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</si>
  <si>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</si>
  <si>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</si>
  <si>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</si>
  <si>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</si>
  <si>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</si>
  <si>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</si>
  <si>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</si>
  <si>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</si>
  <si>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</si>
  <si>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</si>
  <si>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</si>
  <si>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</si>
  <si>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</si>
  <si>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</si>
  <si>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</si>
  <si>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</si>
  <si>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</si>
  <si>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</si>
  <si>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</si>
  <si>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</si>
  <si>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</si>
  <si>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</si>
  <si>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</si>
  <si>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</si>
  <si>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</si>
  <si>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</si>
  <si>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</si>
  <si>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</si>
  <si>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</si>
  <si>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</si>
  <si>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</si>
  <si>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</si>
  <si>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</si>
  <si>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</si>
  <si>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</si>
  <si>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</si>
  <si>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</si>
  <si>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</si>
  <si>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</si>
  <si>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</si>
  <si>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</si>
  <si>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</si>
  <si>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</si>
  <si>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</si>
  <si>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</si>
  <si>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</si>
  <si>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</si>
  <si>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</si>
  <si>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</si>
  <si>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</si>
  <si>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</si>
  <si>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佐賀県　吉野ヶ里町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</si>
  <si>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</si>
  <si>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</si>
  <si>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</si>
  <si>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</si>
  <si>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</si>
  <si>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</si>
  <si>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</si>
  <si>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</si>
  <si>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</si>
  <si>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</si>
  <si>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</si>
  <si>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については、96.83％となっている。経費回収率については、99.16％となっており、類似団体平均値を大きく上回っている。また、汚水処理原価についても156.34円となっており、類似団体平均値を大きく下回っている。これらのことから、適正な使用料体系となっていると考えられる。
・「債務残高」については、520.88％で、類似団体、全国平均値を大きく下回っている。処理場の機能強化事業等により若干前年度から増加したが、将来的に健全な下水道運営に支障をきたすことはないと考えられる。
・「水洗化率」については、平成27年度末で、93.77％となっており、類似団体平均値、全国平均値を上回っている。今後も水洗化率100％を達成すべく、普及促進等を行い水洗化率の向上に努める必要がある。</t>
    <phoneticPr fontId="4"/>
  </si>
  <si>
    <t>　下水道管渠については、埋設して25年が経過しているが、法定耐用年数を超えたものはない。
　早急な管更新等の必要はないものの、日常のメンテナンス、管理等を行う必要がある。</t>
    <phoneticPr fontId="4"/>
  </si>
  <si>
    <t>　経費回収率、汚水処理原価について、類似団体平均値より優れている。経費回収率については、99.16％であるので、100％以上となるよう経費削減等に努める必要がある。
　将来の安定した下水道運営の継続に向け、公共下水道への接続(処理場の統廃合)を行い、更なる経費の削減に努めていく。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</si>
</sst>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2852992"/>
        <c:axId val="7285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72852992"/>
        <c:axId val="72854912"/>
      </c:lineChart>
      <c:dateAx>
        <c:axId val="72852992"/>
        <c:scaling>
          <c:orientation val="minMax"/>
        </c:scaling>
        <c:delete val="1"/>
        <c:axPos val="b"/>
        <c:numFmt formatCode="ge" sourceLinked="1"/>
        <c:majorTickMark val="none"/>
        <c:minorTickMark val="none"/>
        <c:tickLblPos val="none"/>
        <c:crossAx val="72854912"/>
        <c:crosses val="autoZero"/>
        <c:auto val="1"/>
        <c:lblOffset val="100"/>
        <c:baseTimeUnit val="years"/>
      </c:dateAx>
      <c:valAx>
        <c:axId val="7285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85299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69.03</c:v>
                </c:pt>
                <c:pt idx="1">
                  <c:v>64.989999999999995</c:v>
                </c:pt>
                <c:pt idx="2">
                  <c:v>65.88</c:v>
                </c:pt>
                <c:pt idx="3">
                  <c:v>62.73</c:v>
                </c:pt>
                <c:pt idx="4">
                  <c:v>65.13</c:v>
                </c:pt>
              </c:numCache>
            </c:numRef>
          </c:val>
        </c:ser>
        <c:dLbls>
          <c:showLegendKey val="0"/>
          <c:showVal val="0"/>
          <c:showCatName val="0"/>
          <c:showSerName val="0"/>
          <c:showPercent val="0"/>
          <c:showBubbleSize val="0"/>
        </c:dLbls>
        <c:gapWidth val="150"/>
        <c:axId val="76326784"/>
        <c:axId val="7632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76326784"/>
        <c:axId val="76328960"/>
      </c:lineChart>
      <c:dateAx>
        <c:axId val="76326784"/>
        <c:scaling>
          <c:orientation val="minMax"/>
        </c:scaling>
        <c:delete val="1"/>
        <c:axPos val="b"/>
        <c:numFmt formatCode="ge" sourceLinked="1"/>
        <c:majorTickMark val="none"/>
        <c:minorTickMark val="none"/>
        <c:tickLblPos val="none"/>
        <c:crossAx val="76328960"/>
        <c:crosses val="autoZero"/>
        <c:auto val="1"/>
        <c:lblOffset val="100"/>
        <c:baseTimeUnit val="years"/>
      </c:dateAx>
      <c:valAx>
        <c:axId val="7632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32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88.73</c:v>
                </c:pt>
                <c:pt idx="1">
                  <c:v>90.16</c:v>
                </c:pt>
                <c:pt idx="2">
                  <c:v>90.41</c:v>
                </c:pt>
                <c:pt idx="3">
                  <c:v>93.8</c:v>
                </c:pt>
                <c:pt idx="4">
                  <c:v>93.77</c:v>
                </c:pt>
              </c:numCache>
            </c:numRef>
          </c:val>
        </c:ser>
        <c:dLbls>
          <c:showLegendKey val="0"/>
          <c:showVal val="0"/>
          <c:showCatName val="0"/>
          <c:showSerName val="0"/>
          <c:showPercent val="0"/>
          <c:showBubbleSize val="0"/>
        </c:dLbls>
        <c:gapWidth val="150"/>
        <c:axId val="120940032"/>
        <c:axId val="12094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20940032"/>
        <c:axId val="120941952"/>
      </c:lineChart>
      <c:dateAx>
        <c:axId val="120940032"/>
        <c:scaling>
          <c:orientation val="minMax"/>
        </c:scaling>
        <c:delete val="1"/>
        <c:axPos val="b"/>
        <c:numFmt formatCode="ge" sourceLinked="1"/>
        <c:majorTickMark val="none"/>
        <c:minorTickMark val="none"/>
        <c:tickLblPos val="none"/>
        <c:crossAx val="120941952"/>
        <c:crosses val="autoZero"/>
        <c:auto val="1"/>
        <c:lblOffset val="100"/>
        <c:baseTimeUnit val="years"/>
      </c:dateAx>
      <c:valAx>
        <c:axId val="12094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94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97.64</c:v>
                </c:pt>
                <c:pt idx="1">
                  <c:v>98.29</c:v>
                </c:pt>
                <c:pt idx="2">
                  <c:v>94.07</c:v>
                </c:pt>
                <c:pt idx="3">
                  <c:v>97.32</c:v>
                </c:pt>
                <c:pt idx="4">
                  <c:v>96.83</c:v>
                </c:pt>
              </c:numCache>
            </c:numRef>
          </c:val>
        </c:ser>
        <c:dLbls>
          <c:showLegendKey val="0"/>
          <c:showVal val="0"/>
          <c:showCatName val="0"/>
          <c:showSerName val="0"/>
          <c:showPercent val="0"/>
          <c:showBubbleSize val="0"/>
        </c:dLbls>
        <c:gapWidth val="150"/>
        <c:axId val="58549376"/>
        <c:axId val="5855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8549376"/>
        <c:axId val="58551296"/>
      </c:lineChart>
      <c:dateAx>
        <c:axId val="58549376"/>
        <c:scaling>
          <c:orientation val="minMax"/>
        </c:scaling>
        <c:delete val="1"/>
        <c:axPos val="b"/>
        <c:numFmt formatCode="ge" sourceLinked="1"/>
        <c:majorTickMark val="none"/>
        <c:minorTickMark val="none"/>
        <c:tickLblPos val="none"/>
        <c:crossAx val="58551296"/>
        <c:crosses val="autoZero"/>
        <c:auto val="1"/>
        <c:lblOffset val="100"/>
        <c:baseTimeUnit val="years"/>
      </c:dateAx>
      <c:valAx>
        <c:axId val="5855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54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8569472"/>
        <c:axId val="5857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8569472"/>
        <c:axId val="58571392"/>
      </c:lineChart>
      <c:dateAx>
        <c:axId val="58569472"/>
        <c:scaling>
          <c:orientation val="minMax"/>
        </c:scaling>
        <c:delete val="1"/>
        <c:axPos val="b"/>
        <c:numFmt formatCode="ge" sourceLinked="1"/>
        <c:majorTickMark val="none"/>
        <c:minorTickMark val="none"/>
        <c:tickLblPos val="none"/>
        <c:crossAx val="58571392"/>
        <c:crosses val="autoZero"/>
        <c:auto val="1"/>
        <c:lblOffset val="100"/>
        <c:baseTimeUnit val="years"/>
      </c:dateAx>
      <c:valAx>
        <c:axId val="5857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56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4614656"/>
        <c:axId val="7461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4614656"/>
        <c:axId val="74616832"/>
      </c:lineChart>
      <c:dateAx>
        <c:axId val="74614656"/>
        <c:scaling>
          <c:orientation val="minMax"/>
        </c:scaling>
        <c:delete val="1"/>
        <c:axPos val="b"/>
        <c:numFmt formatCode="ge" sourceLinked="1"/>
        <c:majorTickMark val="none"/>
        <c:minorTickMark val="none"/>
        <c:tickLblPos val="none"/>
        <c:crossAx val="74616832"/>
        <c:crosses val="autoZero"/>
        <c:auto val="1"/>
        <c:lblOffset val="100"/>
        <c:baseTimeUnit val="years"/>
      </c:dateAx>
      <c:valAx>
        <c:axId val="7461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61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4643712"/>
        <c:axId val="7610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4643712"/>
        <c:axId val="76104064"/>
      </c:lineChart>
      <c:dateAx>
        <c:axId val="74643712"/>
        <c:scaling>
          <c:orientation val="minMax"/>
        </c:scaling>
        <c:delete val="1"/>
        <c:axPos val="b"/>
        <c:numFmt formatCode="ge" sourceLinked="1"/>
        <c:majorTickMark val="none"/>
        <c:minorTickMark val="none"/>
        <c:tickLblPos val="none"/>
        <c:crossAx val="76104064"/>
        <c:crosses val="autoZero"/>
        <c:auto val="1"/>
        <c:lblOffset val="100"/>
        <c:baseTimeUnit val="years"/>
      </c:dateAx>
      <c:valAx>
        <c:axId val="7610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64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6124544"/>
        <c:axId val="7612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6124544"/>
        <c:axId val="76126464"/>
      </c:lineChart>
      <c:dateAx>
        <c:axId val="76124544"/>
        <c:scaling>
          <c:orientation val="minMax"/>
        </c:scaling>
        <c:delete val="1"/>
        <c:axPos val="b"/>
        <c:numFmt formatCode="ge" sourceLinked="1"/>
        <c:majorTickMark val="none"/>
        <c:minorTickMark val="none"/>
        <c:tickLblPos val="none"/>
        <c:crossAx val="76126464"/>
        <c:crosses val="autoZero"/>
        <c:auto val="1"/>
        <c:lblOffset val="100"/>
        <c:baseTimeUnit val="years"/>
      </c:dateAx>
      <c:valAx>
        <c:axId val="7612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12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528.39</c:v>
                </c:pt>
                <c:pt idx="1">
                  <c:v>484.31</c:v>
                </c:pt>
                <c:pt idx="2">
                  <c:v>542.49</c:v>
                </c:pt>
                <c:pt idx="3">
                  <c:v>443.82</c:v>
                </c:pt>
                <c:pt idx="4">
                  <c:v>520.88</c:v>
                </c:pt>
              </c:numCache>
            </c:numRef>
          </c:val>
        </c:ser>
        <c:dLbls>
          <c:showLegendKey val="0"/>
          <c:showVal val="0"/>
          <c:showCatName val="0"/>
          <c:showSerName val="0"/>
          <c:showPercent val="0"/>
          <c:showBubbleSize val="0"/>
        </c:dLbls>
        <c:gapWidth val="150"/>
        <c:axId val="76148096"/>
        <c:axId val="7623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76148096"/>
        <c:axId val="76236288"/>
      </c:lineChart>
      <c:dateAx>
        <c:axId val="76148096"/>
        <c:scaling>
          <c:orientation val="minMax"/>
        </c:scaling>
        <c:delete val="1"/>
        <c:axPos val="b"/>
        <c:numFmt formatCode="ge" sourceLinked="1"/>
        <c:majorTickMark val="none"/>
        <c:minorTickMark val="none"/>
        <c:tickLblPos val="none"/>
        <c:crossAx val="76236288"/>
        <c:crosses val="autoZero"/>
        <c:auto val="1"/>
        <c:lblOffset val="100"/>
        <c:baseTimeUnit val="years"/>
      </c:dateAx>
      <c:valAx>
        <c:axId val="7623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14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99.94</c:v>
                </c:pt>
                <c:pt idx="1">
                  <c:v>100</c:v>
                </c:pt>
                <c:pt idx="2">
                  <c:v>90.92</c:v>
                </c:pt>
                <c:pt idx="3">
                  <c:v>100.11</c:v>
                </c:pt>
                <c:pt idx="4">
                  <c:v>99.16</c:v>
                </c:pt>
              </c:numCache>
            </c:numRef>
          </c:val>
        </c:ser>
        <c:dLbls>
          <c:showLegendKey val="0"/>
          <c:showVal val="0"/>
          <c:showCatName val="0"/>
          <c:showSerName val="0"/>
          <c:showPercent val="0"/>
          <c:showBubbleSize val="0"/>
        </c:dLbls>
        <c:gapWidth val="150"/>
        <c:axId val="76258304"/>
        <c:axId val="7627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76258304"/>
        <c:axId val="76276864"/>
      </c:lineChart>
      <c:dateAx>
        <c:axId val="76258304"/>
        <c:scaling>
          <c:orientation val="minMax"/>
        </c:scaling>
        <c:delete val="1"/>
        <c:axPos val="b"/>
        <c:numFmt formatCode="ge" sourceLinked="1"/>
        <c:majorTickMark val="none"/>
        <c:minorTickMark val="none"/>
        <c:tickLblPos val="none"/>
        <c:crossAx val="76276864"/>
        <c:crosses val="autoZero"/>
        <c:auto val="1"/>
        <c:lblOffset val="100"/>
        <c:baseTimeUnit val="years"/>
      </c:dateAx>
      <c:valAx>
        <c:axId val="76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25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138.72</c:v>
                </c:pt>
                <c:pt idx="1">
                  <c:v>140.84</c:v>
                </c:pt>
                <c:pt idx="2">
                  <c:v>155.13</c:v>
                </c:pt>
                <c:pt idx="3">
                  <c:v>151.74</c:v>
                </c:pt>
                <c:pt idx="4">
                  <c:v>156.34</c:v>
                </c:pt>
              </c:numCache>
            </c:numRef>
          </c:val>
        </c:ser>
        <c:dLbls>
          <c:showLegendKey val="0"/>
          <c:showVal val="0"/>
          <c:showCatName val="0"/>
          <c:showSerName val="0"/>
          <c:showPercent val="0"/>
          <c:showBubbleSize val="0"/>
        </c:dLbls>
        <c:gapWidth val="150"/>
        <c:axId val="76290304"/>
        <c:axId val="7630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76290304"/>
        <c:axId val="76308864"/>
      </c:lineChart>
      <c:dateAx>
        <c:axId val="76290304"/>
        <c:scaling>
          <c:orientation val="minMax"/>
        </c:scaling>
        <c:delete val="1"/>
        <c:axPos val="b"/>
        <c:numFmt formatCode="ge" sourceLinked="1"/>
        <c:majorTickMark val="none"/>
        <c:minorTickMark val="none"/>
        <c:tickLblPos val="none"/>
        <c:crossAx val="76308864"/>
        <c:crosses val="autoZero"/>
        <c:auto val="1"/>
        <c:lblOffset val="100"/>
        <c:baseTimeUnit val="years"/>
      </c:dateAx>
      <c:valAx>
        <c:axId val="7630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29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佐賀県　吉野ヶ里町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16248</v>
      </c>
      <c r="AM8" s="64"/>
      <c r="AN8" s="64"/>
      <c r="AO8" s="64"/>
      <c r="AP8" s="64"/>
      <c r="AQ8" s="64"/>
      <c r="AR8" s="64"/>
      <c r="AS8" s="64"/>
      <c r="AT8" s="63">
        <f>データ!S6</f>
        <v>43.99</v>
      </c>
      <c r="AU8" s="63"/>
      <c r="AV8" s="63"/>
      <c r="AW8" s="63"/>
      <c r="AX8" s="63"/>
      <c r="AY8" s="63"/>
      <c r="AZ8" s="63"/>
      <c r="BA8" s="63"/>
      <c r="BB8" s="63">
        <f>データ!T6</f>
        <v>369.36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35.090000000000003</v>
      </c>
      <c r="Q10" s="63"/>
      <c r="R10" s="63"/>
      <c r="S10" s="63"/>
      <c r="T10" s="63"/>
      <c r="U10" s="63"/>
      <c r="V10" s="63"/>
      <c r="W10" s="63">
        <f>データ!P6</f>
        <v>100</v>
      </c>
      <c r="X10" s="63"/>
      <c r="Y10" s="63"/>
      <c r="Z10" s="63"/>
      <c r="AA10" s="63"/>
      <c r="AB10" s="63"/>
      <c r="AC10" s="63"/>
      <c r="AD10" s="64">
        <f>データ!Q6</f>
        <v>3564</v>
      </c>
      <c r="AE10" s="64"/>
      <c r="AF10" s="64"/>
      <c r="AG10" s="64"/>
      <c r="AH10" s="64"/>
      <c r="AI10" s="64"/>
      <c r="AJ10" s="64"/>
      <c r="AK10" s="2"/>
      <c r="AL10" s="64">
        <f>データ!U6</f>
        <v>5684</v>
      </c>
      <c r="AM10" s="64"/>
      <c r="AN10" s="64"/>
      <c r="AO10" s="64"/>
      <c r="AP10" s="64"/>
      <c r="AQ10" s="64"/>
      <c r="AR10" s="64"/>
      <c r="AS10" s="64"/>
      <c r="AT10" s="63">
        <f>データ!V6</f>
        <v>1.82</v>
      </c>
      <c r="AU10" s="63"/>
      <c r="AV10" s="63"/>
      <c r="AW10" s="63"/>
      <c r="AX10" s="63"/>
      <c r="AY10" s="63"/>
      <c r="AZ10" s="63"/>
      <c r="BA10" s="63"/>
      <c r="BB10" s="63">
        <f>データ!W6</f>
        <v>3123.08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1" t="s">
        <v>110</v>
      </c>
      <c r="BM66" s="82"/>
      <c r="BN66" s="82"/>
      <c r="BO66" s="82"/>
      <c r="BP66" s="82"/>
      <c r="BQ66" s="82"/>
      <c r="BR66" s="82"/>
      <c r="BS66" s="82"/>
      <c r="BT66" s="82"/>
      <c r="BU66" s="82"/>
      <c r="BV66" s="82"/>
      <c r="BW66" s="82"/>
      <c r="BX66" s="82"/>
      <c r="BY66" s="82"/>
      <c r="BZ66" s="83"/>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1"/>
      <c r="BM67" s="82"/>
      <c r="BN67" s="82"/>
      <c r="BO67" s="82"/>
      <c r="BP67" s="82"/>
      <c r="BQ67" s="82"/>
      <c r="BR67" s="82"/>
      <c r="BS67" s="82"/>
      <c r="BT67" s="82"/>
      <c r="BU67" s="82"/>
      <c r="BV67" s="82"/>
      <c r="BW67" s="82"/>
      <c r="BX67" s="82"/>
      <c r="BY67" s="82"/>
      <c r="BZ67" s="83"/>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1"/>
      <c r="BM68" s="82"/>
      <c r="BN68" s="82"/>
      <c r="BO68" s="82"/>
      <c r="BP68" s="82"/>
      <c r="BQ68" s="82"/>
      <c r="BR68" s="82"/>
      <c r="BS68" s="82"/>
      <c r="BT68" s="82"/>
      <c r="BU68" s="82"/>
      <c r="BV68" s="82"/>
      <c r="BW68" s="82"/>
      <c r="BX68" s="82"/>
      <c r="BY68" s="82"/>
      <c r="BZ68" s="83"/>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1"/>
      <c r="BM69" s="82"/>
      <c r="BN69" s="82"/>
      <c r="BO69" s="82"/>
      <c r="BP69" s="82"/>
      <c r="BQ69" s="82"/>
      <c r="BR69" s="82"/>
      <c r="BS69" s="82"/>
      <c r="BT69" s="82"/>
      <c r="BU69" s="82"/>
      <c r="BV69" s="82"/>
      <c r="BW69" s="82"/>
      <c r="BX69" s="82"/>
      <c r="BY69" s="82"/>
      <c r="BZ69" s="83"/>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1"/>
      <c r="BM70" s="82"/>
      <c r="BN70" s="82"/>
      <c r="BO70" s="82"/>
      <c r="BP70" s="82"/>
      <c r="BQ70" s="82"/>
      <c r="BR70" s="82"/>
      <c r="BS70" s="82"/>
      <c r="BT70" s="82"/>
      <c r="BU70" s="82"/>
      <c r="BV70" s="82"/>
      <c r="BW70" s="82"/>
      <c r="BX70" s="82"/>
      <c r="BY70" s="82"/>
      <c r="BZ70" s="83"/>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1"/>
      <c r="BM71" s="82"/>
      <c r="BN71" s="82"/>
      <c r="BO71" s="82"/>
      <c r="BP71" s="82"/>
      <c r="BQ71" s="82"/>
      <c r="BR71" s="82"/>
      <c r="BS71" s="82"/>
      <c r="BT71" s="82"/>
      <c r="BU71" s="82"/>
      <c r="BV71" s="82"/>
      <c r="BW71" s="82"/>
      <c r="BX71" s="82"/>
      <c r="BY71" s="82"/>
      <c r="BZ71" s="83"/>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1"/>
      <c r="BM72" s="82"/>
      <c r="BN72" s="82"/>
      <c r="BO72" s="82"/>
      <c r="BP72" s="82"/>
      <c r="BQ72" s="82"/>
      <c r="BR72" s="82"/>
      <c r="BS72" s="82"/>
      <c r="BT72" s="82"/>
      <c r="BU72" s="82"/>
      <c r="BV72" s="82"/>
      <c r="BW72" s="82"/>
      <c r="BX72" s="82"/>
      <c r="BY72" s="82"/>
      <c r="BZ72" s="83"/>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1"/>
      <c r="BM73" s="82"/>
      <c r="BN73" s="82"/>
      <c r="BO73" s="82"/>
      <c r="BP73" s="82"/>
      <c r="BQ73" s="82"/>
      <c r="BR73" s="82"/>
      <c r="BS73" s="82"/>
      <c r="BT73" s="82"/>
      <c r="BU73" s="82"/>
      <c r="BV73" s="82"/>
      <c r="BW73" s="82"/>
      <c r="BX73" s="82"/>
      <c r="BY73" s="82"/>
      <c r="BZ73" s="83"/>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1"/>
      <c r="BM74" s="82"/>
      <c r="BN74" s="82"/>
      <c r="BO74" s="82"/>
      <c r="BP74" s="82"/>
      <c r="BQ74" s="82"/>
      <c r="BR74" s="82"/>
      <c r="BS74" s="82"/>
      <c r="BT74" s="82"/>
      <c r="BU74" s="82"/>
      <c r="BV74" s="82"/>
      <c r="BW74" s="82"/>
      <c r="BX74" s="82"/>
      <c r="BY74" s="82"/>
      <c r="BZ74" s="83"/>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1"/>
      <c r="BM75" s="82"/>
      <c r="BN75" s="82"/>
      <c r="BO75" s="82"/>
      <c r="BP75" s="82"/>
      <c r="BQ75" s="82"/>
      <c r="BR75" s="82"/>
      <c r="BS75" s="82"/>
      <c r="BT75" s="82"/>
      <c r="BU75" s="82"/>
      <c r="BV75" s="82"/>
      <c r="BW75" s="82"/>
      <c r="BX75" s="82"/>
      <c r="BY75" s="82"/>
      <c r="BZ75" s="83"/>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1"/>
      <c r="BM76" s="82"/>
      <c r="BN76" s="82"/>
      <c r="BO76" s="82"/>
      <c r="BP76" s="82"/>
      <c r="BQ76" s="82"/>
      <c r="BR76" s="82"/>
      <c r="BS76" s="82"/>
      <c r="BT76" s="82"/>
      <c r="BU76" s="82"/>
      <c r="BV76" s="82"/>
      <c r="BW76" s="82"/>
      <c r="BX76" s="82"/>
      <c r="BY76" s="82"/>
      <c r="BZ76" s="83"/>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1"/>
      <c r="BM77" s="82"/>
      <c r="BN77" s="82"/>
      <c r="BO77" s="82"/>
      <c r="BP77" s="82"/>
      <c r="BQ77" s="82"/>
      <c r="BR77" s="82"/>
      <c r="BS77" s="82"/>
      <c r="BT77" s="82"/>
      <c r="BU77" s="82"/>
      <c r="BV77" s="82"/>
      <c r="BW77" s="82"/>
      <c r="BX77" s="82"/>
      <c r="BY77" s="82"/>
      <c r="BZ77" s="83"/>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1"/>
      <c r="BM78" s="82"/>
      <c r="BN78" s="82"/>
      <c r="BO78" s="82"/>
      <c r="BP78" s="82"/>
      <c r="BQ78" s="82"/>
      <c r="BR78" s="82"/>
      <c r="BS78" s="82"/>
      <c r="BT78" s="82"/>
      <c r="BU78" s="82"/>
      <c r="BV78" s="82"/>
      <c r="BW78" s="82"/>
      <c r="BX78" s="82"/>
      <c r="BY78" s="82"/>
      <c r="BZ78" s="83"/>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81"/>
      <c r="BM79" s="82"/>
      <c r="BN79" s="82"/>
      <c r="BO79" s="82"/>
      <c r="BP79" s="82"/>
      <c r="BQ79" s="82"/>
      <c r="BR79" s="82"/>
      <c r="BS79" s="82"/>
      <c r="BT79" s="82"/>
      <c r="BU79" s="82"/>
      <c r="BV79" s="82"/>
      <c r="BW79" s="82"/>
      <c r="BX79" s="82"/>
      <c r="BY79" s="82"/>
      <c r="BZ79" s="83"/>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81"/>
      <c r="BM80" s="82"/>
      <c r="BN80" s="82"/>
      <c r="BO80" s="82"/>
      <c r="BP80" s="82"/>
      <c r="BQ80" s="82"/>
      <c r="BR80" s="82"/>
      <c r="BS80" s="82"/>
      <c r="BT80" s="82"/>
      <c r="BU80" s="82"/>
      <c r="BV80" s="82"/>
      <c r="BW80" s="82"/>
      <c r="BX80" s="82"/>
      <c r="BY80" s="82"/>
      <c r="BZ80" s="83"/>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1"/>
      <c r="BM81" s="82"/>
      <c r="BN81" s="82"/>
      <c r="BO81" s="82"/>
      <c r="BP81" s="82"/>
      <c r="BQ81" s="82"/>
      <c r="BR81" s="82"/>
      <c r="BS81" s="82"/>
      <c r="BT81" s="82"/>
      <c r="BU81" s="82"/>
      <c r="BV81" s="82"/>
      <c r="BW81" s="82"/>
      <c r="BX81" s="82"/>
      <c r="BY81" s="82"/>
      <c r="BZ81" s="83"/>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4"/>
      <c r="BM82" s="85"/>
      <c r="BN82" s="85"/>
      <c r="BO82" s="85"/>
      <c r="BP82" s="85"/>
      <c r="BQ82" s="85"/>
      <c r="BR82" s="85"/>
      <c r="BS82" s="85"/>
      <c r="BT82" s="85"/>
      <c r="BU82" s="85"/>
      <c r="BV82" s="85"/>
      <c r="BW82" s="85"/>
      <c r="BX82" s="85"/>
      <c r="BY82" s="85"/>
      <c r="BZ82" s="86"/>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413275</v>
      </c>
      <c r="D6" s="31">
        <f t="shared" si="3"/>
        <v>47</v>
      </c>
      <c r="E6" s="31">
        <f t="shared" si="3"/>
        <v>17</v>
      </c>
      <c r="F6" s="31">
        <f t="shared" si="3"/>
        <v>5</v>
      </c>
      <c r="G6" s="31">
        <f t="shared" si="3"/>
        <v>0</v>
      </c>
      <c r="H6" s="31" t="str">
        <f t="shared" si="3"/>
        <v>佐賀県　吉野ヶ里町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35.090000000000003</v>
      </c>
      <c r="P6" s="32">
        <f t="shared" si="3"/>
        <v>100</v>
      </c>
      <c r="Q6" s="32">
        <f t="shared" si="3"/>
        <v>3564</v>
      </c>
      <c r="R6" s="32">
        <f t="shared" si="3"/>
        <v>16248</v>
      </c>
      <c r="S6" s="32">
        <f t="shared" si="3"/>
        <v>43.99</v>
      </c>
      <c r="T6" s="32">
        <f t="shared" si="3"/>
        <v>369.36</v>
      </c>
      <c r="U6" s="32">
        <f t="shared" si="3"/>
        <v>5684</v>
      </c>
      <c r="V6" s="32">
        <f t="shared" si="3"/>
        <v>1.82</v>
      </c>
      <c r="W6" s="32">
        <f t="shared" si="3"/>
        <v>3123.08</v>
      </c>
      <c r="X6" s="33">
        <f>IF(X7="",NA(),X7)</f>
        <v>97.64</v>
      </c>
      <c r="Y6" s="33">
        <f t="shared" ref="Y6:AG6" si="4">IF(Y7="",NA(),Y7)</f>
        <v>98.29</v>
      </c>
      <c r="Z6" s="33">
        <f t="shared" si="4"/>
        <v>94.07</v>
      </c>
      <c r="AA6" s="33">
        <f t="shared" si="4"/>
        <v>97.32</v>
      </c>
      <c r="AB6" s="33">
        <f t="shared" si="4"/>
        <v>96.83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528.39</v>
      </c>
      <c r="BF6" s="33">
        <f t="shared" ref="BF6:BN6" si="7">IF(BF7="",NA(),BF7)</f>
        <v>484.31</v>
      </c>
      <c r="BG6" s="33">
        <f t="shared" si="7"/>
        <v>542.49</v>
      </c>
      <c r="BH6" s="33">
        <f t="shared" si="7"/>
        <v>443.82</v>
      </c>
      <c r="BI6" s="33">
        <f t="shared" si="7"/>
        <v>520.88</v>
      </c>
      <c r="BJ6" s="33">
        <f t="shared" si="7"/>
        <v>1239.2</v>
      </c>
      <c r="BK6" s="33">
        <f t="shared" si="7"/>
        <v>1197.82</v>
      </c>
      <c r="BL6" s="33">
        <f t="shared" si="7"/>
        <v>1126.77</v>
      </c>
      <c r="BM6" s="33">
        <f t="shared" si="7"/>
        <v>1044.8</v>
      </c>
      <c r="BN6" s="33">
        <f t="shared" si="7"/>
        <v>1081.8</v>
      </c>
      <c r="BO6" s="32" t="str">
        <f>IF(BO7="","",IF(BO7="-","【-】","【"&amp;SUBSTITUTE(TEXT(BO7,"#,##0.00"),"-","△")&amp;"】"))</f>
        <v>【1,015.77】</v>
      </c>
      <c r="BP6" s="33">
        <f>IF(BP7="",NA(),BP7)</f>
        <v>99.94</v>
      </c>
      <c r="BQ6" s="33">
        <f t="shared" ref="BQ6:BY6" si="8">IF(BQ7="",NA(),BQ7)</f>
        <v>100</v>
      </c>
      <c r="BR6" s="33">
        <f t="shared" si="8"/>
        <v>90.92</v>
      </c>
      <c r="BS6" s="33">
        <f t="shared" si="8"/>
        <v>100.11</v>
      </c>
      <c r="BT6" s="33">
        <f t="shared" si="8"/>
        <v>99.16</v>
      </c>
      <c r="BU6" s="33">
        <f t="shared" si="8"/>
        <v>51.56</v>
      </c>
      <c r="BV6" s="33">
        <f t="shared" si="8"/>
        <v>51.03</v>
      </c>
      <c r="BW6" s="33">
        <f t="shared" si="8"/>
        <v>50.9</v>
      </c>
      <c r="BX6" s="33">
        <f t="shared" si="8"/>
        <v>50.82</v>
      </c>
      <c r="BY6" s="33">
        <f t="shared" si="8"/>
        <v>52.19</v>
      </c>
      <c r="BZ6" s="32" t="str">
        <f>IF(BZ7="","",IF(BZ7="-","【-】","【"&amp;SUBSTITUTE(TEXT(BZ7,"#,##0.00"),"-","△")&amp;"】"))</f>
        <v>【52.78】</v>
      </c>
      <c r="CA6" s="33">
        <f>IF(CA7="",NA(),CA7)</f>
        <v>138.72</v>
      </c>
      <c r="CB6" s="33">
        <f t="shared" ref="CB6:CJ6" si="9">IF(CB7="",NA(),CB7)</f>
        <v>140.84</v>
      </c>
      <c r="CC6" s="33">
        <f t="shared" si="9"/>
        <v>155.13</v>
      </c>
      <c r="CD6" s="33">
        <f t="shared" si="9"/>
        <v>151.74</v>
      </c>
      <c r="CE6" s="33">
        <f t="shared" si="9"/>
        <v>156.34</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69.03</v>
      </c>
      <c r="CM6" s="33">
        <f t="shared" ref="CM6:CU6" si="10">IF(CM7="",NA(),CM7)</f>
        <v>64.989999999999995</v>
      </c>
      <c r="CN6" s="33">
        <f t="shared" si="10"/>
        <v>65.88</v>
      </c>
      <c r="CO6" s="33">
        <f t="shared" si="10"/>
        <v>62.73</v>
      </c>
      <c r="CP6" s="33">
        <f t="shared" si="10"/>
        <v>65.13</v>
      </c>
      <c r="CQ6" s="33">
        <f t="shared" si="10"/>
        <v>55.2</v>
      </c>
      <c r="CR6" s="33">
        <f t="shared" si="10"/>
        <v>54.74</v>
      </c>
      <c r="CS6" s="33">
        <f t="shared" si="10"/>
        <v>53.78</v>
      </c>
      <c r="CT6" s="33">
        <f t="shared" si="10"/>
        <v>53.24</v>
      </c>
      <c r="CU6" s="33">
        <f t="shared" si="10"/>
        <v>52.31</v>
      </c>
      <c r="CV6" s="32" t="str">
        <f>IF(CV7="","",IF(CV7="-","【-】","【"&amp;SUBSTITUTE(TEXT(CV7,"#,##0.00"),"-","△")&amp;"】"))</f>
        <v>【52.74】</v>
      </c>
      <c r="CW6" s="33">
        <f>IF(CW7="",NA(),CW7)</f>
        <v>88.73</v>
      </c>
      <c r="CX6" s="33">
        <f t="shared" ref="CX6:DF6" si="11">IF(CX7="",NA(),CX7)</f>
        <v>90.16</v>
      </c>
      <c r="CY6" s="33">
        <f t="shared" si="11"/>
        <v>90.41</v>
      </c>
      <c r="CZ6" s="33">
        <f t="shared" si="11"/>
        <v>93.8</v>
      </c>
      <c r="DA6" s="33">
        <f t="shared" si="11"/>
        <v>93.77</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413275</v>
      </c>
      <c r="D7" s="35">
        <v>47</v>
      </c>
      <c r="E7" s="35">
        <v>17</v>
      </c>
      <c r="F7" s="35">
        <v>5</v>
      </c>
      <c r="G7" s="35">
        <v>0</v>
      </c>
      <c r="H7" s="35" t="s">
        <v>96</v>
      </c>
      <c r="I7" s="35" t="s">
        <v>97</v>
      </c>
      <c r="J7" s="35" t="s">
        <v>98</v>
      </c>
      <c r="K7" s="35" t="s">
        <v>99</v>
      </c>
      <c r="L7" s="35" t="s">
        <v>100</v>
      </c>
      <c r="M7" s="36" t="s">
        <v>101</v>
      </c>
      <c r="N7" s="36" t="s">
        <v>102</v>
      </c>
      <c r="O7" s="36">
        <v>35.090000000000003</v>
      </c>
      <c r="P7" s="36">
        <v>100</v>
      </c>
      <c r="Q7" s="36">
        <v>3564</v>
      </c>
      <c r="R7" s="36">
        <v>16248</v>
      </c>
      <c r="S7" s="36">
        <v>43.99</v>
      </c>
      <c r="T7" s="36">
        <v>369.36</v>
      </c>
      <c r="U7" s="36">
        <v>5684</v>
      </c>
      <c r="V7" s="36">
        <v>1.82</v>
      </c>
      <c r="W7" s="36">
        <v>3123.08</v>
      </c>
      <c r="X7" s="36">
        <v>97.64</v>
      </c>
      <c r="Y7" s="36">
        <v>98.29</v>
      </c>
      <c r="Z7" s="36">
        <v>94.07</v>
      </c>
      <c r="AA7" s="36">
        <v>97.32</v>
      </c>
      <c r="AB7" s="36">
        <v>96.83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528.39</v>
      </c>
      <c r="BF7" s="36">
        <v>484.31</v>
      </c>
      <c r="BG7" s="36">
        <v>542.49</v>
      </c>
      <c r="BH7" s="36">
        <v>443.82</v>
      </c>
      <c r="BI7" s="36">
        <v>520.88</v>
      </c>
      <c r="BJ7" s="36">
        <v>1239.2</v>
      </c>
      <c r="BK7" s="36">
        <v>1197.82</v>
      </c>
      <c r="BL7" s="36">
        <v>1126.77</v>
      </c>
      <c r="BM7" s="36">
        <v>1044.8</v>
      </c>
      <c r="BN7" s="36">
        <v>1081.8</v>
      </c>
      <c r="BO7" s="36">
        <v>1015.77</v>
      </c>
      <c r="BP7" s="36">
        <v>99.94</v>
      </c>
      <c r="BQ7" s="36">
        <v>100</v>
      </c>
      <c r="BR7" s="36">
        <v>90.92</v>
      </c>
      <c r="BS7" s="36">
        <v>100.11</v>
      </c>
      <c r="BT7" s="36">
        <v>99.16</v>
      </c>
      <c r="BU7" s="36">
        <v>51.56</v>
      </c>
      <c r="BV7" s="36">
        <v>51.03</v>
      </c>
      <c r="BW7" s="36">
        <v>50.9</v>
      </c>
      <c r="BX7" s="36">
        <v>50.82</v>
      </c>
      <c r="BY7" s="36">
        <v>52.19</v>
      </c>
      <c r="BZ7" s="36">
        <v>52.78</v>
      </c>
      <c r="CA7" s="36">
        <v>138.72</v>
      </c>
      <c r="CB7" s="36">
        <v>140.84</v>
      </c>
      <c r="CC7" s="36">
        <v>155.13</v>
      </c>
      <c r="CD7" s="36">
        <v>151.74</v>
      </c>
      <c r="CE7" s="36">
        <v>156.34</v>
      </c>
      <c r="CF7" s="36">
        <v>283.26</v>
      </c>
      <c r="CG7" s="36">
        <v>289.60000000000002</v>
      </c>
      <c r="CH7" s="36">
        <v>293.27</v>
      </c>
      <c r="CI7" s="36">
        <v>300.52</v>
      </c>
      <c r="CJ7" s="36">
        <v>296.14</v>
      </c>
      <c r="CK7" s="36">
        <v>289.81</v>
      </c>
      <c r="CL7" s="36">
        <v>69.03</v>
      </c>
      <c r="CM7" s="36">
        <v>64.989999999999995</v>
      </c>
      <c r="CN7" s="36">
        <v>65.88</v>
      </c>
      <c r="CO7" s="36">
        <v>62.73</v>
      </c>
      <c r="CP7" s="36">
        <v>65.13</v>
      </c>
      <c r="CQ7" s="36">
        <v>55.2</v>
      </c>
      <c r="CR7" s="36">
        <v>54.74</v>
      </c>
      <c r="CS7" s="36">
        <v>53.78</v>
      </c>
      <c r="CT7" s="36">
        <v>53.24</v>
      </c>
      <c r="CU7" s="36">
        <v>52.31</v>
      </c>
      <c r="CV7" s="36">
        <v>52.74</v>
      </c>
      <c r="CW7" s="36">
        <v>88.73</v>
      </c>
      <c r="CX7" s="36">
        <v>90.16</v>
      </c>
      <c r="CY7" s="36">
        <v>90.41</v>
      </c>
      <c r="CZ7" s="36">
        <v>93.8</v>
      </c>
      <c r="DA7" s="36">
        <v>93.77</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佐賀県</cp:lastModifiedBy>
  <dcterms:created xsi:type="dcterms:W3CDTF">2017-02-08T03:15:47Z</dcterms:created>
  <dcterms:modified xsi:type="dcterms:W3CDTF">2017-02-21T04:39:37Z</dcterms:modified>
  <cp:category/>
</cp:coreProperties>
</file>