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<sst xmlns="http://schemas.openxmlformats.org/spreadsheetml/2006/main" count="221" uniqueCount="111">
  <si>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</si>
  <si>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</si>
  <si>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</si>
  <si>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</si>
  <si>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</si>
  <si>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</si>
  <si>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</si>
  <si>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</si>
  <si>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</si>
  <si>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</si>
  <si>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</si>
  <si>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</si>
  <si>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</si>
  <si>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</si>
  <si>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</si>
  <si>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</si>
  <si>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</si>
  <si>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</si>
  <si>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</si>
  <si>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</si>
  <si>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</si>
  <si>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</si>
  <si>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</si>
  <si>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</si>
  <si>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</si>
  <si>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</si>
  <si>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</si>
  <si>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</si>
  <si>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</si>
  <si>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</si>
  <si>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</si>
  <si>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</si>
  <si>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</si>
  <si>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</si>
  <si>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</si>
  <si>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</si>
  <si>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</si>
  <si>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</si>
  <si>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</si>
  <si>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</si>
  <si>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</si>
  <si>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</si>
  <si>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</si>
  <si>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</si>
  <si>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</si>
  <si>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</si>
  <si>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</si>
  <si>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</si>
  <si>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</si>
  <si>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</si>
  <si>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</si>
  <si>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</si>
  <si>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</si>
  <si>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</si>
  <si>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</si>
  <si>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</si>
  <si>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</si>
  <si>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</si>
  <si>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</si>
  <si>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</si>
  <si>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</si>
  <si>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</si>
  <si>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</si>
  <si>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</si>
  <si>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</si>
  <si>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</si>
  <si>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</si>
  <si>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</si>
  <si>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</si>
  <si>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</si>
  <si>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</si>
  <si>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</si>
  <si>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</si>
  <si>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</si>
  <si>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</si>
  <si>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</si>
  <si>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</si>
  <si>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</si>
  <si>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</si>
  <si>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</si>
  <si>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</si>
  <si>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</si>
  <si>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</si>
  <si>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</si>
  <si>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</si>
  <si>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</si>
  <si>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</si>
  <si>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</si>
  <si>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</si>
  <si>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</si>
  <si>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</si>
  <si>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</si>
  <si>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</si>
  <si>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</si>
  <si>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</si>
  <si>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</si>
  <si>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神埼市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</si>
  <si>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</si>
  <si>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</si>
  <si>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</si>
  <si>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</si>
  <si>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</si>
  <si>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</si>
  <si>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</si>
  <si>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</si>
  <si>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</si>
  <si>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</si>
  <si>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</si>
  <si>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5年度において地元住民を含め先進地視察研修を行い、平成6年度に地元同意、平成7年度に20ｈａの認可を取得し平成7年度において、浄化センターの用地購入、平成8･9年度において管渠工事、平成9年度に浄化センター工事が終了し、平成10年3月31日供用開始を行い、18年を経過している。収益的収支比率において収支が赤字であり、経費削減等による経営改善に努める必要があるが、受益地の人口についても減少傾向である地域であり、水洗化率の増も見込めない区域で、経費回収率も50％を下回っている。
　市の汚水処理施設の維持管理費削減として農業集落排水事業は全ての比率についても減少傾向にあるので経営改善のためには、今後数年以内に近隣まで整備された公共下水道への繋ぎ込みを行い、早急に改善を行わなければならない。</t>
    <rPh sb="162" eb="164">
      <t>ケイヒ</t>
    </rPh>
    <rPh sb="263" eb="265">
      <t>ノウギョウ</t>
    </rPh>
    <rPh sb="265" eb="267">
      <t>シュウラク</t>
    </rPh>
    <rPh sb="267" eb="269">
      <t>ハイスイ</t>
    </rPh>
    <rPh sb="269" eb="271">
      <t>ジギョウ</t>
    </rPh>
    <rPh sb="275" eb="277">
      <t>ヒリツ</t>
    </rPh>
    <rPh sb="329" eb="330">
      <t>オコナ</t>
    </rPh>
    <phoneticPr fontId="4"/>
  </si>
  <si>
    <t>　収益的収支比率については、平成23年度決算より、年々減少していたが、維持管理費等の経費節減により平成24年度決算並みに回復した。また、比率が100％未満のため収支が赤字であることを示しているので、今後は、公共下水道への繋ぎ込みを控えており、さらなる経費削減等を行い経営改善に努める必要がある。
　経費回収率については、使用料と正比例して汚水処理費も増加傾向にある。また、経年比較をすると、やや減少傾向にある。類似団体平均値と比較すると、平成24年度決算では同水準であったものの、その後は平均値を下回って推移している。
　汚水処理原価については、汚水処理費の増加に伴い類似団体平均値を上回っており、高い水準で推移している。また、経年比較をすると、平成24年度以降は増加傾向である。
　施設利用率については、処理水量の変動も少なく、類似団体平均値と比較すると、高い水準で推移している。経年比較をすると、平成25年度までは増加傾向であったが、平成26年度以降は同一値で推移している。
　水洗化率については、類似団体平均値と比較すると、低い水準で推移していたが、最近アパートが接続され増加したが、転入転出の増減を繰り返している傾向がある。受益地についても開発等による増加が見込めない地域であり、区域内人口も減少傾向であるため、経営の健全化のためには公共下水道への繋ぎ込みが必要である。</t>
    <rPh sb="35" eb="37">
      <t>イジ</t>
    </rPh>
    <rPh sb="37" eb="39">
      <t>カンリ</t>
    </rPh>
    <rPh sb="39" eb="40">
      <t>ヒ</t>
    </rPh>
    <rPh sb="40" eb="41">
      <t>トウ</t>
    </rPh>
    <rPh sb="42" eb="44">
      <t>ケイヒ</t>
    </rPh>
    <rPh sb="44" eb="46">
      <t>セツゲン</t>
    </rPh>
    <rPh sb="49" eb="51">
      <t>ヘイセイ</t>
    </rPh>
    <rPh sb="53" eb="55">
      <t>ネンド</t>
    </rPh>
    <rPh sb="55" eb="57">
      <t>ケッサン</t>
    </rPh>
    <rPh sb="57" eb="58">
      <t>ナ</t>
    </rPh>
    <rPh sb="60" eb="62">
      <t>カイフク</t>
    </rPh>
    <rPh sb="160" eb="163">
      <t>シヨウリョウ</t>
    </rPh>
    <rPh sb="164" eb="167">
      <t>セイヒレイ</t>
    </rPh>
    <rPh sb="169" eb="171">
      <t>オスイ</t>
    </rPh>
    <rPh sb="171" eb="173">
      <t>ショリ</t>
    </rPh>
    <rPh sb="173" eb="174">
      <t>ヒ</t>
    </rPh>
    <rPh sb="175" eb="177">
      <t>ゾウカ</t>
    </rPh>
    <rPh sb="177" eb="179">
      <t>ケイコウ</t>
    </rPh>
    <rPh sb="273" eb="275">
      <t>オスイ</t>
    </rPh>
    <rPh sb="275" eb="277">
      <t>ショリ</t>
    </rPh>
    <rPh sb="277" eb="278">
      <t>ヒ</t>
    </rPh>
    <rPh sb="279" eb="281">
      <t>ゾウカ</t>
    </rPh>
    <rPh sb="282" eb="283">
      <t>トモナ</t>
    </rPh>
    <rPh sb="292" eb="294">
      <t>ウワマワ</t>
    </rPh>
    <rPh sb="353" eb="355">
      <t>ショリ</t>
    </rPh>
    <rPh sb="355" eb="356">
      <t>スイ</t>
    </rPh>
    <rPh sb="356" eb="357">
      <t>リョウ</t>
    </rPh>
    <rPh sb="358" eb="360">
      <t>ヘンドウ</t>
    </rPh>
    <rPh sb="361" eb="362">
      <t>スク</t>
    </rPh>
    <rPh sb="428" eb="430">
      <t>ドウイツ</t>
    </rPh>
    <rPh sb="430" eb="431">
      <t>チ</t>
    </rPh>
    <rPh sb="432" eb="434">
      <t>スイイ</t>
    </rPh>
    <rPh sb="478" eb="480">
      <t>サイキン</t>
    </rPh>
    <rPh sb="485" eb="487">
      <t>セツゾク</t>
    </rPh>
    <rPh sb="489" eb="491">
      <t>ゾウカ</t>
    </rPh>
    <rPh sb="495" eb="497">
      <t>テンニュウ</t>
    </rPh>
    <rPh sb="497" eb="499">
      <t>テンシュツ</t>
    </rPh>
    <phoneticPr fontId="4"/>
  </si>
  <si>
    <t>　平成10年3月31日供用開始を行い、18年を経過している。管渠改善率については、平成10年度より、管渠の更新等は行っていないため、数値は計上されていないが、区域内の配管不明水調査委託を平成26年度に行い、定期的な管路清掃やマンホールポンプの清掃を行っている。
　維持管理費に比例した収入増が見込めない状況であるため、老朽化の対策として今後数年以内に近隣まで整備された公共下水道への繋ぎ込みを計画しているので、公共下水道区域として、長寿命化計画の策定に取り込んだ市全域の管路の改修等計画を策定するとともに、市民生活に大きな支障が出ないよう道路陥没後の老朽管路の改築といった事後的な対応にならない取り組みが急務となっている。</t>
    <rPh sb="205" eb="207">
      <t>コウキョウ</t>
    </rPh>
    <rPh sb="302" eb="304">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</si>
</sst>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542336"/>
        <c:axId val="785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8542336"/>
        <c:axId val="78544256"/>
      </c:lineChart>
      <c:dateAx>
        <c:axId val="78542336"/>
        <c:scaling>
          <c:orientation val="minMax"/>
        </c:scaling>
        <c:delete val="1"/>
        <c:axPos val="b"/>
        <c:numFmt formatCode="ge" sourceLinked="1"/>
        <c:majorTickMark val="none"/>
        <c:minorTickMark val="none"/>
        <c:tickLblPos val="none"/>
        <c:crossAx val="78544256"/>
        <c:crosses val="autoZero"/>
        <c:auto val="1"/>
        <c:lblOffset val="100"/>
        <c:baseTimeUnit val="years"/>
      </c:dateAx>
      <c:valAx>
        <c:axId val="785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c:v>
                </c:pt>
                <c:pt idx="1">
                  <c:v>62.93</c:v>
                </c:pt>
                <c:pt idx="2">
                  <c:v>67.67</c:v>
                </c:pt>
                <c:pt idx="3">
                  <c:v>66.81</c:v>
                </c:pt>
                <c:pt idx="4">
                  <c:v>67.239999999999995</c:v>
                </c:pt>
              </c:numCache>
            </c:numRef>
          </c:val>
        </c:ser>
        <c:dLbls>
          <c:showLegendKey val="0"/>
          <c:showVal val="0"/>
          <c:showCatName val="0"/>
          <c:showSerName val="0"/>
          <c:showPercent val="0"/>
          <c:showBubbleSize val="0"/>
        </c:dLbls>
        <c:gapWidth val="150"/>
        <c:axId val="119846784"/>
        <c:axId val="1198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9846784"/>
        <c:axId val="119848960"/>
      </c:lineChart>
      <c:dateAx>
        <c:axId val="119846784"/>
        <c:scaling>
          <c:orientation val="minMax"/>
        </c:scaling>
        <c:delete val="1"/>
        <c:axPos val="b"/>
        <c:numFmt formatCode="ge" sourceLinked="1"/>
        <c:majorTickMark val="none"/>
        <c:minorTickMark val="none"/>
        <c:tickLblPos val="none"/>
        <c:crossAx val="119848960"/>
        <c:crosses val="autoZero"/>
        <c:auto val="1"/>
        <c:lblOffset val="100"/>
        <c:baseTimeUnit val="years"/>
      </c:dateAx>
      <c:valAx>
        <c:axId val="1198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70.959999999999994</c:v>
                </c:pt>
                <c:pt idx="1">
                  <c:v>74.959999999999994</c:v>
                </c:pt>
                <c:pt idx="2">
                  <c:v>79.33</c:v>
                </c:pt>
                <c:pt idx="3">
                  <c:v>77.069999999999993</c:v>
                </c:pt>
                <c:pt idx="4">
                  <c:v>83.92</c:v>
                </c:pt>
              </c:numCache>
            </c:numRef>
          </c:val>
        </c:ser>
        <c:dLbls>
          <c:showLegendKey val="0"/>
          <c:showVal val="0"/>
          <c:showCatName val="0"/>
          <c:showSerName val="0"/>
          <c:showPercent val="0"/>
          <c:showBubbleSize val="0"/>
        </c:dLbls>
        <c:gapWidth val="150"/>
        <c:axId val="119961088"/>
        <c:axId val="1199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9961088"/>
        <c:axId val="119963008"/>
      </c:lineChart>
      <c:dateAx>
        <c:axId val="119961088"/>
        <c:scaling>
          <c:orientation val="minMax"/>
        </c:scaling>
        <c:delete val="1"/>
        <c:axPos val="b"/>
        <c:numFmt formatCode="ge" sourceLinked="1"/>
        <c:majorTickMark val="none"/>
        <c:minorTickMark val="none"/>
        <c:tickLblPos val="none"/>
        <c:crossAx val="119963008"/>
        <c:crosses val="autoZero"/>
        <c:auto val="1"/>
        <c:lblOffset val="100"/>
        <c:baseTimeUnit val="years"/>
      </c:dateAx>
      <c:valAx>
        <c:axId val="1199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63.36</c:v>
                </c:pt>
                <c:pt idx="1">
                  <c:v>64.16</c:v>
                </c:pt>
                <c:pt idx="2">
                  <c:v>57.48</c:v>
                </c:pt>
                <c:pt idx="3">
                  <c:v>53.94</c:v>
                </c:pt>
                <c:pt idx="4">
                  <c:v>64.19</c:v>
                </c:pt>
              </c:numCache>
            </c:numRef>
          </c:val>
        </c:ser>
        <c:dLbls>
          <c:showLegendKey val="0"/>
          <c:showVal val="0"/>
          <c:showCatName val="0"/>
          <c:showSerName val="0"/>
          <c:showPercent val="0"/>
          <c:showBubbleSize val="0"/>
        </c:dLbls>
        <c:gapWidth val="150"/>
        <c:axId val="79516800"/>
        <c:axId val="795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16800"/>
        <c:axId val="79518720"/>
      </c:lineChart>
      <c:dateAx>
        <c:axId val="79516800"/>
        <c:scaling>
          <c:orientation val="minMax"/>
        </c:scaling>
        <c:delete val="1"/>
        <c:axPos val="b"/>
        <c:numFmt formatCode="ge" sourceLinked="1"/>
        <c:majorTickMark val="none"/>
        <c:minorTickMark val="none"/>
        <c:tickLblPos val="none"/>
        <c:crossAx val="79518720"/>
        <c:crosses val="autoZero"/>
        <c:auto val="1"/>
        <c:lblOffset val="100"/>
        <c:baseTimeUnit val="years"/>
      </c:dateAx>
      <c:valAx>
        <c:axId val="79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536896"/>
        <c:axId val="795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36896"/>
        <c:axId val="79538816"/>
      </c:lineChart>
      <c:dateAx>
        <c:axId val="79536896"/>
        <c:scaling>
          <c:orientation val="minMax"/>
        </c:scaling>
        <c:delete val="1"/>
        <c:axPos val="b"/>
        <c:numFmt formatCode="ge" sourceLinked="1"/>
        <c:majorTickMark val="none"/>
        <c:minorTickMark val="none"/>
        <c:tickLblPos val="none"/>
        <c:crossAx val="79538816"/>
        <c:crosses val="autoZero"/>
        <c:auto val="1"/>
        <c:lblOffset val="100"/>
        <c:baseTimeUnit val="years"/>
      </c:dateAx>
      <c:valAx>
        <c:axId val="795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593856"/>
        <c:axId val="795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93856"/>
        <c:axId val="79595776"/>
      </c:lineChart>
      <c:dateAx>
        <c:axId val="79593856"/>
        <c:scaling>
          <c:orientation val="minMax"/>
        </c:scaling>
        <c:delete val="1"/>
        <c:axPos val="b"/>
        <c:numFmt formatCode="ge" sourceLinked="1"/>
        <c:majorTickMark val="none"/>
        <c:minorTickMark val="none"/>
        <c:tickLblPos val="none"/>
        <c:crossAx val="79595776"/>
        <c:crosses val="autoZero"/>
        <c:auto val="1"/>
        <c:lblOffset val="100"/>
        <c:baseTimeUnit val="years"/>
      </c:dateAx>
      <c:valAx>
        <c:axId val="795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34816"/>
        <c:axId val="796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34816"/>
        <c:axId val="79636736"/>
      </c:lineChart>
      <c:dateAx>
        <c:axId val="79634816"/>
        <c:scaling>
          <c:orientation val="minMax"/>
        </c:scaling>
        <c:delete val="1"/>
        <c:axPos val="b"/>
        <c:numFmt formatCode="ge" sourceLinked="1"/>
        <c:majorTickMark val="none"/>
        <c:minorTickMark val="none"/>
        <c:tickLblPos val="none"/>
        <c:crossAx val="79636736"/>
        <c:crosses val="autoZero"/>
        <c:auto val="1"/>
        <c:lblOffset val="100"/>
        <c:baseTimeUnit val="years"/>
      </c:dateAx>
      <c:valAx>
        <c:axId val="796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63104"/>
        <c:axId val="796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63104"/>
        <c:axId val="79665024"/>
      </c:lineChart>
      <c:dateAx>
        <c:axId val="79663104"/>
        <c:scaling>
          <c:orientation val="minMax"/>
        </c:scaling>
        <c:delete val="1"/>
        <c:axPos val="b"/>
        <c:numFmt formatCode="ge" sourceLinked="1"/>
        <c:majorTickMark val="none"/>
        <c:minorTickMark val="none"/>
        <c:tickLblPos val="none"/>
        <c:crossAx val="79665024"/>
        <c:crosses val="autoZero"/>
        <c:auto val="1"/>
        <c:lblOffset val="100"/>
        <c:baseTimeUnit val="years"/>
      </c:dateAx>
      <c:valAx>
        <c:axId val="796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833.4</c:v>
                </c:pt>
              </c:numCache>
            </c:numRef>
          </c:val>
        </c:ser>
        <c:dLbls>
          <c:showLegendKey val="0"/>
          <c:showVal val="0"/>
          <c:showCatName val="0"/>
          <c:showSerName val="0"/>
          <c:showPercent val="0"/>
          <c:showBubbleSize val="0"/>
        </c:dLbls>
        <c:gapWidth val="150"/>
        <c:axId val="79773056"/>
        <c:axId val="797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79773056"/>
        <c:axId val="79775232"/>
      </c:lineChart>
      <c:dateAx>
        <c:axId val="79773056"/>
        <c:scaling>
          <c:orientation val="minMax"/>
        </c:scaling>
        <c:delete val="1"/>
        <c:axPos val="b"/>
        <c:numFmt formatCode="ge" sourceLinked="1"/>
        <c:majorTickMark val="none"/>
        <c:minorTickMark val="none"/>
        <c:tickLblPos val="none"/>
        <c:crossAx val="79775232"/>
        <c:crosses val="autoZero"/>
        <c:auto val="1"/>
        <c:lblOffset val="100"/>
        <c:baseTimeUnit val="years"/>
      </c:dateAx>
      <c:valAx>
        <c:axId val="797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46.36</c:v>
                </c:pt>
                <c:pt idx="1">
                  <c:v>49.63</c:v>
                </c:pt>
                <c:pt idx="2">
                  <c:v>40.36</c:v>
                </c:pt>
                <c:pt idx="3">
                  <c:v>42.86</c:v>
                </c:pt>
                <c:pt idx="4">
                  <c:v>43.95</c:v>
                </c:pt>
              </c:numCache>
            </c:numRef>
          </c:val>
        </c:ser>
        <c:dLbls>
          <c:showLegendKey val="0"/>
          <c:showVal val="0"/>
          <c:showCatName val="0"/>
          <c:showSerName val="0"/>
          <c:showPercent val="0"/>
          <c:showBubbleSize val="0"/>
        </c:dLbls>
        <c:gapWidth val="150"/>
        <c:axId val="79805440"/>
        <c:axId val="798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79805440"/>
        <c:axId val="79815808"/>
      </c:lineChart>
      <c:dateAx>
        <c:axId val="79805440"/>
        <c:scaling>
          <c:orientation val="minMax"/>
        </c:scaling>
        <c:delete val="1"/>
        <c:axPos val="b"/>
        <c:numFmt formatCode="ge" sourceLinked="1"/>
        <c:majorTickMark val="none"/>
        <c:minorTickMark val="none"/>
        <c:tickLblPos val="none"/>
        <c:crossAx val="79815808"/>
        <c:crosses val="autoZero"/>
        <c:auto val="1"/>
        <c:lblOffset val="100"/>
        <c:baseTimeUnit val="years"/>
      </c:dateAx>
      <c:valAx>
        <c:axId val="798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380.46</c:v>
                </c:pt>
                <c:pt idx="1">
                  <c:v>299.52</c:v>
                </c:pt>
                <c:pt idx="2">
                  <c:v>364.34</c:v>
                </c:pt>
                <c:pt idx="3">
                  <c:v>416.29</c:v>
                </c:pt>
                <c:pt idx="4">
                  <c:v>434.76</c:v>
                </c:pt>
              </c:numCache>
            </c:numRef>
          </c:val>
        </c:ser>
        <c:dLbls>
          <c:showLegendKey val="0"/>
          <c:showVal val="0"/>
          <c:showCatName val="0"/>
          <c:showSerName val="0"/>
          <c:showPercent val="0"/>
          <c:showBubbleSize val="0"/>
        </c:dLbls>
        <c:gapWidth val="150"/>
        <c:axId val="119806208"/>
        <c:axId val="1198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9806208"/>
        <c:axId val="119828864"/>
      </c:lineChart>
      <c:dateAx>
        <c:axId val="119806208"/>
        <c:scaling>
          <c:orientation val="minMax"/>
        </c:scaling>
        <c:delete val="1"/>
        <c:axPos val="b"/>
        <c:numFmt formatCode="ge" sourceLinked="1"/>
        <c:majorTickMark val="none"/>
        <c:minorTickMark val="none"/>
        <c:tickLblPos val="none"/>
        <c:crossAx val="119828864"/>
        <c:crosses val="autoZero"/>
        <c:auto val="1"/>
        <c:lblOffset val="100"/>
        <c:baseTimeUnit val="years"/>
      </c:dateAx>
      <c:valAx>
        <c:axId val="1198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 zoomScaleNormal="100" workbookViewId="0">
      <selection activeCell="AR13" sqref="AR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神埼市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32253</v>
      </c>
      <c r="AM8" s="64"/>
      <c r="AN8" s="64"/>
      <c r="AO8" s="64"/>
      <c r="AP8" s="64"/>
      <c r="AQ8" s="64"/>
      <c r="AR8" s="64"/>
      <c r="AS8" s="64"/>
      <c r="AT8" s="63">
        <f>データ!S6</f>
        <v>125.13</v>
      </c>
      <c r="AU8" s="63"/>
      <c r="AV8" s="63"/>
      <c r="AW8" s="63"/>
      <c r="AX8" s="63"/>
      <c r="AY8" s="63"/>
      <c r="AZ8" s="63"/>
      <c r="BA8" s="63"/>
      <c r="BB8" s="63">
        <f>データ!T6</f>
        <v>257.76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1.76</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566</v>
      </c>
      <c r="AM10" s="64"/>
      <c r="AN10" s="64"/>
      <c r="AO10" s="64"/>
      <c r="AP10" s="64"/>
      <c r="AQ10" s="64"/>
      <c r="AR10" s="64"/>
      <c r="AS10" s="64"/>
      <c r="AT10" s="63">
        <f>データ!V6</f>
        <v>0.2</v>
      </c>
      <c r="AU10" s="63"/>
      <c r="AV10" s="63"/>
      <c r="AW10" s="63"/>
      <c r="AX10" s="63"/>
      <c r="AY10" s="63"/>
      <c r="AZ10" s="63"/>
      <c r="BA10" s="63"/>
      <c r="BB10" s="63">
        <f>データ!W6</f>
        <v>2830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412104</v>
      </c>
      <c r="D6" s="31">
        <f t="shared" si="3"/>
        <v>47</v>
      </c>
      <c r="E6" s="31">
        <f t="shared" si="3"/>
        <v>17</v>
      </c>
      <c r="F6" s="31">
        <f t="shared" si="3"/>
        <v>5</v>
      </c>
      <c r="G6" s="31">
        <f t="shared" si="3"/>
        <v>0</v>
      </c>
      <c r="H6" s="31" t="str">
        <f t="shared" si="3"/>
        <v>佐賀県　神埼市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1.76</v>
      </c>
      <c r="P6" s="32">
        <f t="shared" si="3"/>
        <v>100</v>
      </c>
      <c r="Q6" s="32">
        <f t="shared" si="3"/>
        <v>3780</v>
      </c>
      <c r="R6" s="32">
        <f t="shared" si="3"/>
        <v>32253</v>
      </c>
      <c r="S6" s="32">
        <f t="shared" si="3"/>
        <v>125.13</v>
      </c>
      <c r="T6" s="32">
        <f t="shared" si="3"/>
        <v>257.76</v>
      </c>
      <c r="U6" s="32">
        <f t="shared" si="3"/>
        <v>566</v>
      </c>
      <c r="V6" s="32">
        <f t="shared" si="3"/>
        <v>0.2</v>
      </c>
      <c r="W6" s="32">
        <f t="shared" si="3"/>
        <v>2830</v>
      </c>
      <c r="X6" s="33">
        <f>IF(X7="",NA(),X7)</f>
        <v>63.36</v>
      </c>
      <c r="Y6" s="33">
        <f t="shared" ref="Y6:AG6" si="4">IF(Y7="",NA(),Y7)</f>
        <v>64.16</v>
      </c>
      <c r="Z6" s="33">
        <f t="shared" si="4"/>
        <v>57.48</v>
      </c>
      <c r="AA6" s="33">
        <f t="shared" si="4"/>
        <v>53.94</v>
      </c>
      <c r="AB6" s="33">
        <f t="shared" si="4"/>
        <v>64.19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833.4</v>
      </c>
      <c r="BJ6" s="33">
        <f t="shared" si="7"/>
        <v>1224.75</v>
      </c>
      <c r="BK6" s="33">
        <f t="shared" si="7"/>
        <v>1197.82</v>
      </c>
      <c r="BL6" s="33">
        <f t="shared" si="7"/>
        <v>1126.77</v>
      </c>
      <c r="BM6" s="33">
        <f t="shared" si="7"/>
        <v>1044.8</v>
      </c>
      <c r="BN6" s="33">
        <f t="shared" si="7"/>
        <v>1081.8</v>
      </c>
      <c r="BO6" s="32" t="str">
        <f>IF(BO7="","",IF(BO7="-","【-】","【"&amp;SUBSTITUTE(TEXT(BO7,"#,##0.00"),"-","△")&amp;"】"))</f>
        <v>【1,015.77】</v>
      </c>
      <c r="BP6" s="33">
        <f>IF(BP7="",NA(),BP7)</f>
        <v>46.36</v>
      </c>
      <c r="BQ6" s="33">
        <f t="shared" ref="BQ6:BY6" si="8">IF(BQ7="",NA(),BQ7)</f>
        <v>49.63</v>
      </c>
      <c r="BR6" s="33">
        <f t="shared" si="8"/>
        <v>40.36</v>
      </c>
      <c r="BS6" s="33">
        <f t="shared" si="8"/>
        <v>42.86</v>
      </c>
      <c r="BT6" s="33">
        <f t="shared" si="8"/>
        <v>43.95</v>
      </c>
      <c r="BU6" s="33">
        <f t="shared" si="8"/>
        <v>42.13</v>
      </c>
      <c r="BV6" s="33">
        <f t="shared" si="8"/>
        <v>51.03</v>
      </c>
      <c r="BW6" s="33">
        <f t="shared" si="8"/>
        <v>50.9</v>
      </c>
      <c r="BX6" s="33">
        <f t="shared" si="8"/>
        <v>50.82</v>
      </c>
      <c r="BY6" s="33">
        <f t="shared" si="8"/>
        <v>52.19</v>
      </c>
      <c r="BZ6" s="32" t="str">
        <f>IF(BZ7="","",IF(BZ7="-","【-】","【"&amp;SUBSTITUTE(TEXT(BZ7,"#,##0.00"),"-","△")&amp;"】"))</f>
        <v>【52.78】</v>
      </c>
      <c r="CA6" s="33">
        <f>IF(CA7="",NA(),CA7)</f>
        <v>380.46</v>
      </c>
      <c r="CB6" s="33">
        <f t="shared" ref="CB6:CJ6" si="9">IF(CB7="",NA(),CB7)</f>
        <v>299.52</v>
      </c>
      <c r="CC6" s="33">
        <f t="shared" si="9"/>
        <v>364.34</v>
      </c>
      <c r="CD6" s="33">
        <f t="shared" si="9"/>
        <v>416.29</v>
      </c>
      <c r="CE6" s="33">
        <f t="shared" si="9"/>
        <v>434.76</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50</v>
      </c>
      <c r="CM6" s="33">
        <f t="shared" ref="CM6:CU6" si="10">IF(CM7="",NA(),CM7)</f>
        <v>62.93</v>
      </c>
      <c r="CN6" s="33">
        <f t="shared" si="10"/>
        <v>67.67</v>
      </c>
      <c r="CO6" s="33">
        <f t="shared" si="10"/>
        <v>66.81</v>
      </c>
      <c r="CP6" s="33">
        <f t="shared" si="10"/>
        <v>67.239999999999995</v>
      </c>
      <c r="CQ6" s="33">
        <f t="shared" si="10"/>
        <v>46.85</v>
      </c>
      <c r="CR6" s="33">
        <f t="shared" si="10"/>
        <v>54.74</v>
      </c>
      <c r="CS6" s="33">
        <f t="shared" si="10"/>
        <v>53.78</v>
      </c>
      <c r="CT6" s="33">
        <f t="shared" si="10"/>
        <v>53.24</v>
      </c>
      <c r="CU6" s="33">
        <f t="shared" si="10"/>
        <v>52.31</v>
      </c>
      <c r="CV6" s="32" t="str">
        <f>IF(CV7="","",IF(CV7="-","【-】","【"&amp;SUBSTITUTE(TEXT(CV7,"#,##0.00"),"-","△")&amp;"】"))</f>
        <v>【52.74】</v>
      </c>
      <c r="CW6" s="33">
        <f>IF(CW7="",NA(),CW7)</f>
        <v>70.959999999999994</v>
      </c>
      <c r="CX6" s="33">
        <f t="shared" ref="CX6:DF6" si="11">IF(CX7="",NA(),CX7)</f>
        <v>74.959999999999994</v>
      </c>
      <c r="CY6" s="33">
        <f t="shared" si="11"/>
        <v>79.33</v>
      </c>
      <c r="CZ6" s="33">
        <f t="shared" si="11"/>
        <v>77.069999999999993</v>
      </c>
      <c r="DA6" s="33">
        <f t="shared" si="11"/>
        <v>83.92</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412104</v>
      </c>
      <c r="D7" s="35">
        <v>47</v>
      </c>
      <c r="E7" s="35">
        <v>17</v>
      </c>
      <c r="F7" s="35">
        <v>5</v>
      </c>
      <c r="G7" s="35">
        <v>0</v>
      </c>
      <c r="H7" s="35" t="s">
        <v>96</v>
      </c>
      <c r="I7" s="35" t="s">
        <v>97</v>
      </c>
      <c r="J7" s="35" t="s">
        <v>98</v>
      </c>
      <c r="K7" s="35" t="s">
        <v>99</v>
      </c>
      <c r="L7" s="35" t="s">
        <v>100</v>
      </c>
      <c r="M7" s="36" t="s">
        <v>101</v>
      </c>
      <c r="N7" s="36" t="s">
        <v>102</v>
      </c>
      <c r="O7" s="36">
        <v>1.76</v>
      </c>
      <c r="P7" s="36">
        <v>100</v>
      </c>
      <c r="Q7" s="36">
        <v>3780</v>
      </c>
      <c r="R7" s="36">
        <v>32253</v>
      </c>
      <c r="S7" s="36">
        <v>125.13</v>
      </c>
      <c r="T7" s="36">
        <v>257.76</v>
      </c>
      <c r="U7" s="36">
        <v>566</v>
      </c>
      <c r="V7" s="36">
        <v>0.2</v>
      </c>
      <c r="W7" s="36">
        <v>2830</v>
      </c>
      <c r="X7" s="36">
        <v>63.36</v>
      </c>
      <c r="Y7" s="36">
        <v>64.16</v>
      </c>
      <c r="Z7" s="36">
        <v>57.48</v>
      </c>
      <c r="AA7" s="36">
        <v>53.94</v>
      </c>
      <c r="AB7" s="36">
        <v>64.19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833.4</v>
      </c>
      <c r="BJ7" s="36">
        <v>1224.75</v>
      </c>
      <c r="BK7" s="36">
        <v>1197.82</v>
      </c>
      <c r="BL7" s="36">
        <v>1126.77</v>
      </c>
      <c r="BM7" s="36">
        <v>1044.8</v>
      </c>
      <c r="BN7" s="36">
        <v>1081.8</v>
      </c>
      <c r="BO7" s="36">
        <v>1015.77</v>
      </c>
      <c r="BP7" s="36">
        <v>46.36</v>
      </c>
      <c r="BQ7" s="36">
        <v>49.63</v>
      </c>
      <c r="BR7" s="36">
        <v>40.36</v>
      </c>
      <c r="BS7" s="36">
        <v>42.86</v>
      </c>
      <c r="BT7" s="36">
        <v>43.95</v>
      </c>
      <c r="BU7" s="36">
        <v>42.13</v>
      </c>
      <c r="BV7" s="36">
        <v>51.03</v>
      </c>
      <c r="BW7" s="36">
        <v>50.9</v>
      </c>
      <c r="BX7" s="36">
        <v>50.82</v>
      </c>
      <c r="BY7" s="36">
        <v>52.19</v>
      </c>
      <c r="BZ7" s="36">
        <v>52.78</v>
      </c>
      <c r="CA7" s="36">
        <v>380.46</v>
      </c>
      <c r="CB7" s="36">
        <v>299.52</v>
      </c>
      <c r="CC7" s="36">
        <v>364.34</v>
      </c>
      <c r="CD7" s="36">
        <v>416.29</v>
      </c>
      <c r="CE7" s="36">
        <v>434.76</v>
      </c>
      <c r="CF7" s="36">
        <v>348.41</v>
      </c>
      <c r="CG7" s="36">
        <v>289.60000000000002</v>
      </c>
      <c r="CH7" s="36">
        <v>293.27</v>
      </c>
      <c r="CI7" s="36">
        <v>300.52</v>
      </c>
      <c r="CJ7" s="36">
        <v>296.14</v>
      </c>
      <c r="CK7" s="36">
        <v>289.81</v>
      </c>
      <c r="CL7" s="36">
        <v>50</v>
      </c>
      <c r="CM7" s="36">
        <v>62.93</v>
      </c>
      <c r="CN7" s="36">
        <v>67.67</v>
      </c>
      <c r="CO7" s="36">
        <v>66.81</v>
      </c>
      <c r="CP7" s="36">
        <v>67.239999999999995</v>
      </c>
      <c r="CQ7" s="36">
        <v>46.85</v>
      </c>
      <c r="CR7" s="36">
        <v>54.74</v>
      </c>
      <c r="CS7" s="36">
        <v>53.78</v>
      </c>
      <c r="CT7" s="36">
        <v>53.24</v>
      </c>
      <c r="CU7" s="36">
        <v>52.31</v>
      </c>
      <c r="CV7" s="36">
        <v>52.74</v>
      </c>
      <c r="CW7" s="36">
        <v>70.959999999999994</v>
      </c>
      <c r="CX7" s="36">
        <v>74.959999999999994</v>
      </c>
      <c r="CY7" s="36">
        <v>79.33</v>
      </c>
      <c r="CZ7" s="36">
        <v>77.069999999999993</v>
      </c>
      <c r="DA7" s="36">
        <v>83.92</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cp:lastPrinted>2017-02-14T13:29:37Z</cp:lastPrinted>
  <dcterms:created xsi:type="dcterms:W3CDTF">2017-02-08T03:15:46Z</dcterms:created>
  <dcterms:modified xsi:type="dcterms:W3CDTF">2017-02-21T04:38:29Z</dcterms:modified>
  <cp:category/>
</cp:coreProperties>
</file>