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3\共有フォルダ\環境水道課\環境下水道課\H28年度\受信メール\返信済み\済　H27公営企業に係る「経営比較分析表」の分析について\嬉野市下水分　【修正】0215\"/>
    </mc:Choice>
  </mc:AlternateContent>
  <workbookProtection workbookPassword="8649" lockStructure="1"/>
  <bookViews>
    <workbookView xWindow="0" yWindow="0" windowWidth="20490" windowHeight="76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<sst xmlns="http://schemas.openxmlformats.org/spreadsheetml/2006/main" count="221" uniqueCount="111">
  <si>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</si>
  <si>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</si>
  <si>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</si>
  <si>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</si>
  <si>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</si>
  <si>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</si>
  <si>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</si>
  <si>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</si>
  <si>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</si>
  <si>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</si>
  <si>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</si>
  <si>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</si>
  <si>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</si>
  <si>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</si>
  <si>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</si>
  <si>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</si>
  <si>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</si>
  <si>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</si>
  <si>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</si>
  <si>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</si>
  <si>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</si>
  <si>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</si>
  <si>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</si>
  <si>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</si>
  <si>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</si>
  <si>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</si>
  <si>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</si>
  <si>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</si>
  <si>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</si>
  <si>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</si>
  <si>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</si>
  <si>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</si>
  <si>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</si>
  <si>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</si>
  <si>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</si>
  <si>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</si>
  <si>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</si>
  <si>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</si>
  <si>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</si>
  <si>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</si>
  <si>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</si>
  <si>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</si>
  <si>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</si>
  <si>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</si>
  <si>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</si>
  <si>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</si>
  <si>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</si>
  <si>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</si>
  <si>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</si>
  <si>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</si>
  <si>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</si>
  <si>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</si>
  <si>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</si>
  <si>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</si>
  <si>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</si>
  <si>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</si>
  <si>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</si>
  <si>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</si>
  <si>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</si>
  <si>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</si>
  <si>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</si>
  <si>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</si>
  <si>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</si>
  <si>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</si>
  <si>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</si>
  <si>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</si>
  <si>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</si>
  <si>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</si>
  <si>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</si>
  <si>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</si>
  <si>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</si>
  <si>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</si>
  <si>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</si>
  <si>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</si>
  <si>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</si>
  <si>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</si>
  <si>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</si>
  <si>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</si>
  <si>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</si>
  <si>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</si>
  <si>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</si>
  <si>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</si>
  <si>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</si>
  <si>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</si>
  <si>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</si>
  <si>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</si>
  <si>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</si>
  <si>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</si>
  <si>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</si>
  <si>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</si>
  <si>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</si>
  <si>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</si>
  <si>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</si>
  <si>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</si>
  <si>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</si>
  <si>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</si>
  <si>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</si>
  <si>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</si>
  <si>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</si>
  <si>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</si>
  <si>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</si>
  <si>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</si>
  <si>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</si>
  <si>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</si>
  <si>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</si>
  <si>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</si>
  <si>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</si>
  <si>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</si>
  <si>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指標は、年々向上しているが、平成27年度は76.39％となっており、経常収支は赤字である。経常収益については、使用料以外の収入に依存しているため、料金の見直しも含め経営改善を図っていく。
④企業債残高対事業規模比率
料金収入に対する企業債残高は、類似団体より高い値で推移しており、料金の見直しと加入者の増加による収入の増加が必要である。
⑤経費回収率
使用料で回収すべき経費についても、類似団体の平均より著しく低くなっているため、料金の見直し業務の効率化、料金の見直し等による適正な使用料収入の確保が必要とされる。
⑥汚水処理原価
汚水処理に要した費用については、類似団体より高く推移しており、施設の効率を高めることが必要とされる。
⑦施設利用率
指標は平均より低く推移している。４箇所ある処理場の統合を含め、施設の効率を高めていくための検討が必要である。
⑧水洗化率
指標は平均値を下回っている。今後も普及拡大に向けた広報等を行うことが必要である。</t>
    <phoneticPr fontId="4"/>
  </si>
  <si>
    <t>平成５年より整備を開始しており、管渠等の老朽化
はまだ発生していない。</t>
    <phoneticPr fontId="4"/>
  </si>
  <si>
    <t>現在、農業集落排水と公共下水道の料金体系が異なるため、料金体系を統一する予定である。汚水処理施設の効率化の為、処理場の統合等も検討している。今後の適正な使用料収入の確保、汚水処理費の削減等により、経営の改善を見込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</si>
</sst>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27360"/>
        <c:axId val="1308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27360"/>
        <c:axId val="130834368"/>
      </c:lineChart>
      <c:dateAx>
        <c:axId val="13162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834368"/>
        <c:crosses val="autoZero"/>
        <c:auto val="1"/>
        <c:lblOffset val="100"/>
        <c:baseTimeUnit val="years"/>
      </c:dateAx>
      <c:valAx>
        <c:axId val="1308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62736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21.67</c:v>
                </c:pt>
                <c:pt idx="1">
                  <c:v>32.42</c:v>
                </c:pt>
                <c:pt idx="2">
                  <c:v>40.94</c:v>
                </c:pt>
                <c:pt idx="3">
                  <c:v>40.94</c:v>
                </c:pt>
                <c:pt idx="4">
                  <c:v>40.94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19984"/>
        <c:axId val="2374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19984"/>
        <c:axId val="237486912"/>
      </c:lineChart>
      <c:dateAx>
        <c:axId val="12891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486912"/>
        <c:crosses val="autoZero"/>
        <c:auto val="1"/>
        <c:lblOffset val="100"/>
        <c:baseTimeUnit val="years"/>
      </c:dateAx>
      <c:valAx>
        <c:axId val="2374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1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63.42</c:v>
                </c:pt>
                <c:pt idx="1">
                  <c:v>67.510000000000005</c:v>
                </c:pt>
                <c:pt idx="2">
                  <c:v>73.150000000000006</c:v>
                </c:pt>
                <c:pt idx="3">
                  <c:v>76.849999999999994</c:v>
                </c:pt>
                <c:pt idx="4">
                  <c:v>77.72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88088"/>
        <c:axId val="23748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88088"/>
        <c:axId val="237488480"/>
      </c:lineChart>
      <c:dateAx>
        <c:axId val="237488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488480"/>
        <c:crosses val="autoZero"/>
        <c:auto val="1"/>
        <c:lblOffset val="100"/>
        <c:baseTimeUnit val="years"/>
      </c:dateAx>
      <c:valAx>
        <c:axId val="23748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488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60.72</c:v>
                </c:pt>
                <c:pt idx="1">
                  <c:v>63.15</c:v>
                </c:pt>
                <c:pt idx="2">
                  <c:v>58.04</c:v>
                </c:pt>
                <c:pt idx="3">
                  <c:v>72.28</c:v>
                </c:pt>
                <c:pt idx="4">
                  <c:v>76.39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49512"/>
        <c:axId val="23676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49512"/>
        <c:axId val="236763272"/>
      </c:lineChart>
      <c:dateAx>
        <c:axId val="23684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63272"/>
        <c:crosses val="autoZero"/>
        <c:auto val="1"/>
        <c:lblOffset val="100"/>
        <c:baseTimeUnit val="years"/>
      </c:dateAx>
      <c:valAx>
        <c:axId val="23676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84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15280"/>
        <c:axId val="128915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15280"/>
        <c:axId val="128915672"/>
      </c:lineChart>
      <c:dateAx>
        <c:axId val="12891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915672"/>
        <c:crosses val="autoZero"/>
        <c:auto val="1"/>
        <c:lblOffset val="100"/>
        <c:baseTimeUnit val="years"/>
      </c:dateAx>
      <c:valAx>
        <c:axId val="128915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1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16848"/>
        <c:axId val="12891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16848"/>
        <c:axId val="128917240"/>
      </c:lineChart>
      <c:dateAx>
        <c:axId val="12891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917240"/>
        <c:crosses val="autoZero"/>
        <c:auto val="1"/>
        <c:lblOffset val="100"/>
        <c:baseTimeUnit val="years"/>
      </c:dateAx>
      <c:valAx>
        <c:axId val="12891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1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18416"/>
        <c:axId val="12891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18416"/>
        <c:axId val="128918808"/>
      </c:lineChart>
      <c:dateAx>
        <c:axId val="12891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918808"/>
        <c:crosses val="autoZero"/>
        <c:auto val="1"/>
        <c:lblOffset val="100"/>
        <c:baseTimeUnit val="years"/>
      </c:dateAx>
      <c:valAx>
        <c:axId val="12891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1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20376"/>
        <c:axId val="12892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20376"/>
        <c:axId val="128920768"/>
      </c:lineChart>
      <c:dateAx>
        <c:axId val="12892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920768"/>
        <c:crosses val="autoZero"/>
        <c:auto val="1"/>
        <c:lblOffset val="100"/>
        <c:baseTimeUnit val="years"/>
      </c:dateAx>
      <c:valAx>
        <c:axId val="12892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92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7001.21</c:v>
                </c:pt>
                <c:pt idx="1">
                  <c:v>5917.15</c:v>
                </c:pt>
                <c:pt idx="2">
                  <c:v>4906.8900000000003</c:v>
                </c:pt>
                <c:pt idx="3">
                  <c:v>3743.87</c:v>
                </c:pt>
                <c:pt idx="4">
                  <c:v>3604.76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97856"/>
        <c:axId val="23739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97856"/>
        <c:axId val="237398248"/>
      </c:lineChart>
      <c:dateAx>
        <c:axId val="23739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98248"/>
        <c:crosses val="autoZero"/>
        <c:auto val="1"/>
        <c:lblOffset val="100"/>
        <c:baseTimeUnit val="years"/>
      </c:dateAx>
      <c:valAx>
        <c:axId val="23739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9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21.73</c:v>
                </c:pt>
                <c:pt idx="1">
                  <c:v>24.25</c:v>
                </c:pt>
                <c:pt idx="2">
                  <c:v>26.67</c:v>
                </c:pt>
                <c:pt idx="3">
                  <c:v>28.16</c:v>
                </c:pt>
                <c:pt idx="4">
                  <c:v>26.25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99424"/>
        <c:axId val="23739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99424"/>
        <c:axId val="237399816"/>
      </c:lineChart>
      <c:dateAx>
        <c:axId val="23739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99816"/>
        <c:crosses val="autoZero"/>
        <c:auto val="1"/>
        <c:lblOffset val="100"/>
        <c:baseTimeUnit val="years"/>
      </c:dateAx>
      <c:valAx>
        <c:axId val="237399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9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527.49</c:v>
                </c:pt>
                <c:pt idx="1">
                  <c:v>474.86</c:v>
                </c:pt>
                <c:pt idx="2">
                  <c:v>421.91</c:v>
                </c:pt>
                <c:pt idx="3">
                  <c:v>420.15</c:v>
                </c:pt>
                <c:pt idx="4">
                  <c:v>466.6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85344"/>
        <c:axId val="23748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85344"/>
        <c:axId val="237485736"/>
      </c:lineChart>
      <c:dateAx>
        <c:axId val="23748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485736"/>
        <c:crosses val="autoZero"/>
        <c:auto val="1"/>
        <c:lblOffset val="100"/>
        <c:baseTimeUnit val="years"/>
      </c:dateAx>
      <c:valAx>
        <c:axId val="23748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48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佐賀県　嬉野市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27308</v>
      </c>
      <c r="AM8" s="47"/>
      <c r="AN8" s="47"/>
      <c r="AO8" s="47"/>
      <c r="AP8" s="47"/>
      <c r="AQ8" s="47"/>
      <c r="AR8" s="47"/>
      <c r="AS8" s="47"/>
      <c r="AT8" s="43">
        <f>データ!S6</f>
        <v>126.41</v>
      </c>
      <c r="AU8" s="43"/>
      <c r="AV8" s="43"/>
      <c r="AW8" s="43"/>
      <c r="AX8" s="43"/>
      <c r="AY8" s="43"/>
      <c r="AZ8" s="43"/>
      <c r="BA8" s="43"/>
      <c r="BB8" s="43">
        <f>データ!T6</f>
        <v>216.03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23.67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6423</v>
      </c>
      <c r="AM10" s="47"/>
      <c r="AN10" s="47"/>
      <c r="AO10" s="47"/>
      <c r="AP10" s="47"/>
      <c r="AQ10" s="47"/>
      <c r="AR10" s="47"/>
      <c r="AS10" s="47"/>
      <c r="AT10" s="43">
        <f>データ!V6</f>
        <v>2.79</v>
      </c>
      <c r="AU10" s="43"/>
      <c r="AV10" s="43"/>
      <c r="AW10" s="43"/>
      <c r="AX10" s="43"/>
      <c r="AY10" s="43"/>
      <c r="AZ10" s="43"/>
      <c r="BA10" s="43"/>
      <c r="BB10" s="43">
        <f>データ!W6</f>
        <v>2302.15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412091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佐賀県　嬉野市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23.67</v>
      </c>
      <c r="P6" s="32">
        <f t="shared" si="3"/>
        <v>100</v>
      </c>
      <c r="Q6" s="32">
        <f t="shared" si="3"/>
        <v>2700</v>
      </c>
      <c r="R6" s="32">
        <f t="shared" si="3"/>
        <v>27308</v>
      </c>
      <c r="S6" s="32">
        <f t="shared" si="3"/>
        <v>126.41</v>
      </c>
      <c r="T6" s="32">
        <f t="shared" si="3"/>
        <v>216.03</v>
      </c>
      <c r="U6" s="32">
        <f t="shared" si="3"/>
        <v>6423</v>
      </c>
      <c r="V6" s="32">
        <f t="shared" si="3"/>
        <v>2.79</v>
      </c>
      <c r="W6" s="32">
        <f t="shared" si="3"/>
        <v>2302.15</v>
      </c>
      <c r="X6" s="33">
        <f>IF(X7="",NA(),X7)</f>
        <v>60.72</v>
      </c>
      <c r="Y6" s="33">
        <f t="shared" ref="Y6:AG6" si="4">IF(Y7="",NA(),Y7)</f>
        <v>63.15</v>
      </c>
      <c r="Z6" s="33">
        <f t="shared" si="4"/>
        <v>58.04</v>
      </c>
      <c r="AA6" s="33">
        <f t="shared" si="4"/>
        <v>72.28</v>
      </c>
      <c r="AB6" s="33">
        <f t="shared" si="4"/>
        <v>76.39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7001.21</v>
      </c>
      <c r="BF6" s="33">
        <f t="shared" ref="BF6:BN6" si="7">IF(BF7="",NA(),BF7)</f>
        <v>5917.15</v>
      </c>
      <c r="BG6" s="33">
        <f t="shared" si="7"/>
        <v>4906.8900000000003</v>
      </c>
      <c r="BH6" s="33">
        <f t="shared" si="7"/>
        <v>3743.87</v>
      </c>
      <c r="BI6" s="33">
        <f t="shared" si="7"/>
        <v>3604.76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21.73</v>
      </c>
      <c r="BQ6" s="33">
        <f t="shared" ref="BQ6:BY6" si="8">IF(BQ7="",NA(),BQ7)</f>
        <v>24.25</v>
      </c>
      <c r="BR6" s="33">
        <f t="shared" si="8"/>
        <v>26.67</v>
      </c>
      <c r="BS6" s="33">
        <f t="shared" si="8"/>
        <v>28.16</v>
      </c>
      <c r="BT6" s="33">
        <f t="shared" si="8"/>
        <v>26.25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527.49</v>
      </c>
      <c r="CB6" s="33">
        <f t="shared" ref="CB6:CJ6" si="9">IF(CB7="",NA(),CB7)</f>
        <v>474.86</v>
      </c>
      <c r="CC6" s="33">
        <f t="shared" si="9"/>
        <v>421.91</v>
      </c>
      <c r="CD6" s="33">
        <f t="shared" si="9"/>
        <v>420.15</v>
      </c>
      <c r="CE6" s="33">
        <f t="shared" si="9"/>
        <v>466.6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21.67</v>
      </c>
      <c r="CM6" s="33">
        <f t="shared" ref="CM6:CU6" si="10">IF(CM7="",NA(),CM7)</f>
        <v>32.42</v>
      </c>
      <c r="CN6" s="33">
        <f t="shared" si="10"/>
        <v>40.94</v>
      </c>
      <c r="CO6" s="33">
        <f t="shared" si="10"/>
        <v>40.94</v>
      </c>
      <c r="CP6" s="33">
        <f t="shared" si="10"/>
        <v>40.94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63.42</v>
      </c>
      <c r="CX6" s="33">
        <f t="shared" ref="CX6:DF6" si="11">IF(CX7="",NA(),CX7)</f>
        <v>67.510000000000005</v>
      </c>
      <c r="CY6" s="33">
        <f t="shared" si="11"/>
        <v>73.150000000000006</v>
      </c>
      <c r="CZ6" s="33">
        <f t="shared" si="11"/>
        <v>76.849999999999994</v>
      </c>
      <c r="DA6" s="33">
        <f t="shared" si="11"/>
        <v>77.72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412091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23.67</v>
      </c>
      <c r="P7" s="36">
        <v>100</v>
      </c>
      <c r="Q7" s="36">
        <v>2700</v>
      </c>
      <c r="R7" s="36">
        <v>27308</v>
      </c>
      <c r="S7" s="36">
        <v>126.41</v>
      </c>
      <c r="T7" s="36">
        <v>216.03</v>
      </c>
      <c r="U7" s="36">
        <v>6423</v>
      </c>
      <c r="V7" s="36">
        <v>2.79</v>
      </c>
      <c r="W7" s="36">
        <v>2302.15</v>
      </c>
      <c r="X7" s="36">
        <v>60.72</v>
      </c>
      <c r="Y7" s="36">
        <v>63.15</v>
      </c>
      <c r="Z7" s="36">
        <v>58.04</v>
      </c>
      <c r="AA7" s="36">
        <v>72.28</v>
      </c>
      <c r="AB7" s="36">
        <v>76.39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7001.21</v>
      </c>
      <c r="BF7" s="36">
        <v>5917.15</v>
      </c>
      <c r="BG7" s="36">
        <v>4906.8900000000003</v>
      </c>
      <c r="BH7" s="36">
        <v>3743.87</v>
      </c>
      <c r="BI7" s="36">
        <v>3604.76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21.73</v>
      </c>
      <c r="BQ7" s="36">
        <v>24.25</v>
      </c>
      <c r="BR7" s="36">
        <v>26.67</v>
      </c>
      <c r="BS7" s="36">
        <v>28.16</v>
      </c>
      <c r="BT7" s="36">
        <v>26.25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527.49</v>
      </c>
      <c r="CB7" s="36">
        <v>474.86</v>
      </c>
      <c r="CC7" s="36">
        <v>421.91</v>
      </c>
      <c r="CD7" s="36">
        <v>420.15</v>
      </c>
      <c r="CE7" s="36">
        <v>466.6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21.67</v>
      </c>
      <c r="CM7" s="36">
        <v>32.42</v>
      </c>
      <c r="CN7" s="36">
        <v>40.94</v>
      </c>
      <c r="CO7" s="36">
        <v>40.94</v>
      </c>
      <c r="CP7" s="36">
        <v>40.94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63.42</v>
      </c>
      <c r="CX7" s="36">
        <v>67.510000000000005</v>
      </c>
      <c r="CY7" s="36">
        <v>73.150000000000006</v>
      </c>
      <c r="CZ7" s="36">
        <v>76.849999999999994</v>
      </c>
      <c r="DA7" s="36">
        <v>77.72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2017-02-08T03:15:45Z</dcterms:created>
  <dcterms:modified xsi:type="dcterms:W3CDTF">2017-02-15T01:44:13Z</dcterms:modified>
  <cp:category/>
</cp:coreProperties>
</file>