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政課共通\財務Ｄ\調査もの\公営企業関係調査\公営企業経営比較分析\H28\提出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<sst xmlns="http://schemas.openxmlformats.org/spreadsheetml/2006/main" count="221" uniqueCount="111">
  <si>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</si>
  <si>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</si>
  <si>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</si>
  <si>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</si>
  <si>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</si>
  <si>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</si>
  <si>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</si>
  <si>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</si>
  <si>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</si>
  <si>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</si>
  <si>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</si>
  <si>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</si>
  <si>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</si>
  <si>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</si>
  <si>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</si>
  <si>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</si>
  <si>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</si>
  <si>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</si>
  <si>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</si>
  <si>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</si>
  <si>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</si>
  <si>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</si>
  <si>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</si>
  <si>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</si>
  <si>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</si>
  <si>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</si>
  <si>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</si>
  <si>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</si>
  <si>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</si>
  <si>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</si>
  <si>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</si>
  <si>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</si>
  <si>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</si>
  <si>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</si>
  <si>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</si>
  <si>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</si>
  <si>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</si>
  <si>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</si>
  <si>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</si>
  <si>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</si>
  <si>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</si>
  <si>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</si>
  <si>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</si>
  <si>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</si>
  <si>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</si>
  <si>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</si>
  <si>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</si>
  <si>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</si>
  <si>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</si>
  <si>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</si>
  <si>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</si>
  <si>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</si>
  <si>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</si>
  <si>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</si>
  <si>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</si>
  <si>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</si>
  <si>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</si>
  <si>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</si>
  <si>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</si>
  <si>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</si>
  <si>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</si>
  <si>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</si>
  <si>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</si>
  <si>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</si>
  <si>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</si>
  <si>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</si>
  <si>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</si>
  <si>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</si>
  <si>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</si>
  <si>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</si>
  <si>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</si>
  <si>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</si>
  <si>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</si>
  <si>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</si>
  <si>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</si>
  <si>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</si>
  <si>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</si>
  <si>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</si>
  <si>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</si>
  <si>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</si>
  <si>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</si>
  <si>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</si>
  <si>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</si>
  <si>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</si>
  <si>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</si>
  <si>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</si>
  <si>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</si>
  <si>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</si>
  <si>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</si>
  <si>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</si>
  <si>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</si>
  <si>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</si>
  <si>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</si>
  <si>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</si>
  <si>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</si>
  <si>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</si>
  <si>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鳥栖市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</si>
  <si>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</si>
  <si>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</si>
  <si>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</si>
  <si>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</si>
  <si>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</si>
  <si>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</si>
  <si>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</si>
  <si>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</si>
  <si>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</si>
  <si>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</si>
  <si>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</si>
  <si>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収益的収支比率については、単年度の収支は赤字が続いており、経費回収率についても料金収入だけではまかなえていない現状です。
　なお、平成２６年度に収益的収支比率が大幅に低下していますが、これは平成２５年度に５地区中２地区を公共下水道へ移管したことにより、地方債の繰上償還を行ったことが原因となっています。</t>
    <rPh sb="66" eb="68">
      <t>ヘイセイ</t>
    </rPh>
    <rPh sb="70" eb="72">
      <t>ネンド</t>
    </rPh>
    <rPh sb="73" eb="75">
      <t>シュウエキ</t>
    </rPh>
    <rPh sb="75" eb="76">
      <t>テキ</t>
    </rPh>
    <rPh sb="76" eb="78">
      <t>シュウシ</t>
    </rPh>
    <rPh sb="78" eb="79">
      <t>ヒ</t>
    </rPh>
    <rPh sb="79" eb="80">
      <t>リツ</t>
    </rPh>
    <rPh sb="81" eb="83">
      <t>オオハバ</t>
    </rPh>
    <rPh sb="84" eb="86">
      <t>テイカ</t>
    </rPh>
    <rPh sb="96" eb="98">
      <t>ヘイセイ</t>
    </rPh>
    <rPh sb="100" eb="102">
      <t>ネンド</t>
    </rPh>
    <rPh sb="104" eb="106">
      <t>チク</t>
    </rPh>
    <rPh sb="106" eb="107">
      <t>チュウ</t>
    </rPh>
    <rPh sb="108" eb="110">
      <t>チク</t>
    </rPh>
    <rPh sb="111" eb="113">
      <t>コウキョウ</t>
    </rPh>
    <rPh sb="113" eb="116">
      <t>ゲスイドウ</t>
    </rPh>
    <rPh sb="117" eb="119">
      <t>イカン</t>
    </rPh>
    <rPh sb="127" eb="130">
      <t>チホウサイ</t>
    </rPh>
    <rPh sb="131" eb="133">
      <t>クリアゲ</t>
    </rPh>
    <rPh sb="133" eb="135">
      <t>ショウカン</t>
    </rPh>
    <rPh sb="136" eb="137">
      <t>オコナ</t>
    </rPh>
    <rPh sb="142" eb="144">
      <t>ゲンイン</t>
    </rPh>
    <phoneticPr fontId="4"/>
  </si>
  <si>
    <t>　現時点では、老朽化率は０％となっています。今後平成３１年度までに全ての農業集落排水施設を公共下水道へ接続・移管する予定です。
　そのため、今後は事業に支障がないように維持管理を行っていくことになります。</t>
    <rPh sb="1" eb="4">
      <t>ゲンジテン</t>
    </rPh>
    <rPh sb="7" eb="10">
      <t>ロウキュウカ</t>
    </rPh>
    <rPh sb="10" eb="11">
      <t>リツ</t>
    </rPh>
    <rPh sb="22" eb="24">
      <t>コンゴ</t>
    </rPh>
    <rPh sb="24" eb="26">
      <t>ヘイセイ</t>
    </rPh>
    <rPh sb="28" eb="30">
      <t>ネンド</t>
    </rPh>
    <rPh sb="33" eb="34">
      <t>ゼン</t>
    </rPh>
    <rPh sb="36" eb="38">
      <t>ノウギョウ</t>
    </rPh>
    <rPh sb="38" eb="40">
      <t>シュウラク</t>
    </rPh>
    <rPh sb="40" eb="42">
      <t>ハイスイ</t>
    </rPh>
    <rPh sb="42" eb="44">
      <t>シセツ</t>
    </rPh>
    <rPh sb="45" eb="47">
      <t>コウキョウ</t>
    </rPh>
    <rPh sb="47" eb="50">
      <t>ゲスイドウ</t>
    </rPh>
    <rPh sb="51" eb="53">
      <t>セツゾク</t>
    </rPh>
    <rPh sb="54" eb="56">
      <t>イカン</t>
    </rPh>
    <rPh sb="58" eb="60">
      <t>ヨテイ</t>
    </rPh>
    <rPh sb="70" eb="72">
      <t>コンゴ</t>
    </rPh>
    <rPh sb="73" eb="75">
      <t>ジギョウ</t>
    </rPh>
    <rPh sb="76" eb="78">
      <t>シショウ</t>
    </rPh>
    <rPh sb="84" eb="86">
      <t>イジ</t>
    </rPh>
    <rPh sb="86" eb="88">
      <t>カンリ</t>
    </rPh>
    <rPh sb="89" eb="90">
      <t>オコナ</t>
    </rPh>
    <phoneticPr fontId="4"/>
  </si>
  <si>
    <t>　現在、３地区で行っている農業集落排水事業については、経営の効率化を図るため、今後全ての地区について公共下水道へ接続し、公共下水道として事業を行っていく予定としています。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</si>
</sst>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3992816"/>
        <c:axId val="3339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33992816"/>
        <c:axId val="333992032"/>
      </c:lineChart>
      <c:dateAx>
        <c:axId val="333992816"/>
        <c:scaling>
          <c:orientation val="minMax"/>
        </c:scaling>
        <c:delete val="1"/>
        <c:axPos val="b"/>
        <c:numFmt formatCode="ge" sourceLinked="1"/>
        <c:majorTickMark val="none"/>
        <c:minorTickMark val="none"/>
        <c:tickLblPos val="none"/>
        <c:crossAx val="333992032"/>
        <c:crosses val="autoZero"/>
        <c:auto val="1"/>
        <c:lblOffset val="100"/>
        <c:baseTimeUnit val="years"/>
      </c:dateAx>
      <c:valAx>
        <c:axId val="3339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9928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73.94</c:v>
                </c:pt>
                <c:pt idx="1">
                  <c:v>76.64</c:v>
                </c:pt>
                <c:pt idx="2">
                  <c:v>77.400000000000006</c:v>
                </c:pt>
                <c:pt idx="3">
                  <c:v>65.11</c:v>
                </c:pt>
                <c:pt idx="4">
                  <c:v>79.94</c:v>
                </c:pt>
              </c:numCache>
            </c:numRef>
          </c:val>
        </c:ser>
        <c:dLbls>
          <c:showLegendKey val="0"/>
          <c:showVal val="0"/>
          <c:showCatName val="0"/>
          <c:showSerName val="0"/>
          <c:showPercent val="0"/>
          <c:showBubbleSize val="0"/>
        </c:dLbls>
        <c:gapWidth val="150"/>
        <c:axId val="274137832"/>
        <c:axId val="27413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4137832"/>
        <c:axId val="274138616"/>
      </c:lineChart>
      <c:dateAx>
        <c:axId val="274137832"/>
        <c:scaling>
          <c:orientation val="minMax"/>
        </c:scaling>
        <c:delete val="1"/>
        <c:axPos val="b"/>
        <c:numFmt formatCode="ge" sourceLinked="1"/>
        <c:majorTickMark val="none"/>
        <c:minorTickMark val="none"/>
        <c:tickLblPos val="none"/>
        <c:crossAx val="274138616"/>
        <c:crosses val="autoZero"/>
        <c:auto val="1"/>
        <c:lblOffset val="100"/>
        <c:baseTimeUnit val="years"/>
      </c:dateAx>
      <c:valAx>
        <c:axId val="27413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3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4136264"/>
        <c:axId val="2741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4136264"/>
        <c:axId val="274135872"/>
      </c:lineChart>
      <c:dateAx>
        <c:axId val="274136264"/>
        <c:scaling>
          <c:orientation val="minMax"/>
        </c:scaling>
        <c:delete val="1"/>
        <c:axPos val="b"/>
        <c:numFmt formatCode="ge" sourceLinked="1"/>
        <c:majorTickMark val="none"/>
        <c:minorTickMark val="none"/>
        <c:tickLblPos val="none"/>
        <c:crossAx val="274135872"/>
        <c:crosses val="autoZero"/>
        <c:auto val="1"/>
        <c:lblOffset val="100"/>
        <c:baseTimeUnit val="years"/>
      </c:dateAx>
      <c:valAx>
        <c:axId val="2741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3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048312"/>
        <c:axId val="18004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048312"/>
        <c:axId val="180047920"/>
      </c:lineChart>
      <c:dateAx>
        <c:axId val="180048312"/>
        <c:scaling>
          <c:orientation val="minMax"/>
        </c:scaling>
        <c:delete val="1"/>
        <c:axPos val="b"/>
        <c:numFmt formatCode="ge" sourceLinked="1"/>
        <c:majorTickMark val="none"/>
        <c:minorTickMark val="none"/>
        <c:tickLblPos val="none"/>
        <c:crossAx val="180047920"/>
        <c:crosses val="autoZero"/>
        <c:auto val="1"/>
        <c:lblOffset val="100"/>
        <c:baseTimeUnit val="years"/>
      </c:dateAx>
      <c:valAx>
        <c:axId val="18004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4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047528"/>
        <c:axId val="1800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047528"/>
        <c:axId val="180048704"/>
      </c:lineChart>
      <c:dateAx>
        <c:axId val="180047528"/>
        <c:scaling>
          <c:orientation val="minMax"/>
        </c:scaling>
        <c:delete val="1"/>
        <c:axPos val="b"/>
        <c:numFmt formatCode="ge" sourceLinked="1"/>
        <c:majorTickMark val="none"/>
        <c:minorTickMark val="none"/>
        <c:tickLblPos val="none"/>
        <c:crossAx val="180048704"/>
        <c:crosses val="autoZero"/>
        <c:auto val="1"/>
        <c:lblOffset val="100"/>
        <c:baseTimeUnit val="years"/>
      </c:dateAx>
      <c:valAx>
        <c:axId val="1800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4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428624"/>
        <c:axId val="34542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428624"/>
        <c:axId val="345428232"/>
      </c:lineChart>
      <c:dateAx>
        <c:axId val="345428624"/>
        <c:scaling>
          <c:orientation val="minMax"/>
        </c:scaling>
        <c:delete val="1"/>
        <c:axPos val="b"/>
        <c:numFmt formatCode="ge" sourceLinked="1"/>
        <c:majorTickMark val="none"/>
        <c:minorTickMark val="none"/>
        <c:tickLblPos val="none"/>
        <c:crossAx val="345428232"/>
        <c:crosses val="autoZero"/>
        <c:auto val="1"/>
        <c:lblOffset val="100"/>
        <c:baseTimeUnit val="years"/>
      </c:dateAx>
      <c:valAx>
        <c:axId val="34542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42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196.27</c:v>
                </c:pt>
                <c:pt idx="1">
                  <c:v>188.32</c:v>
                </c:pt>
                <c:pt idx="2">
                  <c:v>176.88</c:v>
                </c:pt>
                <c:pt idx="3">
                  <c:v>1409.17</c:v>
                </c:pt>
                <c:pt idx="4" formatCode="#,##0.00;&quot;△&quot;#,##0.00">
                  <c:v>0</c:v>
                </c:pt>
              </c:numCache>
            </c:numRef>
          </c:val>
        </c:ser>
        <c:dLbls>
          <c:showLegendKey val="0"/>
          <c:showVal val="0"/>
          <c:showCatName val="0"/>
          <c:showSerName val="0"/>
          <c:showPercent val="0"/>
          <c:showBubbleSize val="0"/>
        </c:dLbls>
        <c:gapWidth val="150"/>
        <c:axId val="345429408"/>
        <c:axId val="18085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45429408"/>
        <c:axId val="180853032"/>
      </c:lineChart>
      <c:dateAx>
        <c:axId val="345429408"/>
        <c:scaling>
          <c:orientation val="minMax"/>
        </c:scaling>
        <c:delete val="1"/>
        <c:axPos val="b"/>
        <c:numFmt formatCode="ge" sourceLinked="1"/>
        <c:majorTickMark val="none"/>
        <c:minorTickMark val="none"/>
        <c:tickLblPos val="none"/>
        <c:crossAx val="180853032"/>
        <c:crosses val="autoZero"/>
        <c:auto val="1"/>
        <c:lblOffset val="100"/>
        <c:baseTimeUnit val="years"/>
      </c:dateAx>
      <c:valAx>
        <c:axId val="18085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4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53.74</c:v>
                </c:pt>
                <c:pt idx="1">
                  <c:v>61.52</c:v>
                </c:pt>
                <c:pt idx="2">
                  <c:v>65.28</c:v>
                </c:pt>
                <c:pt idx="3">
                  <c:v>27.33</c:v>
                </c:pt>
                <c:pt idx="4">
                  <c:v>62.6</c:v>
                </c:pt>
              </c:numCache>
            </c:numRef>
          </c:val>
        </c:ser>
        <c:dLbls>
          <c:showLegendKey val="0"/>
          <c:showVal val="0"/>
          <c:showCatName val="0"/>
          <c:showSerName val="0"/>
          <c:showPercent val="0"/>
          <c:showBubbleSize val="0"/>
        </c:dLbls>
        <c:gapWidth val="150"/>
        <c:axId val="180853424"/>
        <c:axId val="17764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80853424"/>
        <c:axId val="177646576"/>
      </c:lineChart>
      <c:dateAx>
        <c:axId val="180853424"/>
        <c:scaling>
          <c:orientation val="minMax"/>
        </c:scaling>
        <c:delete val="1"/>
        <c:axPos val="b"/>
        <c:numFmt formatCode="ge" sourceLinked="1"/>
        <c:majorTickMark val="none"/>
        <c:minorTickMark val="none"/>
        <c:tickLblPos val="none"/>
        <c:crossAx val="177646576"/>
        <c:crosses val="autoZero"/>
        <c:auto val="1"/>
        <c:lblOffset val="100"/>
        <c:baseTimeUnit val="years"/>
      </c:dateAx>
      <c:valAx>
        <c:axId val="17764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5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248.91</c:v>
                </c:pt>
                <c:pt idx="1">
                  <c:v>218.78</c:v>
                </c:pt>
                <c:pt idx="2">
                  <c:v>205.12</c:v>
                </c:pt>
                <c:pt idx="3">
                  <c:v>495.45</c:v>
                </c:pt>
                <c:pt idx="4">
                  <c:v>215.26</c:v>
                </c:pt>
              </c:numCache>
            </c:numRef>
          </c:val>
        </c:ser>
        <c:dLbls>
          <c:showLegendKey val="0"/>
          <c:showVal val="0"/>
          <c:showCatName val="0"/>
          <c:showSerName val="0"/>
          <c:showPercent val="0"/>
          <c:showBubbleSize val="0"/>
        </c:dLbls>
        <c:gapWidth val="150"/>
        <c:axId val="338608896"/>
        <c:axId val="33860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338608896"/>
        <c:axId val="338609288"/>
      </c:lineChart>
      <c:dateAx>
        <c:axId val="338608896"/>
        <c:scaling>
          <c:orientation val="minMax"/>
        </c:scaling>
        <c:delete val="1"/>
        <c:axPos val="b"/>
        <c:numFmt formatCode="ge" sourceLinked="1"/>
        <c:majorTickMark val="none"/>
        <c:minorTickMark val="none"/>
        <c:tickLblPos val="none"/>
        <c:crossAx val="338609288"/>
        <c:crosses val="autoZero"/>
        <c:auto val="1"/>
        <c:lblOffset val="100"/>
        <c:baseTimeUnit val="years"/>
      </c:dateAx>
      <c:valAx>
        <c:axId val="33860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6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64.33</c:v>
                </c:pt>
                <c:pt idx="1">
                  <c:v>62.63</c:v>
                </c:pt>
                <c:pt idx="2">
                  <c:v>59.7</c:v>
                </c:pt>
                <c:pt idx="3">
                  <c:v>53.78</c:v>
                </c:pt>
                <c:pt idx="4">
                  <c:v>54.15</c:v>
                </c:pt>
              </c:numCache>
            </c:numRef>
          </c:val>
        </c:ser>
        <c:dLbls>
          <c:showLegendKey val="0"/>
          <c:showVal val="0"/>
          <c:showCatName val="0"/>
          <c:showSerName val="0"/>
          <c:showPercent val="0"/>
          <c:showBubbleSize val="0"/>
        </c:dLbls>
        <c:gapWidth val="150"/>
        <c:axId val="280150896"/>
        <c:axId val="2749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80150896"/>
        <c:axId val="274936320"/>
      </c:lineChart>
      <c:dateAx>
        <c:axId val="280150896"/>
        <c:scaling>
          <c:orientation val="minMax"/>
        </c:scaling>
        <c:delete val="1"/>
        <c:axPos val="b"/>
        <c:numFmt formatCode="ge" sourceLinked="1"/>
        <c:majorTickMark val="none"/>
        <c:minorTickMark val="none"/>
        <c:tickLblPos val="none"/>
        <c:crossAx val="274936320"/>
        <c:crosses val="autoZero"/>
        <c:auto val="1"/>
        <c:lblOffset val="100"/>
        <c:baseTimeUnit val="years"/>
      </c:dateAx>
      <c:valAx>
        <c:axId val="2749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15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91.27</c:v>
                </c:pt>
                <c:pt idx="1">
                  <c:v>92.51</c:v>
                </c:pt>
                <c:pt idx="2">
                  <c:v>94.27</c:v>
                </c:pt>
                <c:pt idx="3">
                  <c:v>91.27</c:v>
                </c:pt>
                <c:pt idx="4">
                  <c:v>92.71</c:v>
                </c:pt>
              </c:numCache>
            </c:numRef>
          </c:val>
        </c:ser>
        <c:dLbls>
          <c:showLegendKey val="0"/>
          <c:showVal val="0"/>
          <c:showCatName val="0"/>
          <c:showSerName val="0"/>
          <c:showPercent val="0"/>
          <c:showBubbleSize val="0"/>
        </c:dLbls>
        <c:gapWidth val="150"/>
        <c:axId val="274937496"/>
        <c:axId val="2749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74937496"/>
        <c:axId val="274937888"/>
      </c:lineChart>
      <c:dateAx>
        <c:axId val="274937496"/>
        <c:scaling>
          <c:orientation val="minMax"/>
        </c:scaling>
        <c:delete val="1"/>
        <c:axPos val="b"/>
        <c:numFmt formatCode="ge" sourceLinked="1"/>
        <c:majorTickMark val="none"/>
        <c:minorTickMark val="none"/>
        <c:tickLblPos val="none"/>
        <c:crossAx val="274937888"/>
        <c:crosses val="autoZero"/>
        <c:auto val="1"/>
        <c:lblOffset val="100"/>
        <c:baseTimeUnit val="years"/>
      </c:dateAx>
      <c:valAx>
        <c:axId val="2749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93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佐賀県　鳥栖市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3"/>
      <c r="AE8" s="3"/>
      <c r="AF8" s="3"/>
      <c r="AG8" s="3"/>
      <c r="AH8" s="3"/>
      <c r="AI8" s="3"/>
      <c r="AJ8" s="3"/>
      <c r="AK8" s="3"/>
      <c r="AL8" s="58">
        <f>データ!R6</f>
        <v>72266</v>
      </c>
      <c r="AM8" s="58"/>
      <c r="AN8" s="58"/>
      <c r="AO8" s="58"/>
      <c r="AP8" s="58"/>
      <c r="AQ8" s="58"/>
      <c r="AR8" s="58"/>
      <c r="AS8" s="58"/>
      <c r="AT8" s="57">
        <f>データ!S6</f>
        <v>71.72</v>
      </c>
      <c r="AU8" s="57"/>
      <c r="AV8" s="57"/>
      <c r="AW8" s="57"/>
      <c r="AX8" s="57"/>
      <c r="AY8" s="57"/>
      <c r="AZ8" s="57"/>
      <c r="BA8" s="57"/>
      <c r="BB8" s="57">
        <f>データ!T6</f>
        <v>1007.61</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1.88</v>
      </c>
      <c r="Q10" s="57"/>
      <c r="R10" s="57"/>
      <c r="S10" s="57"/>
      <c r="T10" s="57"/>
      <c r="U10" s="57"/>
      <c r="V10" s="57"/>
      <c r="W10" s="57">
        <f>データ!P6</f>
        <v>89.82</v>
      </c>
      <c r="X10" s="57"/>
      <c r="Y10" s="57"/>
      <c r="Z10" s="57"/>
      <c r="AA10" s="57"/>
      <c r="AB10" s="57"/>
      <c r="AC10" s="57"/>
      <c r="AD10" s="58">
        <f>データ!Q6</f>
        <v>2430</v>
      </c>
      <c r="AE10" s="58"/>
      <c r="AF10" s="58"/>
      <c r="AG10" s="58"/>
      <c r="AH10" s="58"/>
      <c r="AI10" s="58"/>
      <c r="AJ10" s="58"/>
      <c r="AK10" s="2"/>
      <c r="AL10" s="58">
        <f>データ!U6</f>
        <v>1358</v>
      </c>
      <c r="AM10" s="58"/>
      <c r="AN10" s="58"/>
      <c r="AO10" s="58"/>
      <c r="AP10" s="58"/>
      <c r="AQ10" s="58"/>
      <c r="AR10" s="58"/>
      <c r="AS10" s="58"/>
      <c r="AT10" s="57">
        <f>データ!V6</f>
        <v>0.72</v>
      </c>
      <c r="AU10" s="57"/>
      <c r="AV10" s="57"/>
      <c r="AW10" s="57"/>
      <c r="AX10" s="57"/>
      <c r="AY10" s="57"/>
      <c r="AZ10" s="57"/>
      <c r="BA10" s="57"/>
      <c r="BB10" s="57">
        <f>データ!W6</f>
        <v>1886.11</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412031</v>
      </c>
      <c r="D6" s="31">
        <f t="shared" si="3"/>
        <v>47</v>
      </c>
      <c r="E6" s="31">
        <f t="shared" si="3"/>
        <v>17</v>
      </c>
      <c r="F6" s="31">
        <f t="shared" si="3"/>
        <v>5</v>
      </c>
      <c r="G6" s="31">
        <f t="shared" si="3"/>
        <v>0</v>
      </c>
      <c r="H6" s="31" t="str">
        <f t="shared" si="3"/>
        <v>佐賀県　鳥栖市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1.88</v>
      </c>
      <c r="P6" s="32">
        <f t="shared" si="3"/>
        <v>89.82</v>
      </c>
      <c r="Q6" s="32">
        <f t="shared" si="3"/>
        <v>2430</v>
      </c>
      <c r="R6" s="32">
        <f t="shared" si="3"/>
        <v>72266</v>
      </c>
      <c r="S6" s="32">
        <f t="shared" si="3"/>
        <v>71.72</v>
      </c>
      <c r="T6" s="32">
        <f t="shared" si="3"/>
        <v>1007.61</v>
      </c>
      <c r="U6" s="32">
        <f t="shared" si="3"/>
        <v>1358</v>
      </c>
      <c r="V6" s="32">
        <f t="shared" si="3"/>
        <v>0.72</v>
      </c>
      <c r="W6" s="32">
        <f t="shared" si="3"/>
        <v>1886.11</v>
      </c>
      <c r="X6" s="33">
        <f>IF(X7="",NA(),X7)</f>
        <v>73.94</v>
      </c>
      <c r="Y6" s="33">
        <f t="shared" ref="Y6:AG6" si="4">IF(Y7="",NA(),Y7)</f>
        <v>76.64</v>
      </c>
      <c r="Z6" s="33">
        <f t="shared" si="4"/>
        <v>77.400000000000006</v>
      </c>
      <c r="AA6" s="33">
        <f t="shared" si="4"/>
        <v>65.11</v>
      </c>
      <c r="AB6" s="33">
        <f t="shared" si="4"/>
        <v>79.94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196.27</v>
      </c>
      <c r="BF6" s="33">
        <f t="shared" ref="BF6:BN6" si="7">IF(BF7="",NA(),BF7)</f>
        <v>188.32</v>
      </c>
      <c r="BG6" s="33">
        <f t="shared" si="7"/>
        <v>176.88</v>
      </c>
      <c r="BH6" s="33">
        <f t="shared" si="7"/>
        <v>1409.17</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53.74</v>
      </c>
      <c r="BQ6" s="33">
        <f t="shared" ref="BQ6:BY6" si="8">IF(BQ7="",NA(),BQ7)</f>
        <v>61.52</v>
      </c>
      <c r="BR6" s="33">
        <f t="shared" si="8"/>
        <v>65.28</v>
      </c>
      <c r="BS6" s="33">
        <f t="shared" si="8"/>
        <v>27.33</v>
      </c>
      <c r="BT6" s="33">
        <f t="shared" si="8"/>
        <v>62.6</v>
      </c>
      <c r="BU6" s="33">
        <f t="shared" si="8"/>
        <v>51.56</v>
      </c>
      <c r="BV6" s="33">
        <f t="shared" si="8"/>
        <v>51.03</v>
      </c>
      <c r="BW6" s="33">
        <f t="shared" si="8"/>
        <v>50.9</v>
      </c>
      <c r="BX6" s="33">
        <f t="shared" si="8"/>
        <v>50.82</v>
      </c>
      <c r="BY6" s="33">
        <f t="shared" si="8"/>
        <v>52.19</v>
      </c>
      <c r="BZ6" s="32" t="str">
        <f>IF(BZ7="","",IF(BZ7="-","【-】","【"&amp;SUBSTITUTE(TEXT(BZ7,"#,##0.00"),"-","△")&amp;"】"))</f>
        <v>【52.78】</v>
      </c>
      <c r="CA6" s="33">
        <f>IF(CA7="",NA(),CA7)</f>
        <v>248.91</v>
      </c>
      <c r="CB6" s="33">
        <f t="shared" ref="CB6:CJ6" si="9">IF(CB7="",NA(),CB7)</f>
        <v>218.78</v>
      </c>
      <c r="CC6" s="33">
        <f t="shared" si="9"/>
        <v>205.12</v>
      </c>
      <c r="CD6" s="33">
        <f t="shared" si="9"/>
        <v>495.45</v>
      </c>
      <c r="CE6" s="33">
        <f t="shared" si="9"/>
        <v>215.26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64.33</v>
      </c>
      <c r="CM6" s="33">
        <f t="shared" ref="CM6:CU6" si="10">IF(CM7="",NA(),CM7)</f>
        <v>62.63</v>
      </c>
      <c r="CN6" s="33">
        <f t="shared" si="10"/>
        <v>59.7</v>
      </c>
      <c r="CO6" s="33">
        <f t="shared" si="10"/>
        <v>53.78</v>
      </c>
      <c r="CP6" s="33">
        <f t="shared" si="10"/>
        <v>54.15</v>
      </c>
      <c r="CQ6" s="33">
        <f t="shared" si="10"/>
        <v>55.2</v>
      </c>
      <c r="CR6" s="33">
        <f t="shared" si="10"/>
        <v>54.74</v>
      </c>
      <c r="CS6" s="33">
        <f t="shared" si="10"/>
        <v>53.78</v>
      </c>
      <c r="CT6" s="33">
        <f t="shared" si="10"/>
        <v>53.24</v>
      </c>
      <c r="CU6" s="33">
        <f t="shared" si="10"/>
        <v>52.31</v>
      </c>
      <c r="CV6" s="32" t="str">
        <f>IF(CV7="","",IF(CV7="-","【-】","【"&amp;SUBSTITUTE(TEXT(CV7,"#,##0.00"),"-","△")&amp;"】"))</f>
        <v>【52.74】</v>
      </c>
      <c r="CW6" s="33">
        <f>IF(CW7="",NA(),CW7)</f>
        <v>91.27</v>
      </c>
      <c r="CX6" s="33">
        <f t="shared" ref="CX6:DF6" si="11">IF(CX7="",NA(),CX7)</f>
        <v>92.51</v>
      </c>
      <c r="CY6" s="33">
        <f t="shared" si="11"/>
        <v>94.27</v>
      </c>
      <c r="CZ6" s="33">
        <f t="shared" si="11"/>
        <v>91.27</v>
      </c>
      <c r="DA6" s="33">
        <f t="shared" si="11"/>
        <v>92.71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412031</v>
      </c>
      <c r="D7" s="35">
        <v>47</v>
      </c>
      <c r="E7" s="35">
        <v>17</v>
      </c>
      <c r="F7" s="35">
        <v>5</v>
      </c>
      <c r="G7" s="35">
        <v>0</v>
      </c>
      <c r="H7" s="35" t="s">
        <v>96</v>
      </c>
      <c r="I7" s="35" t="s">
        <v>97</v>
      </c>
      <c r="J7" s="35" t="s">
        <v>98</v>
      </c>
      <c r="K7" s="35" t="s">
        <v>99</v>
      </c>
      <c r="L7" s="35" t="s">
        <v>100</v>
      </c>
      <c r="M7" s="36" t="s">
        <v>101</v>
      </c>
      <c r="N7" s="36" t="s">
        <v>102</v>
      </c>
      <c r="O7" s="36">
        <v>1.88</v>
      </c>
      <c r="P7" s="36">
        <v>89.82</v>
      </c>
      <c r="Q7" s="36">
        <v>2430</v>
      </c>
      <c r="R7" s="36">
        <v>72266</v>
      </c>
      <c r="S7" s="36">
        <v>71.72</v>
      </c>
      <c r="T7" s="36">
        <v>1007.61</v>
      </c>
      <c r="U7" s="36">
        <v>1358</v>
      </c>
      <c r="V7" s="36">
        <v>0.72</v>
      </c>
      <c r="W7" s="36">
        <v>1886.11</v>
      </c>
      <c r="X7" s="36">
        <v>73.94</v>
      </c>
      <c r="Y7" s="36">
        <v>76.64</v>
      </c>
      <c r="Z7" s="36">
        <v>77.400000000000006</v>
      </c>
      <c r="AA7" s="36">
        <v>65.11</v>
      </c>
      <c r="AB7" s="36">
        <v>79.94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196.27</v>
      </c>
      <c r="BF7" s="36">
        <v>188.32</v>
      </c>
      <c r="BG7" s="36">
        <v>176.88</v>
      </c>
      <c r="BH7" s="36">
        <v>1409.17</v>
      </c>
      <c r="BI7" s="36">
        <v>0</v>
      </c>
      <c r="BJ7" s="36">
        <v>1239.2</v>
      </c>
      <c r="BK7" s="36">
        <v>1197.82</v>
      </c>
      <c r="BL7" s="36">
        <v>1126.77</v>
      </c>
      <c r="BM7" s="36">
        <v>1044.8</v>
      </c>
      <c r="BN7" s="36">
        <v>1081.8</v>
      </c>
      <c r="BO7" s="36">
        <v>1015.77</v>
      </c>
      <c r="BP7" s="36">
        <v>53.74</v>
      </c>
      <c r="BQ7" s="36">
        <v>61.52</v>
      </c>
      <c r="BR7" s="36">
        <v>65.28</v>
      </c>
      <c r="BS7" s="36">
        <v>27.33</v>
      </c>
      <c r="BT7" s="36">
        <v>62.6</v>
      </c>
      <c r="BU7" s="36">
        <v>51.56</v>
      </c>
      <c r="BV7" s="36">
        <v>51.03</v>
      </c>
      <c r="BW7" s="36">
        <v>50.9</v>
      </c>
      <c r="BX7" s="36">
        <v>50.82</v>
      </c>
      <c r="BY7" s="36">
        <v>52.19</v>
      </c>
      <c r="BZ7" s="36">
        <v>52.78</v>
      </c>
      <c r="CA7" s="36">
        <v>248.91</v>
      </c>
      <c r="CB7" s="36">
        <v>218.78</v>
      </c>
      <c r="CC7" s="36">
        <v>205.12</v>
      </c>
      <c r="CD7" s="36">
        <v>495.45</v>
      </c>
      <c r="CE7" s="36">
        <v>215.26</v>
      </c>
      <c r="CF7" s="36">
        <v>283.26</v>
      </c>
      <c r="CG7" s="36">
        <v>289.60000000000002</v>
      </c>
      <c r="CH7" s="36">
        <v>293.27</v>
      </c>
      <c r="CI7" s="36">
        <v>300.52</v>
      </c>
      <c r="CJ7" s="36">
        <v>296.14</v>
      </c>
      <c r="CK7" s="36">
        <v>289.81</v>
      </c>
      <c r="CL7" s="36">
        <v>64.33</v>
      </c>
      <c r="CM7" s="36">
        <v>62.63</v>
      </c>
      <c r="CN7" s="36">
        <v>59.7</v>
      </c>
      <c r="CO7" s="36">
        <v>53.78</v>
      </c>
      <c r="CP7" s="36">
        <v>54.15</v>
      </c>
      <c r="CQ7" s="36">
        <v>55.2</v>
      </c>
      <c r="CR7" s="36">
        <v>54.74</v>
      </c>
      <c r="CS7" s="36">
        <v>53.78</v>
      </c>
      <c r="CT7" s="36">
        <v>53.24</v>
      </c>
      <c r="CU7" s="36">
        <v>52.31</v>
      </c>
      <c r="CV7" s="36">
        <v>52.74</v>
      </c>
      <c r="CW7" s="36">
        <v>91.27</v>
      </c>
      <c r="CX7" s="36">
        <v>92.51</v>
      </c>
      <c r="CY7" s="36">
        <v>94.27</v>
      </c>
      <c r="CZ7" s="36">
        <v>91.27</v>
      </c>
      <c r="DA7" s="36">
        <v>92.71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2017-02-08T03:15:41Z</dcterms:created>
  <dcterms:modified xsi:type="dcterms:W3CDTF">2017-02-13T01:19:31Z</dcterms:modified>
  <cp:category/>
</cp:coreProperties>
</file>