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<sst xmlns="http://schemas.openxmlformats.org/spreadsheetml/2006/main" count="221" uniqueCount="111">
  <si>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</si>
  <si>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</si>
  <si>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</si>
  <si>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</si>
  <si>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</si>
  <si>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</si>
  <si>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</si>
  <si>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</si>
  <si>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</si>
  <si>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</si>
  <si>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</si>
  <si>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</si>
  <si>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</si>
  <si>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</si>
  <si>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</si>
  <si>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</si>
  <si>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</si>
  <si>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</si>
  <si>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</si>
  <si>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</si>
  <si>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</si>
  <si>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</si>
  <si>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</si>
  <si>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</si>
  <si>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</si>
  <si>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</si>
  <si>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</si>
  <si>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</si>
  <si>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</si>
  <si>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</si>
  <si>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</si>
  <si>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</si>
  <si>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</si>
  <si>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</si>
  <si>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</si>
  <si>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</si>
  <si>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</si>
  <si>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</si>
  <si>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</si>
  <si>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</si>
  <si>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</si>
  <si>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</si>
  <si>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</si>
  <si>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</si>
  <si>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</si>
  <si>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</si>
  <si>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</si>
  <si>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</si>
  <si>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</si>
  <si>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</si>
  <si>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</si>
  <si>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</si>
  <si>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</si>
  <si>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</si>
  <si>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</si>
  <si>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</si>
  <si>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</si>
  <si>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</si>
  <si>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</si>
  <si>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</si>
  <si>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</si>
  <si>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</si>
  <si>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</si>
  <si>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</si>
  <si>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</si>
  <si>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</si>
  <si>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</si>
  <si>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</si>
  <si>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</si>
  <si>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</si>
  <si>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</si>
  <si>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</si>
  <si>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</si>
  <si>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</si>
  <si>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</si>
  <si>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</si>
  <si>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</si>
  <si>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</si>
  <si>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</si>
  <si>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</si>
  <si>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</si>
  <si>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</si>
  <si>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</si>
  <si>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</si>
  <si>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</si>
  <si>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</si>
  <si>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</si>
  <si>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</si>
  <si>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</si>
  <si>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</si>
  <si>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</si>
  <si>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</si>
  <si>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</si>
  <si>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</si>
  <si>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</si>
  <si>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</si>
  <si>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吉野ヶ里町</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</si>
  <si>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</si>
  <si>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</si>
  <si>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</si>
  <si>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</si>
  <si>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</si>
  <si>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</si>
  <si>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</si>
  <si>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</si>
  <si>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</si>
  <si>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</si>
  <si>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</si>
  <si>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については、88.36％となっており、前年度より1.88％下降した。これは、処理場機器の修繕費が増加したためである。経費回収率については、80.18％となっており、類似団体平均値を上回っているが100％以上になるよう処理費の削減等に努める必要がある。また、汚水処理原価についても219.7円となっており、類似団体平均値を下回っている。これらのことから、早急に使用料金体系を見直す予定はないが、維持管理費の削減を行いながら安定した下水道経営を行う必要がある。
・「債務残高」については、類似団体、全国平均値を下回っているが、平成27年度に処理場の増設による地方債の借入を行ったので、今後、元金償還の開始により若干上昇することが予想される。
・「水洗化率」については、88.89％となっており、類似団体平均値を上回っているが100％に達していない。地理的要因等により費用が増大する可能性があるので、費用対効果を検証しながら面整備を進め、水洗化率の向上に努める必要がある。</t>
    <phoneticPr fontId="4"/>
  </si>
  <si>
    <t>　下水道管渠については、埋設して20年が経過しているが、法定耐用年数を超えたものはない。早急な管更新等の必要はないものの、日常のメンテナンス、管理等を行う必要がある。
　また、平成28年度に下水道ストックマネージメント事業に着手予定であり、中長期的計画に機器の更新工事等を実施していく。</t>
    <phoneticPr fontId="4"/>
  </si>
  <si>
    <t>　経費回収率、汚水処理原価については、類似団体平均値より優れているものの、料金収入だけでは汚水処理に要する経費を賄えていない。よって、将来の事業継続に向けて、更なる経費の削減及び企業の下水道接続の促進を図りながら、安定した下水道運営に努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</si>
</sst>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263488"/>
        <c:axId val="4585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0.14000000000000001</c:v>
                </c:pt>
                <c:pt idx="2">
                  <c:v>0.14000000000000001</c:v>
                </c:pt>
                <c:pt idx="3">
                  <c:v>0.03</c:v>
                </c:pt>
                <c:pt idx="4">
                  <c:v>0.15</c:v>
                </c:pt>
              </c:numCache>
            </c:numRef>
          </c:val>
          <c:smooth val="0"/>
        </c:ser>
        <c:dLbls>
          <c:showLegendKey val="0"/>
          <c:showVal val="0"/>
          <c:showCatName val="0"/>
          <c:showSerName val="0"/>
          <c:showPercent val="0"/>
          <c:showBubbleSize val="0"/>
        </c:dLbls>
        <c:marker val="1"/>
        <c:smooth val="0"/>
        <c:axId val="45263488"/>
        <c:axId val="45855488"/>
      </c:lineChart>
      <c:dateAx>
        <c:axId val="45263488"/>
        <c:scaling>
          <c:orientation val="minMax"/>
        </c:scaling>
        <c:delete val="1"/>
        <c:axPos val="b"/>
        <c:numFmt formatCode="ge" sourceLinked="1"/>
        <c:majorTickMark val="none"/>
        <c:minorTickMark val="none"/>
        <c:tickLblPos val="none"/>
        <c:crossAx val="45855488"/>
        <c:crosses val="autoZero"/>
        <c:auto val="1"/>
        <c:lblOffset val="100"/>
        <c:baseTimeUnit val="years"/>
      </c:dateAx>
      <c:valAx>
        <c:axId val="4585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6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62.86</c:v>
                </c:pt>
                <c:pt idx="1">
                  <c:v>48.33</c:v>
                </c:pt>
                <c:pt idx="2">
                  <c:v>48.43</c:v>
                </c:pt>
                <c:pt idx="3">
                  <c:v>50.41</c:v>
                </c:pt>
                <c:pt idx="4">
                  <c:v>60.82</c:v>
                </c:pt>
              </c:numCache>
            </c:numRef>
          </c:val>
        </c:ser>
        <c:dLbls>
          <c:showLegendKey val="0"/>
          <c:showVal val="0"/>
          <c:showCatName val="0"/>
          <c:showSerName val="0"/>
          <c:showPercent val="0"/>
          <c:showBubbleSize val="0"/>
        </c:dLbls>
        <c:gapWidth val="150"/>
        <c:axId val="98450432"/>
        <c:axId val="9845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41.48</c:v>
                </c:pt>
                <c:pt idx="1">
                  <c:v>41.95</c:v>
                </c:pt>
                <c:pt idx="2">
                  <c:v>50.32</c:v>
                </c:pt>
                <c:pt idx="3">
                  <c:v>49.89</c:v>
                </c:pt>
                <c:pt idx="4">
                  <c:v>49.39</c:v>
                </c:pt>
              </c:numCache>
            </c:numRef>
          </c:val>
          <c:smooth val="0"/>
        </c:ser>
        <c:dLbls>
          <c:showLegendKey val="0"/>
          <c:showVal val="0"/>
          <c:showCatName val="0"/>
          <c:showSerName val="0"/>
          <c:showPercent val="0"/>
          <c:showBubbleSize val="0"/>
        </c:dLbls>
        <c:marker val="1"/>
        <c:smooth val="0"/>
        <c:axId val="98450432"/>
        <c:axId val="98456704"/>
      </c:lineChart>
      <c:dateAx>
        <c:axId val="98450432"/>
        <c:scaling>
          <c:orientation val="minMax"/>
        </c:scaling>
        <c:delete val="1"/>
        <c:axPos val="b"/>
        <c:numFmt formatCode="ge" sourceLinked="1"/>
        <c:majorTickMark val="none"/>
        <c:minorTickMark val="none"/>
        <c:tickLblPos val="none"/>
        <c:crossAx val="98456704"/>
        <c:crosses val="autoZero"/>
        <c:auto val="1"/>
        <c:lblOffset val="100"/>
        <c:baseTimeUnit val="years"/>
      </c:dateAx>
      <c:valAx>
        <c:axId val="9845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5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81.349999999999994</c:v>
                </c:pt>
                <c:pt idx="1">
                  <c:v>82.51</c:v>
                </c:pt>
                <c:pt idx="2">
                  <c:v>86.64</c:v>
                </c:pt>
                <c:pt idx="3">
                  <c:v>87.97</c:v>
                </c:pt>
                <c:pt idx="4">
                  <c:v>88.89</c:v>
                </c:pt>
              </c:numCache>
            </c:numRef>
          </c:val>
        </c:ser>
        <c:dLbls>
          <c:showLegendKey val="0"/>
          <c:showVal val="0"/>
          <c:showCatName val="0"/>
          <c:showSerName val="0"/>
          <c:showPercent val="0"/>
          <c:showBubbleSize val="0"/>
        </c:dLbls>
        <c:gapWidth val="150"/>
        <c:axId val="98495104"/>
        <c:axId val="9849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65.739999999999995</c:v>
                </c:pt>
                <c:pt idx="1">
                  <c:v>64.459999999999994</c:v>
                </c:pt>
                <c:pt idx="2">
                  <c:v>84.57</c:v>
                </c:pt>
                <c:pt idx="3">
                  <c:v>84.73</c:v>
                </c:pt>
                <c:pt idx="4">
                  <c:v>83.96</c:v>
                </c:pt>
              </c:numCache>
            </c:numRef>
          </c:val>
          <c:smooth val="0"/>
        </c:ser>
        <c:dLbls>
          <c:showLegendKey val="0"/>
          <c:showVal val="0"/>
          <c:showCatName val="0"/>
          <c:showSerName val="0"/>
          <c:showPercent val="0"/>
          <c:showBubbleSize val="0"/>
        </c:dLbls>
        <c:marker val="1"/>
        <c:smooth val="0"/>
        <c:axId val="98495104"/>
        <c:axId val="98497280"/>
      </c:lineChart>
      <c:dateAx>
        <c:axId val="98495104"/>
        <c:scaling>
          <c:orientation val="minMax"/>
        </c:scaling>
        <c:delete val="1"/>
        <c:axPos val="b"/>
        <c:numFmt formatCode="ge" sourceLinked="1"/>
        <c:majorTickMark val="none"/>
        <c:minorTickMark val="none"/>
        <c:tickLblPos val="none"/>
        <c:crossAx val="98497280"/>
        <c:crosses val="autoZero"/>
        <c:auto val="1"/>
        <c:lblOffset val="100"/>
        <c:baseTimeUnit val="years"/>
      </c:dateAx>
      <c:valAx>
        <c:axId val="9849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9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86.28</c:v>
                </c:pt>
                <c:pt idx="1">
                  <c:v>90.67</c:v>
                </c:pt>
                <c:pt idx="2">
                  <c:v>88.23</c:v>
                </c:pt>
                <c:pt idx="3">
                  <c:v>90.24</c:v>
                </c:pt>
                <c:pt idx="4">
                  <c:v>88.36</c:v>
                </c:pt>
              </c:numCache>
            </c:numRef>
          </c:val>
        </c:ser>
        <c:dLbls>
          <c:showLegendKey val="0"/>
          <c:showVal val="0"/>
          <c:showCatName val="0"/>
          <c:showSerName val="0"/>
          <c:showPercent val="0"/>
          <c:showBubbleSize val="0"/>
        </c:dLbls>
        <c:gapWidth val="150"/>
        <c:axId val="57481472"/>
        <c:axId val="5748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481472"/>
        <c:axId val="57487744"/>
      </c:lineChart>
      <c:dateAx>
        <c:axId val="57481472"/>
        <c:scaling>
          <c:orientation val="minMax"/>
        </c:scaling>
        <c:delete val="1"/>
        <c:axPos val="b"/>
        <c:numFmt formatCode="ge" sourceLinked="1"/>
        <c:majorTickMark val="none"/>
        <c:minorTickMark val="none"/>
        <c:tickLblPos val="none"/>
        <c:crossAx val="57487744"/>
        <c:crosses val="autoZero"/>
        <c:auto val="1"/>
        <c:lblOffset val="100"/>
        <c:baseTimeUnit val="years"/>
      </c:dateAx>
      <c:valAx>
        <c:axId val="5748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48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501568"/>
        <c:axId val="5750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501568"/>
        <c:axId val="57507840"/>
      </c:lineChart>
      <c:dateAx>
        <c:axId val="57501568"/>
        <c:scaling>
          <c:orientation val="minMax"/>
        </c:scaling>
        <c:delete val="1"/>
        <c:axPos val="b"/>
        <c:numFmt formatCode="ge" sourceLinked="1"/>
        <c:majorTickMark val="none"/>
        <c:minorTickMark val="none"/>
        <c:tickLblPos val="none"/>
        <c:crossAx val="57507840"/>
        <c:crosses val="autoZero"/>
        <c:auto val="1"/>
        <c:lblOffset val="100"/>
        <c:baseTimeUnit val="years"/>
      </c:dateAx>
      <c:valAx>
        <c:axId val="5750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50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613888"/>
        <c:axId val="9661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613888"/>
        <c:axId val="96615808"/>
      </c:lineChart>
      <c:dateAx>
        <c:axId val="96613888"/>
        <c:scaling>
          <c:orientation val="minMax"/>
        </c:scaling>
        <c:delete val="1"/>
        <c:axPos val="b"/>
        <c:numFmt formatCode="ge" sourceLinked="1"/>
        <c:majorTickMark val="none"/>
        <c:minorTickMark val="none"/>
        <c:tickLblPos val="none"/>
        <c:crossAx val="96615808"/>
        <c:crosses val="autoZero"/>
        <c:auto val="1"/>
        <c:lblOffset val="100"/>
        <c:baseTimeUnit val="years"/>
      </c:dateAx>
      <c:valAx>
        <c:axId val="9661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1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632192"/>
        <c:axId val="9665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632192"/>
        <c:axId val="96650752"/>
      </c:lineChart>
      <c:dateAx>
        <c:axId val="96632192"/>
        <c:scaling>
          <c:orientation val="minMax"/>
        </c:scaling>
        <c:delete val="1"/>
        <c:axPos val="b"/>
        <c:numFmt formatCode="ge" sourceLinked="1"/>
        <c:majorTickMark val="none"/>
        <c:minorTickMark val="none"/>
        <c:tickLblPos val="none"/>
        <c:crossAx val="96650752"/>
        <c:crosses val="autoZero"/>
        <c:auto val="1"/>
        <c:lblOffset val="100"/>
        <c:baseTimeUnit val="years"/>
      </c:dateAx>
      <c:valAx>
        <c:axId val="9665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3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663040"/>
        <c:axId val="9666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663040"/>
        <c:axId val="96664960"/>
      </c:lineChart>
      <c:dateAx>
        <c:axId val="96663040"/>
        <c:scaling>
          <c:orientation val="minMax"/>
        </c:scaling>
        <c:delete val="1"/>
        <c:axPos val="b"/>
        <c:numFmt formatCode="ge" sourceLinked="1"/>
        <c:majorTickMark val="none"/>
        <c:minorTickMark val="none"/>
        <c:tickLblPos val="none"/>
        <c:crossAx val="96664960"/>
        <c:crosses val="autoZero"/>
        <c:auto val="1"/>
        <c:lblOffset val="100"/>
        <c:baseTimeUnit val="years"/>
      </c:dateAx>
      <c:valAx>
        <c:axId val="9666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6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801.39</c:v>
                </c:pt>
                <c:pt idx="1">
                  <c:v>738.41</c:v>
                </c:pt>
                <c:pt idx="2">
                  <c:v>810.92</c:v>
                </c:pt>
                <c:pt idx="3">
                  <c:v>662.68</c:v>
                </c:pt>
                <c:pt idx="4">
                  <c:v>743.13</c:v>
                </c:pt>
              </c:numCache>
            </c:numRef>
          </c:val>
        </c:ser>
        <c:dLbls>
          <c:showLegendKey val="0"/>
          <c:showVal val="0"/>
          <c:showCatName val="0"/>
          <c:showSerName val="0"/>
          <c:showPercent val="0"/>
          <c:showBubbleSize val="0"/>
        </c:dLbls>
        <c:gapWidth val="150"/>
        <c:axId val="96773248"/>
        <c:axId val="9677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1734.34</c:v>
                </c:pt>
                <c:pt idx="1">
                  <c:v>1791.46</c:v>
                </c:pt>
                <c:pt idx="2">
                  <c:v>1306.92</c:v>
                </c:pt>
                <c:pt idx="3">
                  <c:v>1203.71</c:v>
                </c:pt>
                <c:pt idx="4">
                  <c:v>1162.3599999999999</c:v>
                </c:pt>
              </c:numCache>
            </c:numRef>
          </c:val>
          <c:smooth val="0"/>
        </c:ser>
        <c:dLbls>
          <c:showLegendKey val="0"/>
          <c:showVal val="0"/>
          <c:showCatName val="0"/>
          <c:showSerName val="0"/>
          <c:showPercent val="0"/>
          <c:showBubbleSize val="0"/>
        </c:dLbls>
        <c:marker val="1"/>
        <c:smooth val="0"/>
        <c:axId val="96773248"/>
        <c:axId val="96775168"/>
      </c:lineChart>
      <c:dateAx>
        <c:axId val="96773248"/>
        <c:scaling>
          <c:orientation val="minMax"/>
        </c:scaling>
        <c:delete val="1"/>
        <c:axPos val="b"/>
        <c:numFmt formatCode="ge" sourceLinked="1"/>
        <c:majorTickMark val="none"/>
        <c:minorTickMark val="none"/>
        <c:tickLblPos val="none"/>
        <c:crossAx val="96775168"/>
        <c:crosses val="autoZero"/>
        <c:auto val="1"/>
        <c:lblOffset val="100"/>
        <c:baseTimeUnit val="years"/>
      </c:dateAx>
      <c:valAx>
        <c:axId val="9677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7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87.5</c:v>
                </c:pt>
                <c:pt idx="1">
                  <c:v>93.16</c:v>
                </c:pt>
                <c:pt idx="2">
                  <c:v>88.92</c:v>
                </c:pt>
                <c:pt idx="3">
                  <c:v>93.7</c:v>
                </c:pt>
                <c:pt idx="4">
                  <c:v>80.180000000000007</c:v>
                </c:pt>
              </c:numCache>
            </c:numRef>
          </c:val>
        </c:ser>
        <c:dLbls>
          <c:showLegendKey val="0"/>
          <c:showVal val="0"/>
          <c:showCatName val="0"/>
          <c:showSerName val="0"/>
          <c:showPercent val="0"/>
          <c:showBubbleSize val="0"/>
        </c:dLbls>
        <c:gapWidth val="150"/>
        <c:axId val="96813824"/>
        <c:axId val="9681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55.91</c:v>
                </c:pt>
                <c:pt idx="1">
                  <c:v>51.28</c:v>
                </c:pt>
                <c:pt idx="2">
                  <c:v>68.510000000000005</c:v>
                </c:pt>
                <c:pt idx="3">
                  <c:v>69.739999999999995</c:v>
                </c:pt>
                <c:pt idx="4">
                  <c:v>68.209999999999994</c:v>
                </c:pt>
              </c:numCache>
            </c:numRef>
          </c:val>
          <c:smooth val="0"/>
        </c:ser>
        <c:dLbls>
          <c:showLegendKey val="0"/>
          <c:showVal val="0"/>
          <c:showCatName val="0"/>
          <c:showSerName val="0"/>
          <c:showPercent val="0"/>
          <c:showBubbleSize val="0"/>
        </c:dLbls>
        <c:marker val="1"/>
        <c:smooth val="0"/>
        <c:axId val="96813824"/>
        <c:axId val="96815744"/>
      </c:lineChart>
      <c:dateAx>
        <c:axId val="96813824"/>
        <c:scaling>
          <c:orientation val="minMax"/>
        </c:scaling>
        <c:delete val="1"/>
        <c:axPos val="b"/>
        <c:numFmt formatCode="ge" sourceLinked="1"/>
        <c:majorTickMark val="none"/>
        <c:minorTickMark val="none"/>
        <c:tickLblPos val="none"/>
        <c:crossAx val="96815744"/>
        <c:crosses val="autoZero"/>
        <c:auto val="1"/>
        <c:lblOffset val="100"/>
        <c:baseTimeUnit val="years"/>
      </c:dateAx>
      <c:valAx>
        <c:axId val="9681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1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196.46</c:v>
                </c:pt>
                <c:pt idx="1">
                  <c:v>182.42</c:v>
                </c:pt>
                <c:pt idx="2">
                  <c:v>192.45</c:v>
                </c:pt>
                <c:pt idx="3">
                  <c:v>183.4</c:v>
                </c:pt>
                <c:pt idx="4">
                  <c:v>219.7</c:v>
                </c:pt>
              </c:numCache>
            </c:numRef>
          </c:val>
        </c:ser>
        <c:dLbls>
          <c:showLegendKey val="0"/>
          <c:showVal val="0"/>
          <c:showCatName val="0"/>
          <c:showSerName val="0"/>
          <c:showPercent val="0"/>
          <c:showBubbleSize val="0"/>
        </c:dLbls>
        <c:gapWidth val="150"/>
        <c:axId val="96836992"/>
        <c:axId val="9684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284.98</c:v>
                </c:pt>
                <c:pt idx="1">
                  <c:v>311.81</c:v>
                </c:pt>
                <c:pt idx="2">
                  <c:v>247.43</c:v>
                </c:pt>
                <c:pt idx="3">
                  <c:v>248.89</c:v>
                </c:pt>
                <c:pt idx="4">
                  <c:v>250.84</c:v>
                </c:pt>
              </c:numCache>
            </c:numRef>
          </c:val>
          <c:smooth val="0"/>
        </c:ser>
        <c:dLbls>
          <c:showLegendKey val="0"/>
          <c:showVal val="0"/>
          <c:showCatName val="0"/>
          <c:showSerName val="0"/>
          <c:showPercent val="0"/>
          <c:showBubbleSize val="0"/>
        </c:dLbls>
        <c:marker val="1"/>
        <c:smooth val="0"/>
        <c:axId val="96836992"/>
        <c:axId val="96847360"/>
      </c:lineChart>
      <c:dateAx>
        <c:axId val="96836992"/>
        <c:scaling>
          <c:orientation val="minMax"/>
        </c:scaling>
        <c:delete val="1"/>
        <c:axPos val="b"/>
        <c:numFmt formatCode="ge" sourceLinked="1"/>
        <c:majorTickMark val="none"/>
        <c:minorTickMark val="none"/>
        <c:tickLblPos val="none"/>
        <c:crossAx val="96847360"/>
        <c:crosses val="autoZero"/>
        <c:auto val="1"/>
        <c:lblOffset val="100"/>
        <c:baseTimeUnit val="years"/>
      </c:dateAx>
      <c:valAx>
        <c:axId val="9684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3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4"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佐賀県　吉野ヶ里町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3"/>
      <c r="AE8" s="3"/>
      <c r="AF8" s="3"/>
      <c r="AG8" s="3"/>
      <c r="AH8" s="3"/>
      <c r="AI8" s="3"/>
      <c r="AJ8" s="3"/>
      <c r="AK8" s="3"/>
      <c r="AL8" s="64">
        <f>データ!R6</f>
        <v>16248</v>
      </c>
      <c r="AM8" s="64"/>
      <c r="AN8" s="64"/>
      <c r="AO8" s="64"/>
      <c r="AP8" s="64"/>
      <c r="AQ8" s="64"/>
      <c r="AR8" s="64"/>
      <c r="AS8" s="64"/>
      <c r="AT8" s="63">
        <f>データ!S6</f>
        <v>43.99</v>
      </c>
      <c r="AU8" s="63"/>
      <c r="AV8" s="63"/>
      <c r="AW8" s="63"/>
      <c r="AX8" s="63"/>
      <c r="AY8" s="63"/>
      <c r="AZ8" s="63"/>
      <c r="BA8" s="63"/>
      <c r="BB8" s="63">
        <f>データ!T6</f>
        <v>369.36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59.26</v>
      </c>
      <c r="Q10" s="63"/>
      <c r="R10" s="63"/>
      <c r="S10" s="63"/>
      <c r="T10" s="63"/>
      <c r="U10" s="63"/>
      <c r="V10" s="63"/>
      <c r="W10" s="63">
        <f>データ!P6</f>
        <v>100</v>
      </c>
      <c r="X10" s="63"/>
      <c r="Y10" s="63"/>
      <c r="Z10" s="63"/>
      <c r="AA10" s="63"/>
      <c r="AB10" s="63"/>
      <c r="AC10" s="63"/>
      <c r="AD10" s="64">
        <f>データ!Q6</f>
        <v>3564</v>
      </c>
      <c r="AE10" s="64"/>
      <c r="AF10" s="64"/>
      <c r="AG10" s="64"/>
      <c r="AH10" s="64"/>
      <c r="AI10" s="64"/>
      <c r="AJ10" s="64"/>
      <c r="AK10" s="2"/>
      <c r="AL10" s="64">
        <f>データ!U6</f>
        <v>9598</v>
      </c>
      <c r="AM10" s="64"/>
      <c r="AN10" s="64"/>
      <c r="AO10" s="64"/>
      <c r="AP10" s="64"/>
      <c r="AQ10" s="64"/>
      <c r="AR10" s="64"/>
      <c r="AS10" s="64"/>
      <c r="AT10" s="63">
        <f>データ!V6</f>
        <v>4.24</v>
      </c>
      <c r="AU10" s="63"/>
      <c r="AV10" s="63"/>
      <c r="AW10" s="63"/>
      <c r="AX10" s="63"/>
      <c r="AY10" s="63"/>
      <c r="AZ10" s="63"/>
      <c r="BA10" s="63"/>
      <c r="BB10" s="63">
        <f>データ!W6</f>
        <v>2263.6799999999998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413275</v>
      </c>
      <c r="D6" s="31">
        <f t="shared" si="3"/>
        <v>47</v>
      </c>
      <c r="E6" s="31">
        <f t="shared" si="3"/>
        <v>17</v>
      </c>
      <c r="F6" s="31">
        <f t="shared" si="3"/>
        <v>1</v>
      </c>
      <c r="G6" s="31">
        <f t="shared" si="3"/>
        <v>0</v>
      </c>
      <c r="H6" s="31" t="str">
        <f t="shared" si="3"/>
        <v>佐賀県　吉野ヶ里町</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59.26</v>
      </c>
      <c r="P6" s="32">
        <f t="shared" si="3"/>
        <v>100</v>
      </c>
      <c r="Q6" s="32">
        <f t="shared" si="3"/>
        <v>3564</v>
      </c>
      <c r="R6" s="32">
        <f t="shared" si="3"/>
        <v>16248</v>
      </c>
      <c r="S6" s="32">
        <f t="shared" si="3"/>
        <v>43.99</v>
      </c>
      <c r="T6" s="32">
        <f t="shared" si="3"/>
        <v>369.36</v>
      </c>
      <c r="U6" s="32">
        <f t="shared" si="3"/>
        <v>9598</v>
      </c>
      <c r="V6" s="32">
        <f t="shared" si="3"/>
        <v>4.24</v>
      </c>
      <c r="W6" s="32">
        <f t="shared" si="3"/>
        <v>2263.6799999999998</v>
      </c>
      <c r="X6" s="33">
        <f>IF(X7="",NA(),X7)</f>
        <v>86.28</v>
      </c>
      <c r="Y6" s="33">
        <f t="shared" ref="Y6:AG6" si="4">IF(Y7="",NA(),Y7)</f>
        <v>90.67</v>
      </c>
      <c r="Z6" s="33">
        <f t="shared" si="4"/>
        <v>88.23</v>
      </c>
      <c r="AA6" s="33">
        <f t="shared" si="4"/>
        <v>90.24</v>
      </c>
      <c r="AB6" s="33">
        <f t="shared" si="4"/>
        <v>88.36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801.39</v>
      </c>
      <c r="BF6" s="33">
        <f t="shared" ref="BF6:BN6" si="7">IF(BF7="",NA(),BF7)</f>
        <v>738.41</v>
      </c>
      <c r="BG6" s="33">
        <f t="shared" si="7"/>
        <v>810.92</v>
      </c>
      <c r="BH6" s="33">
        <f t="shared" si="7"/>
        <v>662.68</v>
      </c>
      <c r="BI6" s="33">
        <f t="shared" si="7"/>
        <v>743.13</v>
      </c>
      <c r="BJ6" s="33">
        <f t="shared" si="7"/>
        <v>1734.34</v>
      </c>
      <c r="BK6" s="33">
        <f t="shared" si="7"/>
        <v>1791.46</v>
      </c>
      <c r="BL6" s="33">
        <f t="shared" si="7"/>
        <v>1306.92</v>
      </c>
      <c r="BM6" s="33">
        <f t="shared" si="7"/>
        <v>1203.71</v>
      </c>
      <c r="BN6" s="33">
        <f t="shared" si="7"/>
        <v>1162.3599999999999</v>
      </c>
      <c r="BO6" s="32" t="str">
        <f>IF(BO7="","",IF(BO7="-","【-】","【"&amp;SUBSTITUTE(TEXT(BO7,"#,##0.00"),"-","△")&amp;"】"))</f>
        <v>【763.62】</v>
      </c>
      <c r="BP6" s="33">
        <f>IF(BP7="",NA(),BP7)</f>
        <v>87.5</v>
      </c>
      <c r="BQ6" s="33">
        <f t="shared" ref="BQ6:BY6" si="8">IF(BQ7="",NA(),BQ7)</f>
        <v>93.16</v>
      </c>
      <c r="BR6" s="33">
        <f t="shared" si="8"/>
        <v>88.92</v>
      </c>
      <c r="BS6" s="33">
        <f t="shared" si="8"/>
        <v>93.7</v>
      </c>
      <c r="BT6" s="33">
        <f t="shared" si="8"/>
        <v>80.180000000000007</v>
      </c>
      <c r="BU6" s="33">
        <f t="shared" si="8"/>
        <v>55.91</v>
      </c>
      <c r="BV6" s="33">
        <f t="shared" si="8"/>
        <v>51.28</v>
      </c>
      <c r="BW6" s="33">
        <f t="shared" si="8"/>
        <v>68.510000000000005</v>
      </c>
      <c r="BX6" s="33">
        <f t="shared" si="8"/>
        <v>69.739999999999995</v>
      </c>
      <c r="BY6" s="33">
        <f t="shared" si="8"/>
        <v>68.209999999999994</v>
      </c>
      <c r="BZ6" s="32" t="str">
        <f>IF(BZ7="","",IF(BZ7="-","【-】","【"&amp;SUBSTITUTE(TEXT(BZ7,"#,##0.00"),"-","△")&amp;"】"))</f>
        <v>【98.53】</v>
      </c>
      <c r="CA6" s="33">
        <f>IF(CA7="",NA(),CA7)</f>
        <v>196.46</v>
      </c>
      <c r="CB6" s="33">
        <f t="shared" ref="CB6:CJ6" si="9">IF(CB7="",NA(),CB7)</f>
        <v>182.42</v>
      </c>
      <c r="CC6" s="33">
        <f t="shared" si="9"/>
        <v>192.45</v>
      </c>
      <c r="CD6" s="33">
        <f t="shared" si="9"/>
        <v>183.4</v>
      </c>
      <c r="CE6" s="33">
        <f t="shared" si="9"/>
        <v>219.7</v>
      </c>
      <c r="CF6" s="33">
        <f t="shared" si="9"/>
        <v>284.98</v>
      </c>
      <c r="CG6" s="33">
        <f t="shared" si="9"/>
        <v>311.81</v>
      </c>
      <c r="CH6" s="33">
        <f t="shared" si="9"/>
        <v>247.43</v>
      </c>
      <c r="CI6" s="33">
        <f t="shared" si="9"/>
        <v>248.89</v>
      </c>
      <c r="CJ6" s="33">
        <f t="shared" si="9"/>
        <v>250.84</v>
      </c>
      <c r="CK6" s="32" t="str">
        <f>IF(CK7="","",IF(CK7="-","【-】","【"&amp;SUBSTITUTE(TEXT(CK7,"#,##0.00"),"-","△")&amp;"】"))</f>
        <v>【139.70】</v>
      </c>
      <c r="CL6" s="33">
        <f>IF(CL7="",NA(),CL7)</f>
        <v>62.86</v>
      </c>
      <c r="CM6" s="33">
        <f t="shared" ref="CM6:CU6" si="10">IF(CM7="",NA(),CM7)</f>
        <v>48.33</v>
      </c>
      <c r="CN6" s="33">
        <f t="shared" si="10"/>
        <v>48.43</v>
      </c>
      <c r="CO6" s="33">
        <f t="shared" si="10"/>
        <v>50.41</v>
      </c>
      <c r="CP6" s="33">
        <f t="shared" si="10"/>
        <v>60.82</v>
      </c>
      <c r="CQ6" s="33">
        <f t="shared" si="10"/>
        <v>41.48</v>
      </c>
      <c r="CR6" s="33">
        <f t="shared" si="10"/>
        <v>41.95</v>
      </c>
      <c r="CS6" s="33">
        <f t="shared" si="10"/>
        <v>50.32</v>
      </c>
      <c r="CT6" s="33">
        <f t="shared" si="10"/>
        <v>49.89</v>
      </c>
      <c r="CU6" s="33">
        <f t="shared" si="10"/>
        <v>49.39</v>
      </c>
      <c r="CV6" s="32" t="str">
        <f>IF(CV7="","",IF(CV7="-","【-】","【"&amp;SUBSTITUTE(TEXT(CV7,"#,##0.00"),"-","△")&amp;"】"))</f>
        <v>【60.01】</v>
      </c>
      <c r="CW6" s="33">
        <f>IF(CW7="",NA(),CW7)</f>
        <v>81.349999999999994</v>
      </c>
      <c r="CX6" s="33">
        <f t="shared" ref="CX6:DF6" si="11">IF(CX7="",NA(),CX7)</f>
        <v>82.51</v>
      </c>
      <c r="CY6" s="33">
        <f t="shared" si="11"/>
        <v>86.64</v>
      </c>
      <c r="CZ6" s="33">
        <f t="shared" si="11"/>
        <v>87.97</v>
      </c>
      <c r="DA6" s="33">
        <f t="shared" si="11"/>
        <v>88.89</v>
      </c>
      <c r="DB6" s="33">
        <f t="shared" si="11"/>
        <v>65.739999999999995</v>
      </c>
      <c r="DC6" s="33">
        <f t="shared" si="11"/>
        <v>64.459999999999994</v>
      </c>
      <c r="DD6" s="33">
        <f t="shared" si="11"/>
        <v>84.57</v>
      </c>
      <c r="DE6" s="33">
        <f t="shared" si="11"/>
        <v>84.73</v>
      </c>
      <c r="DF6" s="33">
        <f t="shared" si="11"/>
        <v>83.96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0.14000000000000001</v>
      </c>
      <c r="EK6" s="33">
        <f t="shared" si="14"/>
        <v>0.14000000000000001</v>
      </c>
      <c r="EL6" s="33">
        <f t="shared" si="14"/>
        <v>0.03</v>
      </c>
      <c r="EM6" s="33">
        <f t="shared" si="14"/>
        <v>0.15</v>
      </c>
      <c r="EN6" s="32" t="str">
        <f>IF(EN7="","",IF(EN7="-","【-】","【"&amp;SUBSTITUTE(TEXT(EN7,"#,##0.00"),"-","△")&amp;"】"))</f>
        <v>【0.23】</v>
      </c>
    </row>
    <row r="7" spans="1:144" s="34" customFormat="1">
      <c r="A7" s="26"/>
      <c r="B7" s="35">
        <v>2015</v>
      </c>
      <c r="C7" s="35">
        <v>413275</v>
      </c>
      <c r="D7" s="35">
        <v>47</v>
      </c>
      <c r="E7" s="35">
        <v>17</v>
      </c>
      <c r="F7" s="35">
        <v>1</v>
      </c>
      <c r="G7" s="35">
        <v>0</v>
      </c>
      <c r="H7" s="35" t="s">
        <v>96</v>
      </c>
      <c r="I7" s="35" t="s">
        <v>97</v>
      </c>
      <c r="J7" s="35" t="s">
        <v>98</v>
      </c>
      <c r="K7" s="35" t="s">
        <v>99</v>
      </c>
      <c r="L7" s="35" t="s">
        <v>100</v>
      </c>
      <c r="M7" s="36" t="s">
        <v>101</v>
      </c>
      <c r="N7" s="36" t="s">
        <v>102</v>
      </c>
      <c r="O7" s="36">
        <v>59.26</v>
      </c>
      <c r="P7" s="36">
        <v>100</v>
      </c>
      <c r="Q7" s="36">
        <v>3564</v>
      </c>
      <c r="R7" s="36">
        <v>16248</v>
      </c>
      <c r="S7" s="36">
        <v>43.99</v>
      </c>
      <c r="T7" s="36">
        <v>369.36</v>
      </c>
      <c r="U7" s="36">
        <v>9598</v>
      </c>
      <c r="V7" s="36">
        <v>4.24</v>
      </c>
      <c r="W7" s="36">
        <v>2263.6799999999998</v>
      </c>
      <c r="X7" s="36">
        <v>86.28</v>
      </c>
      <c r="Y7" s="36">
        <v>90.67</v>
      </c>
      <c r="Z7" s="36">
        <v>88.23</v>
      </c>
      <c r="AA7" s="36">
        <v>90.24</v>
      </c>
      <c r="AB7" s="36">
        <v>88.36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801.39</v>
      </c>
      <c r="BF7" s="36">
        <v>738.41</v>
      </c>
      <c r="BG7" s="36">
        <v>810.92</v>
      </c>
      <c r="BH7" s="36">
        <v>662.68</v>
      </c>
      <c r="BI7" s="36">
        <v>743.13</v>
      </c>
      <c r="BJ7" s="36">
        <v>1734.34</v>
      </c>
      <c r="BK7" s="36">
        <v>1791.46</v>
      </c>
      <c r="BL7" s="36">
        <v>1306.92</v>
      </c>
      <c r="BM7" s="36">
        <v>1203.71</v>
      </c>
      <c r="BN7" s="36">
        <v>1162.3599999999999</v>
      </c>
      <c r="BO7" s="36">
        <v>763.62</v>
      </c>
      <c r="BP7" s="36">
        <v>87.5</v>
      </c>
      <c r="BQ7" s="36">
        <v>93.16</v>
      </c>
      <c r="BR7" s="36">
        <v>88.92</v>
      </c>
      <c r="BS7" s="36">
        <v>93.7</v>
      </c>
      <c r="BT7" s="36">
        <v>80.180000000000007</v>
      </c>
      <c r="BU7" s="36">
        <v>55.91</v>
      </c>
      <c r="BV7" s="36">
        <v>51.28</v>
      </c>
      <c r="BW7" s="36">
        <v>68.510000000000005</v>
      </c>
      <c r="BX7" s="36">
        <v>69.739999999999995</v>
      </c>
      <c r="BY7" s="36">
        <v>68.209999999999994</v>
      </c>
      <c r="BZ7" s="36">
        <v>98.53</v>
      </c>
      <c r="CA7" s="36">
        <v>196.46</v>
      </c>
      <c r="CB7" s="36">
        <v>182.42</v>
      </c>
      <c r="CC7" s="36">
        <v>192.45</v>
      </c>
      <c r="CD7" s="36">
        <v>183.4</v>
      </c>
      <c r="CE7" s="36">
        <v>219.7</v>
      </c>
      <c r="CF7" s="36">
        <v>284.98</v>
      </c>
      <c r="CG7" s="36">
        <v>311.81</v>
      </c>
      <c r="CH7" s="36">
        <v>247.43</v>
      </c>
      <c r="CI7" s="36">
        <v>248.89</v>
      </c>
      <c r="CJ7" s="36">
        <v>250.84</v>
      </c>
      <c r="CK7" s="36">
        <v>139.69999999999999</v>
      </c>
      <c r="CL7" s="36">
        <v>62.86</v>
      </c>
      <c r="CM7" s="36">
        <v>48.33</v>
      </c>
      <c r="CN7" s="36">
        <v>48.43</v>
      </c>
      <c r="CO7" s="36">
        <v>50.41</v>
      </c>
      <c r="CP7" s="36">
        <v>60.82</v>
      </c>
      <c r="CQ7" s="36">
        <v>41.48</v>
      </c>
      <c r="CR7" s="36">
        <v>41.95</v>
      </c>
      <c r="CS7" s="36">
        <v>50.32</v>
      </c>
      <c r="CT7" s="36">
        <v>49.89</v>
      </c>
      <c r="CU7" s="36">
        <v>49.39</v>
      </c>
      <c r="CV7" s="36">
        <v>60.01</v>
      </c>
      <c r="CW7" s="36">
        <v>81.349999999999994</v>
      </c>
      <c r="CX7" s="36">
        <v>82.51</v>
      </c>
      <c r="CY7" s="36">
        <v>86.64</v>
      </c>
      <c r="CZ7" s="36">
        <v>87.97</v>
      </c>
      <c r="DA7" s="36">
        <v>88.89</v>
      </c>
      <c r="DB7" s="36">
        <v>65.739999999999995</v>
      </c>
      <c r="DC7" s="36">
        <v>64.459999999999994</v>
      </c>
      <c r="DD7" s="36">
        <v>84.57</v>
      </c>
      <c r="DE7" s="36">
        <v>84.73</v>
      </c>
      <c r="DF7" s="36">
        <v>83.96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0.14000000000000001</v>
      </c>
      <c r="EK7" s="36">
        <v>0.14000000000000001</v>
      </c>
      <c r="EL7" s="36">
        <v>0.03</v>
      </c>
      <c r="EM7" s="36">
        <v>0.15</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伊東 さおり</cp:lastModifiedBy>
  <dcterms:created xsi:type="dcterms:W3CDTF">2017-02-08T02:55:07Z</dcterms:created>
  <dcterms:modified xsi:type="dcterms:W3CDTF">2017-02-13T09:31:21Z</dcterms:modified>
  <cp:category/>
</cp:coreProperties>
</file>