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財政課共通\財務Ｄ\調査もの\公営企業関係調査\公営企業経営比較分析\H28\提出分\"/>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<sst xmlns="http://schemas.openxmlformats.org/spreadsheetml/2006/main" count="220" uniqueCount="110">
  <si>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</si>
  <si>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</si>
  <si>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</si>
  <si>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</si>
  <si>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</si>
  <si>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</si>
  <si>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</si>
  <si>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</si>
  <si>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</si>
  <si>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</si>
  <si>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</si>
  <si>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</si>
  <si>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</si>
  <si>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</si>
  <si>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</si>
  <si>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</si>
  <si>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</si>
  <si>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</si>
  <si>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</si>
  <si>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</si>
  <si>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</si>
  <si>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</si>
  <si>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</si>
  <si>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</si>
  <si>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</si>
  <si>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</si>
  <si>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</si>
  <si>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</si>
  <si>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</si>
  <si>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</si>
  <si>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</si>
  <si>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</si>
  <si>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</si>
  <si>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</si>
  <si>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</si>
  <si>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</si>
  <si>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</si>
  <si>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</si>
  <si>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</si>
  <si>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</si>
  <si>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</si>
  <si>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</si>
  <si>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</si>
  <si>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</si>
  <si>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</si>
  <si>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</si>
  <si>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</si>
  <si>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</si>
  <si>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</si>
  <si>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</si>
  <si>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</si>
  <si>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</si>
  <si>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</si>
  <si>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</si>
  <si>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</si>
  <si>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</si>
  <si>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</si>
  <si>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</si>
  <si>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</si>
  <si>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</si>
  <si>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</si>
  <si>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</si>
  <si>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</si>
  <si>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</si>
  <si>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</si>
  <si>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</si>
  <si>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</si>
  <si>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</si>
  <si>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</si>
  <si>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</si>
  <si>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</si>
  <si>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</si>
  <si>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</si>
  <si>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</si>
  <si>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</si>
  <si>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</si>
  <si>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</si>
  <si>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</si>
  <si>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</si>
  <si>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</si>
  <si>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</si>
  <si>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</si>
  <si>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</si>
  <si>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</si>
  <si>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</si>
  <si>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</si>
  <si>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</si>
  <si>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</si>
  <si>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</si>
  <si>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</si>
  <si>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</si>
  <si>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</si>
  <si>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</si>
  <si>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</si>
  <si>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</si>
  <si>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</si>
  <si>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鳥栖市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</si>
  <si>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</si>
  <si>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</si>
  <si>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</si>
  <si>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</si>
  <si>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</si>
  <si>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</si>
  <si>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</si>
  <si>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</si>
  <si>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</si>
  <si>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</si>
  <si>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平成２６年度から経常収支比率が１００％を超えています。これは認可区域の整備が完了に近づいており、企業債利子償還金が減少していることが主な要因となっています。
　しかしながら、企業債残高対事業規模比率は全国平均よりも高い数値となっており、更なる経営改善を図っていく必要があります。
　また、流動比率が平成２６年度に大きく減少していますが、公営企業会計基準の見直しによるもので、実質的には大きな変化は生じていません。</t>
    <rPh sb="1" eb="3">
      <t>ヘイセイ</t>
    </rPh>
    <rPh sb="5" eb="6">
      <t>ネン</t>
    </rPh>
    <rPh sb="6" eb="7">
      <t>ド</t>
    </rPh>
    <rPh sb="9" eb="11">
      <t>ケイジョウ</t>
    </rPh>
    <rPh sb="11" eb="13">
      <t>シュウシ</t>
    </rPh>
    <rPh sb="13" eb="15">
      <t>ヒリツ</t>
    </rPh>
    <rPh sb="21" eb="22">
      <t>コ</t>
    </rPh>
    <rPh sb="31" eb="33">
      <t>ニンカ</t>
    </rPh>
    <rPh sb="33" eb="35">
      <t>クイキ</t>
    </rPh>
    <rPh sb="36" eb="38">
      <t>セイビ</t>
    </rPh>
    <rPh sb="39" eb="41">
      <t>カンリョウ</t>
    </rPh>
    <rPh sb="42" eb="43">
      <t>チカ</t>
    </rPh>
    <rPh sb="49" eb="51">
      <t>キギョウ</t>
    </rPh>
    <rPh sb="51" eb="52">
      <t>サイ</t>
    </rPh>
    <rPh sb="52" eb="54">
      <t>リシ</t>
    </rPh>
    <rPh sb="54" eb="57">
      <t>ショウカンキン</t>
    </rPh>
    <rPh sb="58" eb="60">
      <t>ゲンショウ</t>
    </rPh>
    <rPh sb="67" eb="68">
      <t>オモ</t>
    </rPh>
    <rPh sb="69" eb="71">
      <t>ヨウイン</t>
    </rPh>
    <rPh sb="88" eb="90">
      <t>キギョウ</t>
    </rPh>
    <rPh sb="90" eb="91">
      <t>サイ</t>
    </rPh>
    <rPh sb="91" eb="93">
      <t>ザンダカ</t>
    </rPh>
    <rPh sb="93" eb="94">
      <t>タイ</t>
    </rPh>
    <rPh sb="94" eb="96">
      <t>ジギョウ</t>
    </rPh>
    <rPh sb="96" eb="98">
      <t>キボ</t>
    </rPh>
    <rPh sb="98" eb="100">
      <t>ヒリツ</t>
    </rPh>
    <rPh sb="101" eb="103">
      <t>ゼンコク</t>
    </rPh>
    <rPh sb="103" eb="105">
      <t>ヘイキン</t>
    </rPh>
    <rPh sb="108" eb="109">
      <t>タカ</t>
    </rPh>
    <rPh sb="110" eb="112">
      <t>スウチ</t>
    </rPh>
    <rPh sb="119" eb="120">
      <t>サラ</t>
    </rPh>
    <rPh sb="122" eb="124">
      <t>ケイエイ</t>
    </rPh>
    <rPh sb="124" eb="126">
      <t>カイゼン</t>
    </rPh>
    <rPh sb="127" eb="128">
      <t>ハカ</t>
    </rPh>
    <rPh sb="132" eb="134">
      <t>ヒツヨウ</t>
    </rPh>
    <rPh sb="145" eb="147">
      <t>リュウドウ</t>
    </rPh>
    <rPh sb="147" eb="149">
      <t>ヒリツ</t>
    </rPh>
    <rPh sb="150" eb="152">
      <t>ヘイセイ</t>
    </rPh>
    <rPh sb="154" eb="156">
      <t>ネンド</t>
    </rPh>
    <rPh sb="157" eb="158">
      <t>オオ</t>
    </rPh>
    <rPh sb="160" eb="162">
      <t>ゲンショウ</t>
    </rPh>
    <rPh sb="169" eb="171">
      <t>コウエイ</t>
    </rPh>
    <rPh sb="171" eb="173">
      <t>キギョウ</t>
    </rPh>
    <rPh sb="173" eb="175">
      <t>カイケイ</t>
    </rPh>
    <rPh sb="175" eb="177">
      <t>キジュン</t>
    </rPh>
    <rPh sb="178" eb="180">
      <t>ミナオ</t>
    </rPh>
    <rPh sb="188" eb="191">
      <t>ジッシツテキ</t>
    </rPh>
    <rPh sb="193" eb="194">
      <t>オオ</t>
    </rPh>
    <rPh sb="196" eb="198">
      <t>ヘンカ</t>
    </rPh>
    <rPh sb="199" eb="200">
      <t>ショウ</t>
    </rPh>
    <phoneticPr fontId="4"/>
  </si>
  <si>
    <r>
      <t>　</t>
    </r>
    <r>
      <rPr>
        <sz val="11"/>
        <color theme="1"/>
        <rFont val="ＭＳ ゴシック"/>
        <family val="3"/>
        <charset val="128"/>
      </rPr>
      <t>平成２年に下水道の供用を開始しており、現時点では老朽化率は０％となっています。
　しかしながら、安定した下水道事業を継続していくため、今後は施設の長寿命化や耐震化を行っていく予定としています。</t>
    </r>
    <rPh sb="1" eb="2">
      <t>ネン</t>
    </rPh>
    <rPh sb="2" eb="3">
      <t>ド</t>
    </rPh>
    <rPh sb="5" eb="7">
      <t>ケイジョウ</t>
    </rPh>
    <rPh sb="7" eb="9">
      <t>シュウシ</t>
    </rPh>
    <rPh sb="9" eb="11">
      <t>ヒリツ</t>
    </rPh>
    <rPh sb="17" eb="18">
      <t>コ</t>
    </rPh>
    <rPh sb="27" eb="29">
      <t>ニンカ</t>
    </rPh>
    <rPh sb="29" eb="31">
      <t>クイキ</t>
    </rPh>
    <rPh sb="32" eb="34">
      <t>セイビ</t>
    </rPh>
    <rPh sb="35" eb="37">
      <t>カンリョウ</t>
    </rPh>
    <rPh sb="38" eb="39">
      <t>チカ</t>
    </rPh>
    <rPh sb="45" eb="47">
      <t>キギョウ</t>
    </rPh>
    <rPh sb="47" eb="48">
      <t>サイ</t>
    </rPh>
    <rPh sb="48" eb="50">
      <t>リシ</t>
    </rPh>
    <rPh sb="50" eb="53">
      <t>ショウカンキン</t>
    </rPh>
    <rPh sb="54" eb="56">
      <t>ゲンショウ</t>
    </rPh>
    <rPh sb="63" eb="64">
      <t>オモ</t>
    </rPh>
    <rPh sb="65" eb="67">
      <t>ヨウイン</t>
    </rPh>
    <rPh sb="84" eb="86">
      <t>キギョウ</t>
    </rPh>
    <rPh sb="86" eb="87">
      <t>サイ</t>
    </rPh>
    <rPh sb="87" eb="89">
      <t>ザンダカ</t>
    </rPh>
    <rPh sb="89" eb="90">
      <t>タイ</t>
    </rPh>
    <rPh sb="90" eb="92">
      <t>ジギョウ</t>
    </rPh>
    <rPh sb="92" eb="94">
      <t>キボ</t>
    </rPh>
    <rPh sb="94" eb="96">
      <t>ヒリツゼンコクヘイキンタカスウチサラケイエイカイゼンハカヒツヨウリュウドウヒリツヘイセイネンドオオゲンショウコウエイキギョウカイケイキジュンミナオジッシツテキオオヘンカショウ</t>
    </rPh>
    <phoneticPr fontId="4"/>
  </si>
  <si>
    <r>
      <t>　認可区域の整備がほぼ完了し、今後は維持管理が主な事業となっていきます。
　現在は整備が進む中、使用者数も増加し、経営状況も改善傾向にありますが、今後は施設の長寿命化や耐震化も控えており、多額な事業費用を要することも予想されます。
　また、現在は人口が増加しているますが</t>
    </r>
    <r>
      <rPr>
        <sz val="11"/>
        <rFont val="ＭＳ ゴシック"/>
        <family val="3"/>
        <charset val="128"/>
      </rPr>
      <t>、いずれ人口が減少していくことが予想されるため、将来を見据えた事業運営が必要と考えています。</t>
    </r>
    <rPh sb="1" eb="3">
      <t>ニンカ</t>
    </rPh>
    <rPh sb="3" eb="5">
      <t>クイキ</t>
    </rPh>
    <rPh sb="6" eb="8">
      <t>セイビ</t>
    </rPh>
    <rPh sb="11" eb="13">
      <t>カンリョウ</t>
    </rPh>
    <rPh sb="15" eb="17">
      <t>コンゴ</t>
    </rPh>
    <rPh sb="18" eb="20">
      <t>イジ</t>
    </rPh>
    <rPh sb="20" eb="22">
      <t>カンリ</t>
    </rPh>
    <rPh sb="23" eb="24">
      <t>オモ</t>
    </rPh>
    <rPh sb="25" eb="27">
      <t>ジギョウ</t>
    </rPh>
    <rPh sb="38" eb="40">
      <t>ゲンザイ</t>
    </rPh>
    <rPh sb="41" eb="43">
      <t>セイビ</t>
    </rPh>
    <rPh sb="44" eb="45">
      <t>スス</t>
    </rPh>
    <rPh sb="46" eb="47">
      <t>ナカ</t>
    </rPh>
    <rPh sb="48" eb="51">
      <t>シヨウシャ</t>
    </rPh>
    <rPh sb="51" eb="52">
      <t>スウ</t>
    </rPh>
    <rPh sb="53" eb="55">
      <t>ゾウカ</t>
    </rPh>
    <rPh sb="57" eb="59">
      <t>ケイエイ</t>
    </rPh>
    <rPh sb="59" eb="61">
      <t>ジョウキョウ</t>
    </rPh>
    <rPh sb="62" eb="64">
      <t>カイゼン</t>
    </rPh>
    <rPh sb="64" eb="66">
      <t>ケイコウ</t>
    </rPh>
    <rPh sb="73" eb="75">
      <t>コンゴ</t>
    </rPh>
    <rPh sb="76" eb="78">
      <t>シセツ</t>
    </rPh>
    <rPh sb="79" eb="81">
      <t>チョウジュ</t>
    </rPh>
    <rPh sb="81" eb="82">
      <t>メイ</t>
    </rPh>
    <rPh sb="82" eb="83">
      <t>カ</t>
    </rPh>
    <rPh sb="84" eb="86">
      <t>タイシン</t>
    </rPh>
    <rPh sb="86" eb="87">
      <t>カ</t>
    </rPh>
    <rPh sb="88" eb="89">
      <t>ヒカ</t>
    </rPh>
    <rPh sb="94" eb="96">
      <t>タガク</t>
    </rPh>
    <rPh sb="97" eb="99">
      <t>ジギョウ</t>
    </rPh>
    <rPh sb="99" eb="101">
      <t>ヒヨウ</t>
    </rPh>
    <rPh sb="102" eb="103">
      <t>ヨウ</t>
    </rPh>
    <rPh sb="108" eb="110">
      <t>ヨソウ</t>
    </rPh>
    <rPh sb="120" eb="122">
      <t>ゲンザイ</t>
    </rPh>
    <rPh sb="123" eb="125">
      <t>ジンコウ</t>
    </rPh>
    <rPh sb="126" eb="128">
      <t>ゾウカ</t>
    </rPh>
    <rPh sb="139" eb="141">
      <t>ジンコウ</t>
    </rPh>
    <rPh sb="142" eb="144">
      <t>ゲンショウ</t>
    </rPh>
    <rPh sb="151" eb="153">
      <t>ヨソウ</t>
    </rPh>
    <rPh sb="159" eb="161">
      <t>ショウライ</t>
    </rPh>
    <rPh sb="162" eb="164">
      <t>ミス</t>
    </rPh>
    <rPh sb="166" eb="168">
      <t>ジギョウ</t>
    </rPh>
    <rPh sb="168" eb="170">
      <t>ウンエイ</t>
    </rPh>
    <rPh sb="171" eb="173">
      <t>ヒツヨウ</t>
    </rPh>
    <rPh sb="174" eb="17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</si>
</sst>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49" fontId="18" fillId="0" borderId="6" xfId="0" applyNumberFormat="1" applyFont="1" applyBorder="1" applyAlignment="1" applyProtection="1">
      <alignment vertical="top" wrapText="1" readingOrder="1"/>
      <protection locked="0"/>
    </xf>
    <xf numFmtId="49" fontId="18" fillId="0" borderId="0" xfId="0" applyNumberFormat="1" applyFont="1" applyBorder="1" applyAlignment="1" applyProtection="1">
      <alignment vertical="top" wrapText="1" readingOrder="1"/>
      <protection locked="0"/>
    </xf>
    <xf numFmtId="49" fontId="18" fillId="0" borderId="7" xfId="0" applyNumberFormat="1" applyFont="1" applyBorder="1" applyAlignment="1" applyProtection="1">
      <alignment vertical="top" wrapText="1" readingOrder="1"/>
      <protection locked="0"/>
    </xf>
    <xf numFmtId="49" fontId="18" fillId="0" borderId="8" xfId="0" applyNumberFormat="1" applyFont="1" applyBorder="1" applyAlignment="1" applyProtection="1">
      <alignment vertical="top" wrapText="1" readingOrder="1"/>
      <protection locked="0"/>
    </xf>
    <xf numFmtId="49" fontId="18" fillId="0" borderId="1" xfId="0" applyNumberFormat="1" applyFont="1" applyBorder="1" applyAlignment="1" applyProtection="1">
      <alignment vertical="top" wrapText="1" readingOrder="1"/>
      <protection locked="0"/>
    </xf>
    <xf numFmtId="49" fontId="18" fillId="0" borderId="9" xfId="0" applyNumberFormat="1" applyFont="1" applyBorder="1" applyAlignment="1" applyProtection="1">
      <alignment vertical="top" wrapText="1" readingOrder="1"/>
      <protection locked="0"/>
    </xf>
    <xf numFmtId="0" fontId="3" fillId="0" borderId="0" xfId="0" applyFont="1" applyBorder="1" applyAlignment="1">
      <alignment horizontal="center" vertical="center"/>
    </xf>
    <xf numFmtId="49" fontId="5" fillId="0" borderId="6" xfId="0" applyNumberFormat="1" applyFont="1" applyBorder="1" applyAlignment="1" applyProtection="1">
      <alignment horizontal="left" vertical="top" wrapText="1" readingOrder="1"/>
      <protection locked="0"/>
    </xf>
    <xf numFmtId="49" fontId="5" fillId="0" borderId="0" xfId="0" applyNumberFormat="1" applyFont="1" applyBorder="1" applyAlignment="1" applyProtection="1">
      <alignment horizontal="left" vertical="top" wrapText="1" readingOrder="1"/>
      <protection locked="0"/>
    </xf>
    <xf numFmtId="49" fontId="5" fillId="0" borderId="7" xfId="0" applyNumberFormat="1" applyFont="1" applyBorder="1" applyAlignment="1" applyProtection="1">
      <alignment horizontal="left" vertical="top" wrapText="1" readingOrder="1"/>
      <protection locked="0"/>
    </xf>
    <xf numFmtId="49" fontId="5" fillId="0" borderId="8" xfId="0" applyNumberFormat="1" applyFont="1" applyBorder="1" applyAlignment="1" applyProtection="1">
      <alignment horizontal="left" vertical="top" wrapText="1" readingOrder="1"/>
      <protection locked="0"/>
    </xf>
    <xf numFmtId="49" fontId="5" fillId="0" borderId="1" xfId="0" applyNumberFormat="1" applyFont="1" applyBorder="1" applyAlignment="1" applyProtection="1">
      <alignment horizontal="left" vertical="top" wrapText="1" readingOrder="1"/>
      <protection locked="0"/>
    </xf>
    <xf numFmtId="49" fontId="5" fillId="0" borderId="9" xfId="0" applyNumberFormat="1" applyFont="1" applyBorder="1" applyAlignment="1" applyProtection="1">
      <alignment horizontal="left" vertical="top" wrapText="1" readingOrder="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087648"/>
        <c:axId val="22858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29087648"/>
        <c:axId val="228589904"/>
      </c:lineChart>
      <c:dateAx>
        <c:axId val="129087648"/>
        <c:scaling>
          <c:orientation val="minMax"/>
        </c:scaling>
        <c:delete val="1"/>
        <c:axPos val="b"/>
        <c:numFmt formatCode="ge" sourceLinked="1"/>
        <c:majorTickMark val="none"/>
        <c:minorTickMark val="none"/>
        <c:tickLblPos val="none"/>
        <c:crossAx val="228589904"/>
        <c:crosses val="autoZero"/>
        <c:auto val="1"/>
        <c:lblOffset val="100"/>
        <c:baseTimeUnit val="years"/>
      </c:dateAx>
      <c:valAx>
        <c:axId val="22858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67.569999999999993</c:v>
                </c:pt>
                <c:pt idx="1">
                  <c:v>68.95</c:v>
                </c:pt>
                <c:pt idx="2">
                  <c:v>70.430000000000007</c:v>
                </c:pt>
                <c:pt idx="3">
                  <c:v>71.59</c:v>
                </c:pt>
                <c:pt idx="4">
                  <c:v>70.92</c:v>
                </c:pt>
              </c:numCache>
            </c:numRef>
          </c:val>
        </c:ser>
        <c:dLbls>
          <c:showLegendKey val="0"/>
          <c:showVal val="0"/>
          <c:showCatName val="0"/>
          <c:showSerName val="0"/>
          <c:showPercent val="0"/>
          <c:showBubbleSize val="0"/>
        </c:dLbls>
        <c:gapWidth val="150"/>
        <c:axId val="226814136"/>
        <c:axId val="2268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226814136"/>
        <c:axId val="226813744"/>
      </c:lineChart>
      <c:dateAx>
        <c:axId val="226814136"/>
        <c:scaling>
          <c:orientation val="minMax"/>
        </c:scaling>
        <c:delete val="1"/>
        <c:axPos val="b"/>
        <c:numFmt formatCode="ge" sourceLinked="1"/>
        <c:majorTickMark val="none"/>
        <c:minorTickMark val="none"/>
        <c:tickLblPos val="none"/>
        <c:crossAx val="226813744"/>
        <c:crosses val="autoZero"/>
        <c:auto val="1"/>
        <c:lblOffset val="100"/>
        <c:baseTimeUnit val="years"/>
      </c:dateAx>
      <c:valAx>
        <c:axId val="22681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1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86.15</c:v>
                </c:pt>
                <c:pt idx="1">
                  <c:v>87.26</c:v>
                </c:pt>
                <c:pt idx="2">
                  <c:v>88.53</c:v>
                </c:pt>
                <c:pt idx="3">
                  <c:v>90.29</c:v>
                </c:pt>
                <c:pt idx="4">
                  <c:v>90.93</c:v>
                </c:pt>
              </c:numCache>
            </c:numRef>
          </c:val>
        </c:ser>
        <c:dLbls>
          <c:showLegendKey val="0"/>
          <c:showVal val="0"/>
          <c:showCatName val="0"/>
          <c:showSerName val="0"/>
          <c:showPercent val="0"/>
          <c:showBubbleSize val="0"/>
        </c:dLbls>
        <c:gapWidth val="150"/>
        <c:axId val="229654120"/>
        <c:axId val="22965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229654120"/>
        <c:axId val="229654512"/>
      </c:lineChart>
      <c:dateAx>
        <c:axId val="229654120"/>
        <c:scaling>
          <c:orientation val="minMax"/>
        </c:scaling>
        <c:delete val="1"/>
        <c:axPos val="b"/>
        <c:numFmt formatCode="ge" sourceLinked="1"/>
        <c:majorTickMark val="none"/>
        <c:minorTickMark val="none"/>
        <c:tickLblPos val="none"/>
        <c:crossAx val="229654512"/>
        <c:crosses val="autoZero"/>
        <c:auto val="1"/>
        <c:lblOffset val="100"/>
        <c:baseTimeUnit val="years"/>
      </c:dateAx>
      <c:valAx>
        <c:axId val="22965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65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98.83</c:v>
                </c:pt>
                <c:pt idx="1">
                  <c:v>98.28</c:v>
                </c:pt>
                <c:pt idx="2">
                  <c:v>98.15</c:v>
                </c:pt>
                <c:pt idx="3">
                  <c:v>103.24</c:v>
                </c:pt>
                <c:pt idx="4">
                  <c:v>107.55</c:v>
                </c:pt>
              </c:numCache>
            </c:numRef>
          </c:val>
        </c:ser>
        <c:dLbls>
          <c:showLegendKey val="0"/>
          <c:showVal val="0"/>
          <c:showCatName val="0"/>
          <c:showSerName val="0"/>
          <c:showPercent val="0"/>
          <c:showBubbleSize val="0"/>
        </c:dLbls>
        <c:gapWidth val="150"/>
        <c:axId val="228295480"/>
        <c:axId val="12897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100.66</c:v>
                </c:pt>
                <c:pt idx="1">
                  <c:v>101.61</c:v>
                </c:pt>
                <c:pt idx="2">
                  <c:v>104.97</c:v>
                </c:pt>
                <c:pt idx="3">
                  <c:v>106.59</c:v>
                </c:pt>
                <c:pt idx="4">
                  <c:v>107.4</c:v>
                </c:pt>
              </c:numCache>
            </c:numRef>
          </c:val>
          <c:smooth val="0"/>
        </c:ser>
        <c:dLbls>
          <c:showLegendKey val="0"/>
          <c:showVal val="0"/>
          <c:showCatName val="0"/>
          <c:showSerName val="0"/>
          <c:showPercent val="0"/>
          <c:showBubbleSize val="0"/>
        </c:dLbls>
        <c:marker val="1"/>
        <c:smooth val="0"/>
        <c:axId val="228295480"/>
        <c:axId val="128979880"/>
      </c:lineChart>
      <c:dateAx>
        <c:axId val="228295480"/>
        <c:scaling>
          <c:orientation val="minMax"/>
        </c:scaling>
        <c:delete val="1"/>
        <c:axPos val="b"/>
        <c:numFmt formatCode="ge" sourceLinked="1"/>
        <c:majorTickMark val="none"/>
        <c:minorTickMark val="none"/>
        <c:tickLblPos val="none"/>
        <c:crossAx val="128979880"/>
        <c:crosses val="autoZero"/>
        <c:auto val="1"/>
        <c:lblOffset val="100"/>
        <c:baseTimeUnit val="years"/>
      </c:dateAx>
      <c:valAx>
        <c:axId val="1289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9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7.03</c:v>
                </c:pt>
                <c:pt idx="1">
                  <c:v>8.2799999999999994</c:v>
                </c:pt>
                <c:pt idx="2">
                  <c:v>9.1199999999999992</c:v>
                </c:pt>
                <c:pt idx="3">
                  <c:v>17.93</c:v>
                </c:pt>
                <c:pt idx="4">
                  <c:v>19.899999999999999</c:v>
                </c:pt>
              </c:numCache>
            </c:numRef>
          </c:val>
        </c:ser>
        <c:dLbls>
          <c:showLegendKey val="0"/>
          <c:showVal val="0"/>
          <c:showCatName val="0"/>
          <c:showSerName val="0"/>
          <c:showPercent val="0"/>
          <c:showBubbleSize val="0"/>
        </c:dLbls>
        <c:gapWidth val="150"/>
        <c:axId val="228541872"/>
        <c:axId val="2287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9.6300000000000008</c:v>
                </c:pt>
                <c:pt idx="1">
                  <c:v>8.3000000000000007</c:v>
                </c:pt>
                <c:pt idx="2">
                  <c:v>9.52</c:v>
                </c:pt>
                <c:pt idx="3">
                  <c:v>15.82</c:v>
                </c:pt>
                <c:pt idx="4">
                  <c:v>18.29</c:v>
                </c:pt>
              </c:numCache>
            </c:numRef>
          </c:val>
          <c:smooth val="0"/>
        </c:ser>
        <c:dLbls>
          <c:showLegendKey val="0"/>
          <c:showVal val="0"/>
          <c:showCatName val="0"/>
          <c:showSerName val="0"/>
          <c:showPercent val="0"/>
          <c:showBubbleSize val="0"/>
        </c:dLbls>
        <c:marker val="1"/>
        <c:smooth val="0"/>
        <c:axId val="228541872"/>
        <c:axId val="228741152"/>
      </c:lineChart>
      <c:dateAx>
        <c:axId val="228541872"/>
        <c:scaling>
          <c:orientation val="minMax"/>
        </c:scaling>
        <c:delete val="1"/>
        <c:axPos val="b"/>
        <c:numFmt formatCode="ge" sourceLinked="1"/>
        <c:majorTickMark val="none"/>
        <c:minorTickMark val="none"/>
        <c:tickLblPos val="none"/>
        <c:crossAx val="228741152"/>
        <c:crosses val="autoZero"/>
        <c:auto val="1"/>
        <c:lblOffset val="100"/>
        <c:baseTimeUnit val="years"/>
      </c:dateAx>
      <c:valAx>
        <c:axId val="2287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363136"/>
        <c:axId val="22681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229363136"/>
        <c:axId val="226811784"/>
      </c:lineChart>
      <c:dateAx>
        <c:axId val="229363136"/>
        <c:scaling>
          <c:orientation val="minMax"/>
        </c:scaling>
        <c:delete val="1"/>
        <c:axPos val="b"/>
        <c:numFmt formatCode="ge" sourceLinked="1"/>
        <c:majorTickMark val="none"/>
        <c:minorTickMark val="none"/>
        <c:tickLblPos val="none"/>
        <c:crossAx val="226811784"/>
        <c:crosses val="autoZero"/>
        <c:auto val="1"/>
        <c:lblOffset val="100"/>
        <c:baseTimeUnit val="years"/>
      </c:dateAx>
      <c:valAx>
        <c:axId val="22681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631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6.59</c:v>
                </c:pt>
                <c:pt idx="1">
                  <c:v>8.92</c:v>
                </c:pt>
                <c:pt idx="2">
                  <c:v>11.35</c:v>
                </c:pt>
                <c:pt idx="3" formatCode="#,##0.00;&quot;△&quot;#,##0.00">
                  <c:v>0</c:v>
                </c:pt>
                <c:pt idx="4" formatCode="#,##0.00;&quot;△&quot;#,##0.00">
                  <c:v>0</c:v>
                </c:pt>
              </c:numCache>
            </c:numRef>
          </c:val>
        </c:ser>
        <c:dLbls>
          <c:showLegendKey val="0"/>
          <c:showVal val="0"/>
          <c:showCatName val="0"/>
          <c:showSerName val="0"/>
          <c:showPercent val="0"/>
          <c:showBubbleSize val="0"/>
        </c:dLbls>
        <c:gapWidth val="150"/>
        <c:axId val="229064312"/>
        <c:axId val="2290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51.04</c:v>
                </c:pt>
                <c:pt idx="1">
                  <c:v>51.83</c:v>
                </c:pt>
                <c:pt idx="2">
                  <c:v>52.88</c:v>
                </c:pt>
                <c:pt idx="3">
                  <c:v>23.51</c:v>
                </c:pt>
                <c:pt idx="4">
                  <c:v>18.920000000000002</c:v>
                </c:pt>
              </c:numCache>
            </c:numRef>
          </c:val>
          <c:smooth val="0"/>
        </c:ser>
        <c:dLbls>
          <c:showLegendKey val="0"/>
          <c:showVal val="0"/>
          <c:showCatName val="0"/>
          <c:showSerName val="0"/>
          <c:showPercent val="0"/>
          <c:showBubbleSize val="0"/>
        </c:dLbls>
        <c:marker val="1"/>
        <c:smooth val="0"/>
        <c:axId val="229064312"/>
        <c:axId val="229064704"/>
      </c:lineChart>
      <c:dateAx>
        <c:axId val="229064312"/>
        <c:scaling>
          <c:orientation val="minMax"/>
        </c:scaling>
        <c:delete val="1"/>
        <c:axPos val="b"/>
        <c:numFmt formatCode="ge" sourceLinked="1"/>
        <c:majorTickMark val="none"/>
        <c:minorTickMark val="none"/>
        <c:tickLblPos val="none"/>
        <c:crossAx val="229064704"/>
        <c:crosses val="autoZero"/>
        <c:auto val="1"/>
        <c:lblOffset val="100"/>
        <c:baseTimeUnit val="years"/>
      </c:dateAx>
      <c:valAx>
        <c:axId val="2290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6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153.4</c:v>
                </c:pt>
                <c:pt idx="1">
                  <c:v>166.66</c:v>
                </c:pt>
                <c:pt idx="2">
                  <c:v>224.25</c:v>
                </c:pt>
                <c:pt idx="3">
                  <c:v>15.53</c:v>
                </c:pt>
                <c:pt idx="4">
                  <c:v>15.08</c:v>
                </c:pt>
              </c:numCache>
            </c:numRef>
          </c:val>
        </c:ser>
        <c:dLbls>
          <c:showLegendKey val="0"/>
          <c:showVal val="0"/>
          <c:showCatName val="0"/>
          <c:showSerName val="0"/>
          <c:showPercent val="0"/>
          <c:showBubbleSize val="0"/>
        </c:dLbls>
        <c:gapWidth val="150"/>
        <c:axId val="229066272"/>
        <c:axId val="22906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287.3</c:v>
                </c:pt>
                <c:pt idx="1">
                  <c:v>231.37</c:v>
                </c:pt>
                <c:pt idx="2">
                  <c:v>539.27</c:v>
                </c:pt>
                <c:pt idx="3">
                  <c:v>57.3</c:v>
                </c:pt>
                <c:pt idx="4">
                  <c:v>57.35</c:v>
                </c:pt>
              </c:numCache>
            </c:numRef>
          </c:val>
          <c:smooth val="0"/>
        </c:ser>
        <c:dLbls>
          <c:showLegendKey val="0"/>
          <c:showVal val="0"/>
          <c:showCatName val="0"/>
          <c:showSerName val="0"/>
          <c:showPercent val="0"/>
          <c:showBubbleSize val="0"/>
        </c:dLbls>
        <c:marker val="1"/>
        <c:smooth val="0"/>
        <c:axId val="229066272"/>
        <c:axId val="229066664"/>
      </c:lineChart>
      <c:dateAx>
        <c:axId val="229066272"/>
        <c:scaling>
          <c:orientation val="minMax"/>
        </c:scaling>
        <c:delete val="1"/>
        <c:axPos val="b"/>
        <c:numFmt formatCode="ge" sourceLinked="1"/>
        <c:majorTickMark val="none"/>
        <c:minorTickMark val="none"/>
        <c:tickLblPos val="none"/>
        <c:crossAx val="229066664"/>
        <c:crosses val="autoZero"/>
        <c:auto val="1"/>
        <c:lblOffset val="100"/>
        <c:baseTimeUnit val="years"/>
      </c:dateAx>
      <c:valAx>
        <c:axId val="22906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1516.52</c:v>
                </c:pt>
                <c:pt idx="1">
                  <c:v>1493.68</c:v>
                </c:pt>
                <c:pt idx="2">
                  <c:v>1396.76</c:v>
                </c:pt>
                <c:pt idx="3">
                  <c:v>1363.84</c:v>
                </c:pt>
                <c:pt idx="4">
                  <c:v>1435.53</c:v>
                </c:pt>
              </c:numCache>
            </c:numRef>
          </c:val>
        </c:ser>
        <c:dLbls>
          <c:showLegendKey val="0"/>
          <c:showVal val="0"/>
          <c:showCatName val="0"/>
          <c:showSerName val="0"/>
          <c:showPercent val="0"/>
          <c:showBubbleSize val="0"/>
        </c:dLbls>
        <c:gapWidth val="150"/>
        <c:axId val="229067840"/>
        <c:axId val="22917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229067840"/>
        <c:axId val="229178088"/>
      </c:lineChart>
      <c:dateAx>
        <c:axId val="229067840"/>
        <c:scaling>
          <c:orientation val="minMax"/>
        </c:scaling>
        <c:delete val="1"/>
        <c:axPos val="b"/>
        <c:numFmt formatCode="ge" sourceLinked="1"/>
        <c:majorTickMark val="none"/>
        <c:minorTickMark val="none"/>
        <c:tickLblPos val="none"/>
        <c:crossAx val="229178088"/>
        <c:crosses val="autoZero"/>
        <c:auto val="1"/>
        <c:lblOffset val="100"/>
        <c:baseTimeUnit val="years"/>
      </c:dateAx>
      <c:valAx>
        <c:axId val="22917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93.25</c:v>
                </c:pt>
                <c:pt idx="1">
                  <c:v>93.69</c:v>
                </c:pt>
                <c:pt idx="2">
                  <c:v>101.59</c:v>
                </c:pt>
                <c:pt idx="3">
                  <c:v>100.1</c:v>
                </c:pt>
                <c:pt idx="4">
                  <c:v>99.91</c:v>
                </c:pt>
              </c:numCache>
            </c:numRef>
          </c:val>
        </c:ser>
        <c:dLbls>
          <c:showLegendKey val="0"/>
          <c:showVal val="0"/>
          <c:showCatName val="0"/>
          <c:showSerName val="0"/>
          <c:showPercent val="0"/>
          <c:showBubbleSize val="0"/>
        </c:dLbls>
        <c:gapWidth val="150"/>
        <c:axId val="229065880"/>
        <c:axId val="2291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229065880"/>
        <c:axId val="229179264"/>
      </c:lineChart>
      <c:dateAx>
        <c:axId val="229065880"/>
        <c:scaling>
          <c:orientation val="minMax"/>
        </c:scaling>
        <c:delete val="1"/>
        <c:axPos val="b"/>
        <c:numFmt formatCode="ge" sourceLinked="1"/>
        <c:majorTickMark val="none"/>
        <c:minorTickMark val="none"/>
        <c:tickLblPos val="none"/>
        <c:crossAx val="229179264"/>
        <c:crosses val="autoZero"/>
        <c:auto val="1"/>
        <c:lblOffset val="100"/>
        <c:baseTimeUnit val="years"/>
      </c:dateAx>
      <c:valAx>
        <c:axId val="2291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6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166.43</c:v>
                </c:pt>
                <c:pt idx="1">
                  <c:v>165.21</c:v>
                </c:pt>
                <c:pt idx="2">
                  <c:v>152.49</c:v>
                </c:pt>
                <c:pt idx="3">
                  <c:v>154.03</c:v>
                </c:pt>
                <c:pt idx="4">
                  <c:v>152.59</c:v>
                </c:pt>
              </c:numCache>
            </c:numRef>
          </c:val>
        </c:ser>
        <c:dLbls>
          <c:showLegendKey val="0"/>
          <c:showVal val="0"/>
          <c:showCatName val="0"/>
          <c:showSerName val="0"/>
          <c:showPercent val="0"/>
          <c:showBubbleSize val="0"/>
        </c:dLbls>
        <c:gapWidth val="150"/>
        <c:axId val="229180440"/>
        <c:axId val="2291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229180440"/>
        <c:axId val="229180832"/>
      </c:lineChart>
      <c:dateAx>
        <c:axId val="229180440"/>
        <c:scaling>
          <c:orientation val="minMax"/>
        </c:scaling>
        <c:delete val="1"/>
        <c:axPos val="b"/>
        <c:numFmt formatCode="ge" sourceLinked="1"/>
        <c:majorTickMark val="none"/>
        <c:minorTickMark val="none"/>
        <c:tickLblPos val="none"/>
        <c:crossAx val="229180832"/>
        <c:crosses val="autoZero"/>
        <c:auto val="1"/>
        <c:lblOffset val="100"/>
        <c:baseTimeUnit val="years"/>
      </c:dateAx>
      <c:valAx>
        <c:axId val="2291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8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鳥栖市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72266</v>
      </c>
      <c r="AM8" s="47"/>
      <c r="AN8" s="47"/>
      <c r="AO8" s="47"/>
      <c r="AP8" s="47"/>
      <c r="AQ8" s="47"/>
      <c r="AR8" s="47"/>
      <c r="AS8" s="47"/>
      <c r="AT8" s="43">
        <f>データ!S6</f>
        <v>71.72</v>
      </c>
      <c r="AU8" s="43"/>
      <c r="AV8" s="43"/>
      <c r="AW8" s="43"/>
      <c r="AX8" s="43"/>
      <c r="AY8" s="43"/>
      <c r="AZ8" s="43"/>
      <c r="BA8" s="43"/>
      <c r="BB8" s="43">
        <f>データ!T6</f>
        <v>1007.61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50.56</v>
      </c>
      <c r="J10" s="43"/>
      <c r="K10" s="43"/>
      <c r="L10" s="43"/>
      <c r="M10" s="43"/>
      <c r="N10" s="43"/>
      <c r="O10" s="43"/>
      <c r="P10" s="43">
        <f>データ!O6</f>
        <v>97.53</v>
      </c>
      <c r="Q10" s="43"/>
      <c r="R10" s="43"/>
      <c r="S10" s="43"/>
      <c r="T10" s="43"/>
      <c r="U10" s="43"/>
      <c r="V10" s="43"/>
      <c r="W10" s="43">
        <f>データ!P6</f>
        <v>93.75</v>
      </c>
      <c r="X10" s="43"/>
      <c r="Y10" s="43"/>
      <c r="Z10" s="43"/>
      <c r="AA10" s="43"/>
      <c r="AB10" s="43"/>
      <c r="AC10" s="43"/>
      <c r="AD10" s="47">
        <f>データ!Q6</f>
        <v>2430</v>
      </c>
      <c r="AE10" s="47"/>
      <c r="AF10" s="47"/>
      <c r="AG10" s="47"/>
      <c r="AH10" s="47"/>
      <c r="AI10" s="47"/>
      <c r="AJ10" s="47"/>
      <c r="AK10" s="2"/>
      <c r="AL10" s="47">
        <f>データ!U6</f>
        <v>70481</v>
      </c>
      <c r="AM10" s="47"/>
      <c r="AN10" s="47"/>
      <c r="AO10" s="47"/>
      <c r="AP10" s="47"/>
      <c r="AQ10" s="47"/>
      <c r="AR10" s="47"/>
      <c r="AS10" s="47"/>
      <c r="AT10" s="43">
        <f>データ!V6</f>
        <v>22.08</v>
      </c>
      <c r="AU10" s="43"/>
      <c r="AV10" s="43"/>
      <c r="AW10" s="43"/>
      <c r="AX10" s="43"/>
      <c r="AY10" s="43"/>
      <c r="AZ10" s="43"/>
      <c r="BA10" s="43"/>
      <c r="BB10" s="43">
        <f>データ!W6</f>
        <v>3192.07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412031</v>
      </c>
      <c r="D6" s="31">
        <f t="shared" si="3"/>
        <v>46</v>
      </c>
      <c r="E6" s="31">
        <f t="shared" si="3"/>
        <v>17</v>
      </c>
      <c r="F6" s="31">
        <f t="shared" si="3"/>
        <v>1</v>
      </c>
      <c r="G6" s="31">
        <f t="shared" si="3"/>
        <v>0</v>
      </c>
      <c r="H6" s="31" t="str">
        <f t="shared" si="3"/>
        <v>佐賀県　鳥栖市</v>
      </c>
      <c r="I6" s="31" t="str">
        <f t="shared" si="3"/>
        <v>法適用</v>
      </c>
      <c r="J6" s="31" t="str">
        <f t="shared" si="3"/>
        <v>下水道事業</v>
      </c>
      <c r="K6" s="31" t="str">
        <f t="shared" si="3"/>
        <v>公共下水道</v>
      </c>
      <c r="L6" s="31" t="str">
        <f t="shared" si="3"/>
        <v>Bd2</v>
      </c>
      <c r="M6" s="32" t="str">
        <f t="shared" si="3"/>
        <v>-</v>
      </c>
      <c r="N6" s="32">
        <f t="shared" si="3"/>
        <v>50.56</v>
      </c>
      <c r="O6" s="32">
        <f t="shared" si="3"/>
        <v>97.53</v>
      </c>
      <c r="P6" s="32">
        <f t="shared" si="3"/>
        <v>93.75</v>
      </c>
      <c r="Q6" s="32">
        <f t="shared" si="3"/>
        <v>2430</v>
      </c>
      <c r="R6" s="32">
        <f t="shared" si="3"/>
        <v>72266</v>
      </c>
      <c r="S6" s="32">
        <f t="shared" si="3"/>
        <v>71.72</v>
      </c>
      <c r="T6" s="32">
        <f t="shared" si="3"/>
        <v>1007.61</v>
      </c>
      <c r="U6" s="32">
        <f t="shared" si="3"/>
        <v>70481</v>
      </c>
      <c r="V6" s="32">
        <f t="shared" si="3"/>
        <v>22.08</v>
      </c>
      <c r="W6" s="32">
        <f t="shared" si="3"/>
        <v>3192.07</v>
      </c>
      <c r="X6" s="33">
        <f>IF(X7="",NA(),X7)</f>
        <v>98.83</v>
      </c>
      <c r="Y6" s="33">
        <f t="shared" ref="Y6:AG6" si="4">IF(Y7="",NA(),Y7)</f>
        <v>98.28</v>
      </c>
      <c r="Z6" s="33">
        <f t="shared" si="4"/>
        <v>98.15</v>
      </c>
      <c r="AA6" s="33">
        <f t="shared" si="4"/>
        <v>103.24</v>
      </c>
      <c r="AB6" s="33">
        <f t="shared" si="4"/>
        <v>107.55</v>
      </c>
      <c r="AC6" s="33">
        <f t="shared" si="4"/>
        <v>100.66</v>
      </c>
      <c r="AD6" s="33">
        <f t="shared" si="4"/>
        <v>101.61</v>
      </c>
      <c r="AE6" s="33">
        <f t="shared" si="4"/>
        <v>104.97</v>
      </c>
      <c r="AF6" s="33">
        <f t="shared" si="4"/>
        <v>106.59</v>
      </c>
      <c r="AG6" s="33">
        <f t="shared" si="4"/>
        <v>107.4</v>
      </c>
      <c r="AH6" s="32" t="str">
        <f>IF(AH7="","",IF(AH7="-","【-】","【"&amp;SUBSTITUTE(TEXT(AH7,"#,##0.00"),"-","△")&amp;"】"))</f>
        <v>【108.23】</v>
      </c>
      <c r="AI6" s="33">
        <f>IF(AI7="",NA(),AI7)</f>
        <v>6.59</v>
      </c>
      <c r="AJ6" s="33">
        <f t="shared" ref="AJ6:AR6" si="5">IF(AJ7="",NA(),AJ7)</f>
        <v>8.92</v>
      </c>
      <c r="AK6" s="33">
        <f t="shared" si="5"/>
        <v>11.35</v>
      </c>
      <c r="AL6" s="32">
        <f t="shared" si="5"/>
        <v>0</v>
      </c>
      <c r="AM6" s="32">
        <f t="shared" si="5"/>
        <v>0</v>
      </c>
      <c r="AN6" s="33">
        <f t="shared" si="5"/>
        <v>51.04</v>
      </c>
      <c r="AO6" s="33">
        <f t="shared" si="5"/>
        <v>51.83</v>
      </c>
      <c r="AP6" s="33">
        <f t="shared" si="5"/>
        <v>52.88</v>
      </c>
      <c r="AQ6" s="33">
        <f t="shared" si="5"/>
        <v>23.51</v>
      </c>
      <c r="AR6" s="33">
        <f t="shared" si="5"/>
        <v>18.920000000000002</v>
      </c>
      <c r="AS6" s="32" t="str">
        <f>IF(AS7="","",IF(AS7="-","【-】","【"&amp;SUBSTITUTE(TEXT(AS7,"#,##0.00"),"-","△")&amp;"】"))</f>
        <v>【4.45】</v>
      </c>
      <c r="AT6" s="33">
        <f>IF(AT7="",NA(),AT7)</f>
        <v>153.4</v>
      </c>
      <c r="AU6" s="33">
        <f t="shared" ref="AU6:BC6" si="6">IF(AU7="",NA(),AU7)</f>
        <v>166.66</v>
      </c>
      <c r="AV6" s="33">
        <f t="shared" si="6"/>
        <v>224.25</v>
      </c>
      <c r="AW6" s="33">
        <f t="shared" si="6"/>
        <v>15.53</v>
      </c>
      <c r="AX6" s="33">
        <f t="shared" si="6"/>
        <v>15.08</v>
      </c>
      <c r="AY6" s="33">
        <f t="shared" si="6"/>
        <v>287.3</v>
      </c>
      <c r="AZ6" s="33">
        <f t="shared" si="6"/>
        <v>231.37</v>
      </c>
      <c r="BA6" s="33">
        <f t="shared" si="6"/>
        <v>539.27</v>
      </c>
      <c r="BB6" s="33">
        <f t="shared" si="6"/>
        <v>57.3</v>
      </c>
      <c r="BC6" s="33">
        <f t="shared" si="6"/>
        <v>57.35</v>
      </c>
      <c r="BD6" s="32" t="str">
        <f>IF(BD7="","",IF(BD7="-","【-】","【"&amp;SUBSTITUTE(TEXT(BD7,"#,##0.00"),"-","△")&amp;"】"))</f>
        <v>【57.41】</v>
      </c>
      <c r="BE6" s="33">
        <f>IF(BE7="",NA(),BE7)</f>
        <v>1516.52</v>
      </c>
      <c r="BF6" s="33">
        <f t="shared" ref="BF6:BN6" si="7">IF(BF7="",NA(),BF7)</f>
        <v>1493.68</v>
      </c>
      <c r="BG6" s="33">
        <f t="shared" si="7"/>
        <v>1396.76</v>
      </c>
      <c r="BH6" s="33">
        <f t="shared" si="7"/>
        <v>1363.84</v>
      </c>
      <c r="BI6" s="33">
        <f t="shared" si="7"/>
        <v>1435.53</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93.25</v>
      </c>
      <c r="BQ6" s="33">
        <f t="shared" ref="BQ6:BY6" si="8">IF(BQ7="",NA(),BQ7)</f>
        <v>93.69</v>
      </c>
      <c r="BR6" s="33">
        <f t="shared" si="8"/>
        <v>101.59</v>
      </c>
      <c r="BS6" s="33">
        <f t="shared" si="8"/>
        <v>100.1</v>
      </c>
      <c r="BT6" s="33">
        <f t="shared" si="8"/>
        <v>99.91</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166.43</v>
      </c>
      <c r="CB6" s="33">
        <f t="shared" ref="CB6:CJ6" si="9">IF(CB7="",NA(),CB7)</f>
        <v>165.21</v>
      </c>
      <c r="CC6" s="33">
        <f t="shared" si="9"/>
        <v>152.49</v>
      </c>
      <c r="CD6" s="33">
        <f t="shared" si="9"/>
        <v>154.03</v>
      </c>
      <c r="CE6" s="33">
        <f t="shared" si="9"/>
        <v>152.59</v>
      </c>
      <c r="CF6" s="33">
        <f t="shared" si="9"/>
        <v>201.25</v>
      </c>
      <c r="CG6" s="33">
        <f t="shared" si="9"/>
        <v>199.32</v>
      </c>
      <c r="CH6" s="33">
        <f t="shared" si="9"/>
        <v>199.36</v>
      </c>
      <c r="CI6" s="33">
        <f t="shared" si="9"/>
        <v>193.74</v>
      </c>
      <c r="CJ6" s="33">
        <f t="shared" si="9"/>
        <v>188.12</v>
      </c>
      <c r="CK6" s="32" t="str">
        <f>IF(CK7="","",IF(CK7="-","【-】","【"&amp;SUBSTITUTE(TEXT(CK7,"#,##0.00"),"-","△")&amp;"】"))</f>
        <v>【139.70】</v>
      </c>
      <c r="CL6" s="33">
        <f>IF(CL7="",NA(),CL7)</f>
        <v>67.569999999999993</v>
      </c>
      <c r="CM6" s="33">
        <f t="shared" ref="CM6:CU6" si="10">IF(CM7="",NA(),CM7)</f>
        <v>68.95</v>
      </c>
      <c r="CN6" s="33">
        <f t="shared" si="10"/>
        <v>70.430000000000007</v>
      </c>
      <c r="CO6" s="33">
        <f t="shared" si="10"/>
        <v>71.59</v>
      </c>
      <c r="CP6" s="33">
        <f t="shared" si="10"/>
        <v>70.92</v>
      </c>
      <c r="CQ6" s="33">
        <f t="shared" si="10"/>
        <v>63.88</v>
      </c>
      <c r="CR6" s="33">
        <f t="shared" si="10"/>
        <v>65.31</v>
      </c>
      <c r="CS6" s="33">
        <f t="shared" si="10"/>
        <v>62.09</v>
      </c>
      <c r="CT6" s="33">
        <f t="shared" si="10"/>
        <v>62.23</v>
      </c>
      <c r="CU6" s="33">
        <f t="shared" si="10"/>
        <v>60</v>
      </c>
      <c r="CV6" s="32" t="str">
        <f>IF(CV7="","",IF(CV7="-","【-】","【"&amp;SUBSTITUTE(TEXT(CV7,"#,##0.00"),"-","△")&amp;"】"))</f>
        <v>【60.01】</v>
      </c>
      <c r="CW6" s="33">
        <f>IF(CW7="",NA(),CW7)</f>
        <v>86.15</v>
      </c>
      <c r="CX6" s="33">
        <f t="shared" ref="CX6:DF6" si="11">IF(CX7="",NA(),CX7)</f>
        <v>87.26</v>
      </c>
      <c r="CY6" s="33">
        <f t="shared" si="11"/>
        <v>88.53</v>
      </c>
      <c r="CZ6" s="33">
        <f t="shared" si="11"/>
        <v>90.29</v>
      </c>
      <c r="DA6" s="33">
        <f t="shared" si="11"/>
        <v>90.93</v>
      </c>
      <c r="DB6" s="33">
        <f t="shared" si="11"/>
        <v>86.62</v>
      </c>
      <c r="DC6" s="33">
        <f t="shared" si="11"/>
        <v>87.07</v>
      </c>
      <c r="DD6" s="33">
        <f t="shared" si="11"/>
        <v>86.88</v>
      </c>
      <c r="DE6" s="33">
        <f t="shared" si="11"/>
        <v>86.56</v>
      </c>
      <c r="DF6" s="33">
        <f t="shared" si="11"/>
        <v>86.78</v>
      </c>
      <c r="DG6" s="32" t="str">
        <f>IF(DG7="","",IF(DG7="-","【-】","【"&amp;SUBSTITUTE(TEXT(DG7,"#,##0.00"),"-","△")&amp;"】"))</f>
        <v>【94.73】</v>
      </c>
      <c r="DH6" s="33">
        <f>IF(DH7="",NA(),DH7)</f>
        <v>7.03</v>
      </c>
      <c r="DI6" s="33">
        <f t="shared" ref="DI6:DQ6" si="12">IF(DI7="",NA(),DI7)</f>
        <v>8.2799999999999994</v>
      </c>
      <c r="DJ6" s="33">
        <f t="shared" si="12"/>
        <v>9.1199999999999992</v>
      </c>
      <c r="DK6" s="33">
        <f t="shared" si="12"/>
        <v>17.93</v>
      </c>
      <c r="DL6" s="33">
        <f t="shared" si="12"/>
        <v>19.899999999999999</v>
      </c>
      <c r="DM6" s="33">
        <f t="shared" si="12"/>
        <v>9.6300000000000008</v>
      </c>
      <c r="DN6" s="33">
        <f t="shared" si="12"/>
        <v>8.3000000000000007</v>
      </c>
      <c r="DO6" s="33">
        <f t="shared" si="12"/>
        <v>9.52</v>
      </c>
      <c r="DP6" s="33">
        <f t="shared" si="12"/>
        <v>15.82</v>
      </c>
      <c r="DQ6" s="33">
        <f t="shared" si="12"/>
        <v>18.29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0.01</v>
      </c>
      <c r="DZ6" s="33">
        <f t="shared" si="13"/>
        <v>0.01</v>
      </c>
      <c r="EA6" s="33">
        <f t="shared" si="13"/>
        <v>0.01</v>
      </c>
      <c r="EB6" s="33">
        <f t="shared" si="13"/>
        <v>0.01</v>
      </c>
      <c r="EC6" s="32" t="str">
        <f>IF(EC7="","",IF(EC7="-","【-】","【"&amp;SUBSTITUTE(TEXT(EC7,"#,##0.00"),"-","△")&amp;"】"))</f>
        <v>【4.56】</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7" s="34" customFormat="1">
      <c r="A7" s="26"/>
      <c r="B7" s="35">
        <v>2015</v>
      </c>
      <c r="C7" s="35">
        <v>412031</v>
      </c>
      <c r="D7" s="35">
        <v>46</v>
      </c>
      <c r="E7" s="35">
        <v>17</v>
      </c>
      <c r="F7" s="35">
        <v>1</v>
      </c>
      <c r="G7" s="35">
        <v>0</v>
      </c>
      <c r="H7" s="35" t="s">
        <v>96</v>
      </c>
      <c r="I7" s="35" t="s">
        <v>97</v>
      </c>
      <c r="J7" s="35" t="s">
        <v>98</v>
      </c>
      <c r="K7" s="35" t="s">
        <v>99</v>
      </c>
      <c r="L7" s="35" t="s">
        <v>100</v>
      </c>
      <c r="M7" s="36" t="s">
        <v>101</v>
      </c>
      <c r="N7" s="36">
        <v>50.56</v>
      </c>
      <c r="O7" s="36">
        <v>97.53</v>
      </c>
      <c r="P7" s="36">
        <v>93.75</v>
      </c>
      <c r="Q7" s="36">
        <v>2430</v>
      </c>
      <c r="R7" s="36">
        <v>72266</v>
      </c>
      <c r="S7" s="36">
        <v>71.72</v>
      </c>
      <c r="T7" s="36">
        <v>1007.61</v>
      </c>
      <c r="U7" s="36">
        <v>70481</v>
      </c>
      <c r="V7" s="36">
        <v>22.08</v>
      </c>
      <c r="W7" s="36">
        <v>3192.07</v>
      </c>
      <c r="X7" s="36">
        <v>98.83</v>
      </c>
      <c r="Y7" s="36">
        <v>98.28</v>
      </c>
      <c r="Z7" s="36">
        <v>98.15</v>
      </c>
      <c r="AA7" s="36">
        <v>103.24</v>
      </c>
      <c r="AB7" s="36">
        <v>107.55</v>
      </c>
      <c r="AC7" s="36">
        <v>100.66</v>
      </c>
      <c r="AD7" s="36">
        <v>101.61</v>
      </c>
      <c r="AE7" s="36">
        <v>104.97</v>
      </c>
      <c r="AF7" s="36">
        <v>106.59</v>
      </c>
      <c r="AG7" s="36">
        <v>107.4</v>
      </c>
      <c r="AH7" s="36">
        <v>108.23</v>
      </c>
      <c r="AI7" s="36">
        <v>6.59</v>
      </c>
      <c r="AJ7" s="36">
        <v>8.92</v>
      </c>
      <c r="AK7" s="36">
        <v>11.35</v>
      </c>
      <c r="AL7" s="36">
        <v>0</v>
      </c>
      <c r="AM7" s="36">
        <v>0</v>
      </c>
      <c r="AN7" s="36">
        <v>51.04</v>
      </c>
      <c r="AO7" s="36">
        <v>51.83</v>
      </c>
      <c r="AP7" s="36">
        <v>52.88</v>
      </c>
      <c r="AQ7" s="36">
        <v>23.51</v>
      </c>
      <c r="AR7" s="36">
        <v>18.920000000000002</v>
      </c>
      <c r="AS7" s="36">
        <v>4.45</v>
      </c>
      <c r="AT7" s="36">
        <v>153.4</v>
      </c>
      <c r="AU7" s="36">
        <v>166.66</v>
      </c>
      <c r="AV7" s="36">
        <v>224.25</v>
      </c>
      <c r="AW7" s="36">
        <v>15.53</v>
      </c>
      <c r="AX7" s="36">
        <v>15.08</v>
      </c>
      <c r="AY7" s="36">
        <v>287.3</v>
      </c>
      <c r="AZ7" s="36">
        <v>231.37</v>
      </c>
      <c r="BA7" s="36">
        <v>539.27</v>
      </c>
      <c r="BB7" s="36">
        <v>57.3</v>
      </c>
      <c r="BC7" s="36">
        <v>57.35</v>
      </c>
      <c r="BD7" s="36">
        <v>57.41</v>
      </c>
      <c r="BE7" s="36">
        <v>1516.52</v>
      </c>
      <c r="BF7" s="36">
        <v>1493.68</v>
      </c>
      <c r="BG7" s="36">
        <v>1396.76</v>
      </c>
      <c r="BH7" s="36">
        <v>1363.84</v>
      </c>
      <c r="BI7" s="36">
        <v>1435.53</v>
      </c>
      <c r="BJ7" s="36">
        <v>1247.2</v>
      </c>
      <c r="BK7" s="36">
        <v>1189.0999999999999</v>
      </c>
      <c r="BL7" s="36">
        <v>1115.1099999999999</v>
      </c>
      <c r="BM7" s="36">
        <v>1010.51</v>
      </c>
      <c r="BN7" s="36">
        <v>1031.56</v>
      </c>
      <c r="BO7" s="36">
        <v>763.62</v>
      </c>
      <c r="BP7" s="36">
        <v>93.25</v>
      </c>
      <c r="BQ7" s="36">
        <v>93.69</v>
      </c>
      <c r="BR7" s="36">
        <v>101.59</v>
      </c>
      <c r="BS7" s="36">
        <v>100.1</v>
      </c>
      <c r="BT7" s="36">
        <v>99.91</v>
      </c>
      <c r="BU7" s="36">
        <v>77.489999999999995</v>
      </c>
      <c r="BV7" s="36">
        <v>78.78</v>
      </c>
      <c r="BW7" s="36">
        <v>79.540000000000006</v>
      </c>
      <c r="BX7" s="36">
        <v>83</v>
      </c>
      <c r="BY7" s="36">
        <v>84.32</v>
      </c>
      <c r="BZ7" s="36">
        <v>98.53</v>
      </c>
      <c r="CA7" s="36">
        <v>166.43</v>
      </c>
      <c r="CB7" s="36">
        <v>165.21</v>
      </c>
      <c r="CC7" s="36">
        <v>152.49</v>
      </c>
      <c r="CD7" s="36">
        <v>154.03</v>
      </c>
      <c r="CE7" s="36">
        <v>152.59</v>
      </c>
      <c r="CF7" s="36">
        <v>201.25</v>
      </c>
      <c r="CG7" s="36">
        <v>199.32</v>
      </c>
      <c r="CH7" s="36">
        <v>199.36</v>
      </c>
      <c r="CI7" s="36">
        <v>193.74</v>
      </c>
      <c r="CJ7" s="36">
        <v>188.12</v>
      </c>
      <c r="CK7" s="36">
        <v>139.69999999999999</v>
      </c>
      <c r="CL7" s="36">
        <v>67.569999999999993</v>
      </c>
      <c r="CM7" s="36">
        <v>68.95</v>
      </c>
      <c r="CN7" s="36">
        <v>70.430000000000007</v>
      </c>
      <c r="CO7" s="36">
        <v>71.59</v>
      </c>
      <c r="CP7" s="36">
        <v>70.92</v>
      </c>
      <c r="CQ7" s="36">
        <v>63.88</v>
      </c>
      <c r="CR7" s="36">
        <v>65.31</v>
      </c>
      <c r="CS7" s="36">
        <v>62.09</v>
      </c>
      <c r="CT7" s="36">
        <v>62.23</v>
      </c>
      <c r="CU7" s="36">
        <v>60</v>
      </c>
      <c r="CV7" s="36">
        <v>60.01</v>
      </c>
      <c r="CW7" s="36">
        <v>86.15</v>
      </c>
      <c r="CX7" s="36">
        <v>87.26</v>
      </c>
      <c r="CY7" s="36">
        <v>88.53</v>
      </c>
      <c r="CZ7" s="36">
        <v>90.29</v>
      </c>
      <c r="DA7" s="36">
        <v>90.93</v>
      </c>
      <c r="DB7" s="36">
        <v>86.62</v>
      </c>
      <c r="DC7" s="36">
        <v>87.07</v>
      </c>
      <c r="DD7" s="36">
        <v>86.88</v>
      </c>
      <c r="DE7" s="36">
        <v>86.56</v>
      </c>
      <c r="DF7" s="36">
        <v>86.78</v>
      </c>
      <c r="DG7" s="36">
        <v>94.73</v>
      </c>
      <c r="DH7" s="36">
        <v>7.03</v>
      </c>
      <c r="DI7" s="36">
        <v>8.2799999999999994</v>
      </c>
      <c r="DJ7" s="36">
        <v>9.1199999999999992</v>
      </c>
      <c r="DK7" s="36">
        <v>17.93</v>
      </c>
      <c r="DL7" s="36">
        <v>19.899999999999999</v>
      </c>
      <c r="DM7" s="36">
        <v>9.6300000000000008</v>
      </c>
      <c r="DN7" s="36">
        <v>8.3000000000000007</v>
      </c>
      <c r="DO7" s="36">
        <v>9.52</v>
      </c>
      <c r="DP7" s="36">
        <v>15.82</v>
      </c>
      <c r="DQ7" s="36">
        <v>18.29</v>
      </c>
      <c r="DR7" s="36">
        <v>36.85</v>
      </c>
      <c r="DS7" s="36">
        <v>0</v>
      </c>
      <c r="DT7" s="36">
        <v>0</v>
      </c>
      <c r="DU7" s="36">
        <v>0</v>
      </c>
      <c r="DV7" s="36">
        <v>0</v>
      </c>
      <c r="DW7" s="36">
        <v>0</v>
      </c>
      <c r="DX7" s="36">
        <v>0</v>
      </c>
      <c r="DY7" s="36">
        <v>0.01</v>
      </c>
      <c r="DZ7" s="36">
        <v>0.01</v>
      </c>
      <c r="EA7" s="36">
        <v>0.01</v>
      </c>
      <c r="EB7" s="36">
        <v>0.01</v>
      </c>
      <c r="EC7" s="36">
        <v>4.5599999999999996</v>
      </c>
      <c r="ED7" s="36">
        <v>0</v>
      </c>
      <c r="EE7" s="36">
        <v>0</v>
      </c>
      <c r="EF7" s="36">
        <v>0</v>
      </c>
      <c r="EG7" s="36">
        <v>0</v>
      </c>
      <c r="EH7" s="36">
        <v>0</v>
      </c>
      <c r="EI7" s="36">
        <v>0.05</v>
      </c>
      <c r="EJ7" s="36">
        <v>0.04</v>
      </c>
      <c r="EK7" s="36">
        <v>0.06</v>
      </c>
      <c r="EL7" s="36">
        <v>0.04</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2017-02-14T00:56:42Z</cp:lastPrinted>
  <dcterms:created xsi:type="dcterms:W3CDTF">2017-02-08T02:37:36Z</dcterms:created>
  <dcterms:modified xsi:type="dcterms:W3CDTF">2017-02-14T00:56:49Z</dcterms:modified>
  <cp:category/>
</cp:coreProperties>
</file>