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８年度\【依頼】公営企業に係る「経営比較分析表」の分析について\01佐賀市（回答）\"/>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<sst xmlns="http://schemas.openxmlformats.org/spreadsheetml/2006/main" count="242" uniqueCount="110">
  <si>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</si>
  <si>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</si>
  <si>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</si>
  <si>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</si>
  <si>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</si>
  <si>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</si>
  <si>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</si>
  <si>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</si>
  <si>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</si>
  <si>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</si>
  <si>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</si>
  <si>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</si>
  <si>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</si>
  <si>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</si>
  <si>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</si>
  <si>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</si>
  <si>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</si>
  <si>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</si>
  <si>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</si>
  <si>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</si>
  <si>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</si>
  <si>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</si>
  <si>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</si>
  <si>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</si>
  <si>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</si>
  <si>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</si>
  <si>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</si>
  <si>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</si>
  <si>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</si>
  <si>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</si>
  <si>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</si>
  <si>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</si>
  <si>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</si>
  <si>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</si>
  <si>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</si>
  <si>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</si>
  <si>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</si>
  <si>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</si>
  <si>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</si>
  <si>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</si>
  <si>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</si>
  <si>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</si>
  <si>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</si>
  <si>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</si>
  <si>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</si>
  <si>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</si>
  <si>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</si>
  <si>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</si>
  <si>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</si>
  <si>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</si>
  <si>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</si>
  <si>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</si>
  <si>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</si>
  <si>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</si>
  <si>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</si>
  <si>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</si>
  <si>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</si>
  <si>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</si>
  <si>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</si>
  <si>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</si>
  <si>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</si>
  <si>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</si>
  <si>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</si>
  <si>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</si>
  <si>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</si>
  <si>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</si>
  <si>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</si>
  <si>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</si>
  <si>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</si>
  <si>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</si>
  <si>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</si>
  <si>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</si>
  <si>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</si>
  <si>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</si>
  <si>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</si>
  <si>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</si>
  <si>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</si>
  <si>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</si>
  <si>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</si>
  <si>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</si>
  <si>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</si>
  <si>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</si>
  <si>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</si>
  <si>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</si>
  <si>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</si>
  <si>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</si>
  <si>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</si>
  <si>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</si>
  <si>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</si>
  <si>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</si>
  <si>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</si>
  <si>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</si>
  <si>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</si>
  <si>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</si>
  <si>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</si>
  <si>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</si>
  <si>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佐賀市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</si>
  <si>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</si>
  <si>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</si>
  <si>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</si>
  <si>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</si>
  <si>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</si>
  <si>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</si>
  <si>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</si>
  <si>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</si>
  <si>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</si>
  <si>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</si>
  <si>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当市の公共下水道事業は、平成30年度までを目標に下水道管渠の面整備を行っている。
　国庫補助金を最大限に活用（補助率は工事費の50％）し整備を行っており、起債（工事費の45％）については、面整備が完了するまでは発行額が多くなっている。しかし、今後は面整備の終了に伴い、企業債残高は減少する。
　また、面整備を進めている最中のため、⑥汚水処理原価は、類似団体平均値と比較すると高くなっている。
　①経常収支比率は100%を維持しているものの、⑤経費回収率は100%を下回っており、一般会計繰入金によって収支の均衡を図っている状況である。
　また、③流動比率も100%を下回っており、水道事業会計からの一時借入金によって資金融通をしていることから、主たる収入源である使用料の改定も検討が必要と考える。</t>
    <rPh sb="1" eb="3">
      <t>トウシ</t>
    </rPh>
    <rPh sb="4" eb="6">
      <t>コウキョウ</t>
    </rPh>
    <rPh sb="6" eb="9">
      <t>ゲスイドウ</t>
    </rPh>
    <rPh sb="9" eb="11">
      <t>ジギョウ</t>
    </rPh>
    <rPh sb="13" eb="15">
      <t>ヘイセイ</t>
    </rPh>
    <rPh sb="17" eb="19">
      <t>ネンド</t>
    </rPh>
    <rPh sb="22" eb="24">
      <t>モクヒョウ</t>
    </rPh>
    <rPh sb="25" eb="28">
      <t>ゲスイドウ</t>
    </rPh>
    <rPh sb="28" eb="30">
      <t>カンキョ</t>
    </rPh>
    <rPh sb="31" eb="32">
      <t>メン</t>
    </rPh>
    <rPh sb="32" eb="34">
      <t>セイビ</t>
    </rPh>
    <rPh sb="35" eb="36">
      <t>オコナ</t>
    </rPh>
    <rPh sb="43" eb="45">
      <t>コッコ</t>
    </rPh>
    <rPh sb="45" eb="48">
      <t>ホジョキン</t>
    </rPh>
    <rPh sb="49" eb="52">
      <t>サイダイゲン</t>
    </rPh>
    <rPh sb="53" eb="55">
      <t>カツヨウ</t>
    </rPh>
    <rPh sb="56" eb="59">
      <t>ホジョリツ</t>
    </rPh>
    <rPh sb="60" eb="63">
      <t>コウジヒ</t>
    </rPh>
    <rPh sb="69" eb="71">
      <t>セイビ</t>
    </rPh>
    <rPh sb="72" eb="73">
      <t>オコナ</t>
    </rPh>
    <rPh sb="78" eb="80">
      <t>キサイ</t>
    </rPh>
    <rPh sb="81" eb="84">
      <t>コウジヒ</t>
    </rPh>
    <rPh sb="95" eb="96">
      <t>メン</t>
    </rPh>
    <rPh sb="96" eb="98">
      <t>セイビ</t>
    </rPh>
    <rPh sb="99" eb="101">
      <t>カンリョウ</t>
    </rPh>
    <rPh sb="106" eb="108">
      <t>ハッコウ</t>
    </rPh>
    <rPh sb="108" eb="109">
      <t>ガク</t>
    </rPh>
    <rPh sb="110" eb="111">
      <t>オオ</t>
    </rPh>
    <rPh sb="122" eb="124">
      <t>コンゴ</t>
    </rPh>
    <rPh sb="125" eb="126">
      <t>メン</t>
    </rPh>
    <rPh sb="126" eb="128">
      <t>セイビ</t>
    </rPh>
    <rPh sb="129" eb="131">
      <t>シュウリョウ</t>
    </rPh>
    <rPh sb="132" eb="133">
      <t>トモナ</t>
    </rPh>
    <rPh sb="135" eb="137">
      <t>キギョウ</t>
    </rPh>
    <rPh sb="137" eb="138">
      <t>サイ</t>
    </rPh>
    <rPh sb="138" eb="140">
      <t>ザンダカ</t>
    </rPh>
    <rPh sb="141" eb="143">
      <t>ゲンショウ</t>
    </rPh>
    <rPh sb="179" eb="181">
      <t>ヘイキン</t>
    </rPh>
    <rPh sb="181" eb="182">
      <t>チ</t>
    </rPh>
    <rPh sb="188" eb="189">
      <t>タカ</t>
    </rPh>
    <rPh sb="245" eb="246">
      <t>イ</t>
    </rPh>
    <rPh sb="246" eb="247">
      <t>キン</t>
    </rPh>
    <rPh sb="304" eb="305">
      <t>キン</t>
    </rPh>
    <phoneticPr fontId="4"/>
  </si>
  <si>
    <t>　当市の公共下水道事業は、昭和47年に幹線管渠布設工事に着手し、昭和53年に終末処理場（現在の下水浄化センター）の処理を開始した。
　法定耐用年数が50年である管渠については、耐用年数を超えた管渠は存在しない。
　下水浄化センターの施設については、機械装置等の資産は順次更新に努めている。なお、躯体については、耐用年数を超えていない。</t>
    <rPh sb="1" eb="3">
      <t>トウシ</t>
    </rPh>
    <rPh sb="13" eb="15">
      <t>ショウワ</t>
    </rPh>
    <rPh sb="17" eb="18">
      <t>ネン</t>
    </rPh>
    <rPh sb="19" eb="21">
      <t>カンセン</t>
    </rPh>
    <rPh sb="21" eb="23">
      <t>カンキョ</t>
    </rPh>
    <rPh sb="23" eb="25">
      <t>フセツ</t>
    </rPh>
    <rPh sb="25" eb="27">
      <t>コウジ</t>
    </rPh>
    <rPh sb="28" eb="30">
      <t>チャクシュ</t>
    </rPh>
    <rPh sb="32" eb="34">
      <t>ショウワ</t>
    </rPh>
    <rPh sb="36" eb="37">
      <t>ネン</t>
    </rPh>
    <rPh sb="38" eb="40">
      <t>シュウマツ</t>
    </rPh>
    <rPh sb="40" eb="42">
      <t>ショリ</t>
    </rPh>
    <rPh sb="42" eb="43">
      <t>ジョウ</t>
    </rPh>
    <rPh sb="44" eb="46">
      <t>ゲンザイ</t>
    </rPh>
    <rPh sb="47" eb="49">
      <t>ゲスイ</t>
    </rPh>
    <rPh sb="49" eb="51">
      <t>ジョウカ</t>
    </rPh>
    <rPh sb="57" eb="59">
      <t>ショリ</t>
    </rPh>
    <rPh sb="60" eb="62">
      <t>カイシ</t>
    </rPh>
    <rPh sb="67" eb="69">
      <t>ホウテイ</t>
    </rPh>
    <rPh sb="69" eb="71">
      <t>タイヨウ</t>
    </rPh>
    <rPh sb="71" eb="73">
      <t>ネンスウ</t>
    </rPh>
    <rPh sb="76" eb="77">
      <t>ネン</t>
    </rPh>
    <rPh sb="80" eb="82">
      <t>カンキョ</t>
    </rPh>
    <rPh sb="88" eb="90">
      <t>タイヨウ</t>
    </rPh>
    <rPh sb="90" eb="92">
      <t>ネンスウ</t>
    </rPh>
    <rPh sb="93" eb="94">
      <t>コ</t>
    </rPh>
    <rPh sb="96" eb="98">
      <t>カンキョ</t>
    </rPh>
    <rPh sb="99" eb="101">
      <t>ソンザイ</t>
    </rPh>
    <rPh sb="107" eb="109">
      <t>ゲスイ</t>
    </rPh>
    <rPh sb="109" eb="111">
      <t>ジョウカ</t>
    </rPh>
    <rPh sb="116" eb="118">
      <t>シセツ</t>
    </rPh>
    <rPh sb="124" eb="126">
      <t>キカイ</t>
    </rPh>
    <rPh sb="126" eb="128">
      <t>ソウチ</t>
    </rPh>
    <rPh sb="128" eb="129">
      <t>トウ</t>
    </rPh>
    <rPh sb="130" eb="132">
      <t>シサン</t>
    </rPh>
    <rPh sb="133" eb="135">
      <t>ジュンジ</t>
    </rPh>
    <rPh sb="135" eb="137">
      <t>コウシン</t>
    </rPh>
    <rPh sb="138" eb="139">
      <t>ツト</t>
    </rPh>
    <rPh sb="147" eb="149">
      <t>クタイ</t>
    </rPh>
    <phoneticPr fontId="4"/>
  </si>
  <si>
    <t xml:space="preserve">
　今後は、水洗化率の向上はもとより、適正な使用料収入についても考慮する必要がある。
　また、平成23年度に策定した下水浄化センター等の施設に関する長寿命化実施計画や、平成25年度に策定した下水道管路の長寿命化実施計画による効率的な更新を行い、下水道事故を未然に防止するとともにライフサイクルコストの最小化を図っていく必要がある。
　</t>
    <rPh sb="112" eb="115">
      <t>コウリツテキ</t>
    </rPh>
    <rPh sb="116" eb="118">
      <t>コウシン</t>
    </rPh>
    <rPh sb="119" eb="120">
      <t>オコナ</t>
    </rPh>
    <rPh sb="122" eb="125">
      <t>ゲスイドウ</t>
    </rPh>
    <rPh sb="125" eb="127">
      <t>ジコ</t>
    </rPh>
    <rPh sb="128" eb="130">
      <t>ミゼン</t>
    </rPh>
    <rPh sb="131" eb="133">
      <t>ボウシ</t>
    </rPh>
    <rPh sb="150" eb="153">
      <t>サイショウカ</t>
    </rPh>
    <rPh sb="154" eb="155">
      <t>ハカ</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</si>
</sst>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0.02</c:v>
                </c:pt>
                <c:pt idx="2" formatCode="#,##0.00;&quot;△&quot;#,##0.00">
                  <c:v>0</c:v>
                </c:pt>
                <c:pt idx="3" formatCode="#,##0.00;&quot;△&quot;#,##0.00">
                  <c:v>0</c:v>
                </c:pt>
                <c:pt idx="4">
                  <c:v>0.03</c:v>
                </c:pt>
              </c:numCache>
            </c:numRef>
          </c:val>
        </c:ser>
        <c:dLbls>
          <c:showLegendKey val="0"/>
          <c:showVal val="0"/>
          <c:showCatName val="0"/>
          <c:showSerName val="0"/>
          <c:showPercent val="0"/>
          <c:showBubbleSize val="0"/>
        </c:dLbls>
        <c:gapWidth val="150"/>
        <c:axId val="415989296"/>
        <c:axId val="41322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415989296"/>
        <c:axId val="413225648"/>
      </c:lineChart>
      <c:dateAx>
        <c:axId val="415989296"/>
        <c:scaling>
          <c:orientation val="minMax"/>
        </c:scaling>
        <c:delete val="1"/>
        <c:axPos val="b"/>
        <c:numFmt formatCode="ge" sourceLinked="1"/>
        <c:majorTickMark val="none"/>
        <c:minorTickMark val="none"/>
        <c:tickLblPos val="none"/>
        <c:crossAx val="413225648"/>
        <c:crosses val="autoZero"/>
        <c:auto val="1"/>
        <c:lblOffset val="100"/>
        <c:baseTimeUnit val="years"/>
      </c:dateAx>
      <c:valAx>
        <c:axId val="41322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76.489999999999995</c:v>
                </c:pt>
                <c:pt idx="2">
                  <c:v>76.48</c:v>
                </c:pt>
                <c:pt idx="3">
                  <c:v>77.319999999999993</c:v>
                </c:pt>
                <c:pt idx="4">
                  <c:v>76.78</c:v>
                </c:pt>
              </c:numCache>
            </c:numRef>
          </c:val>
        </c:ser>
        <c:dLbls>
          <c:showLegendKey val="0"/>
          <c:showVal val="0"/>
          <c:showCatName val="0"/>
          <c:showSerName val="0"/>
          <c:showPercent val="0"/>
          <c:showBubbleSize val="0"/>
        </c:dLbls>
        <c:gapWidth val="150"/>
        <c:axId val="475989592"/>
        <c:axId val="4759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475989592"/>
        <c:axId val="475989984"/>
      </c:lineChart>
      <c:dateAx>
        <c:axId val="475989592"/>
        <c:scaling>
          <c:orientation val="minMax"/>
        </c:scaling>
        <c:delete val="1"/>
        <c:axPos val="b"/>
        <c:numFmt formatCode="ge" sourceLinked="1"/>
        <c:majorTickMark val="none"/>
        <c:minorTickMark val="none"/>
        <c:tickLblPos val="none"/>
        <c:crossAx val="475989984"/>
        <c:crosses val="autoZero"/>
        <c:auto val="1"/>
        <c:lblOffset val="100"/>
        <c:baseTimeUnit val="years"/>
      </c:dateAx>
      <c:valAx>
        <c:axId val="4759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8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90.94</c:v>
                </c:pt>
                <c:pt idx="2">
                  <c:v>91.22</c:v>
                </c:pt>
                <c:pt idx="3">
                  <c:v>91.88</c:v>
                </c:pt>
                <c:pt idx="4">
                  <c:v>91.22</c:v>
                </c:pt>
              </c:numCache>
            </c:numRef>
          </c:val>
        </c:ser>
        <c:dLbls>
          <c:showLegendKey val="0"/>
          <c:showVal val="0"/>
          <c:showCatName val="0"/>
          <c:showSerName val="0"/>
          <c:showPercent val="0"/>
          <c:showBubbleSize val="0"/>
        </c:dLbls>
        <c:gapWidth val="150"/>
        <c:axId val="475991160"/>
        <c:axId val="4759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475991160"/>
        <c:axId val="475991552"/>
      </c:lineChart>
      <c:dateAx>
        <c:axId val="475991160"/>
        <c:scaling>
          <c:orientation val="minMax"/>
        </c:scaling>
        <c:delete val="1"/>
        <c:axPos val="b"/>
        <c:numFmt formatCode="ge" sourceLinked="1"/>
        <c:majorTickMark val="none"/>
        <c:minorTickMark val="none"/>
        <c:tickLblPos val="none"/>
        <c:crossAx val="475991552"/>
        <c:crosses val="autoZero"/>
        <c:auto val="1"/>
        <c:lblOffset val="100"/>
        <c:baseTimeUnit val="years"/>
      </c:dateAx>
      <c:valAx>
        <c:axId val="4759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9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101.83</c:v>
                </c:pt>
                <c:pt idx="2">
                  <c:v>105.27</c:v>
                </c:pt>
                <c:pt idx="3">
                  <c:v>101.89</c:v>
                </c:pt>
                <c:pt idx="4">
                  <c:v>100.97</c:v>
                </c:pt>
              </c:numCache>
            </c:numRef>
          </c:val>
        </c:ser>
        <c:dLbls>
          <c:showLegendKey val="0"/>
          <c:showVal val="0"/>
          <c:showCatName val="0"/>
          <c:showSerName val="0"/>
          <c:showPercent val="0"/>
          <c:showBubbleSize val="0"/>
        </c:dLbls>
        <c:gapWidth val="150"/>
        <c:axId val="472720880"/>
        <c:axId val="47272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472720880"/>
        <c:axId val="472721272"/>
      </c:lineChart>
      <c:dateAx>
        <c:axId val="472720880"/>
        <c:scaling>
          <c:orientation val="minMax"/>
        </c:scaling>
        <c:delete val="1"/>
        <c:axPos val="b"/>
        <c:numFmt formatCode="ge" sourceLinked="1"/>
        <c:majorTickMark val="none"/>
        <c:minorTickMark val="none"/>
        <c:tickLblPos val="none"/>
        <c:crossAx val="472721272"/>
        <c:crosses val="autoZero"/>
        <c:auto val="1"/>
        <c:lblOffset val="100"/>
        <c:baseTimeUnit val="years"/>
      </c:dateAx>
      <c:valAx>
        <c:axId val="47272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2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1.59</c:v>
                </c:pt>
                <c:pt idx="2">
                  <c:v>3.07</c:v>
                </c:pt>
                <c:pt idx="3">
                  <c:v>7.79</c:v>
                </c:pt>
                <c:pt idx="4">
                  <c:v>10.119999999999999</c:v>
                </c:pt>
              </c:numCache>
            </c:numRef>
          </c:val>
        </c:ser>
        <c:dLbls>
          <c:showLegendKey val="0"/>
          <c:showVal val="0"/>
          <c:showCatName val="0"/>
          <c:showSerName val="0"/>
          <c:showPercent val="0"/>
          <c:showBubbleSize val="0"/>
        </c:dLbls>
        <c:gapWidth val="150"/>
        <c:axId val="472722448"/>
        <c:axId val="47272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472722448"/>
        <c:axId val="472722840"/>
      </c:lineChart>
      <c:dateAx>
        <c:axId val="472722448"/>
        <c:scaling>
          <c:orientation val="minMax"/>
        </c:scaling>
        <c:delete val="1"/>
        <c:axPos val="b"/>
        <c:numFmt formatCode="ge" sourceLinked="1"/>
        <c:majorTickMark val="none"/>
        <c:minorTickMark val="none"/>
        <c:tickLblPos val="none"/>
        <c:crossAx val="472722840"/>
        <c:crosses val="autoZero"/>
        <c:auto val="1"/>
        <c:lblOffset val="100"/>
        <c:baseTimeUnit val="years"/>
      </c:dateAx>
      <c:valAx>
        <c:axId val="47272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2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72724016"/>
        <c:axId val="47272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472724016"/>
        <c:axId val="472724408"/>
      </c:lineChart>
      <c:dateAx>
        <c:axId val="472724016"/>
        <c:scaling>
          <c:orientation val="minMax"/>
        </c:scaling>
        <c:delete val="1"/>
        <c:axPos val="b"/>
        <c:numFmt formatCode="ge" sourceLinked="1"/>
        <c:majorTickMark val="none"/>
        <c:minorTickMark val="none"/>
        <c:tickLblPos val="none"/>
        <c:crossAx val="472724408"/>
        <c:crosses val="autoZero"/>
        <c:auto val="1"/>
        <c:lblOffset val="100"/>
        <c:baseTimeUnit val="years"/>
      </c:dateAx>
      <c:valAx>
        <c:axId val="47272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75919960"/>
        <c:axId val="4759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475919960"/>
        <c:axId val="475920352"/>
      </c:lineChart>
      <c:dateAx>
        <c:axId val="475919960"/>
        <c:scaling>
          <c:orientation val="minMax"/>
        </c:scaling>
        <c:delete val="1"/>
        <c:axPos val="b"/>
        <c:numFmt formatCode="ge" sourceLinked="1"/>
        <c:majorTickMark val="none"/>
        <c:minorTickMark val="none"/>
        <c:tickLblPos val="none"/>
        <c:crossAx val="475920352"/>
        <c:crosses val="autoZero"/>
        <c:auto val="1"/>
        <c:lblOffset val="100"/>
        <c:baseTimeUnit val="years"/>
      </c:dateAx>
      <c:valAx>
        <c:axId val="4759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1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150.96</c:v>
                </c:pt>
                <c:pt idx="2">
                  <c:v>305.5</c:v>
                </c:pt>
                <c:pt idx="3">
                  <c:v>35.25</c:v>
                </c:pt>
                <c:pt idx="4">
                  <c:v>36.799999999999997</c:v>
                </c:pt>
              </c:numCache>
            </c:numRef>
          </c:val>
        </c:ser>
        <c:dLbls>
          <c:showLegendKey val="0"/>
          <c:showVal val="0"/>
          <c:showCatName val="0"/>
          <c:showSerName val="0"/>
          <c:showPercent val="0"/>
          <c:showBubbleSize val="0"/>
        </c:dLbls>
        <c:gapWidth val="150"/>
        <c:axId val="475921528"/>
        <c:axId val="475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475921528"/>
        <c:axId val="475921920"/>
      </c:lineChart>
      <c:dateAx>
        <c:axId val="475921528"/>
        <c:scaling>
          <c:orientation val="minMax"/>
        </c:scaling>
        <c:delete val="1"/>
        <c:axPos val="b"/>
        <c:numFmt formatCode="ge" sourceLinked="1"/>
        <c:majorTickMark val="none"/>
        <c:minorTickMark val="none"/>
        <c:tickLblPos val="none"/>
        <c:crossAx val="475921920"/>
        <c:crosses val="autoZero"/>
        <c:auto val="1"/>
        <c:lblOffset val="100"/>
        <c:baseTimeUnit val="years"/>
      </c:dateAx>
      <c:valAx>
        <c:axId val="475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2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1308.48</c:v>
                </c:pt>
                <c:pt idx="2">
                  <c:v>1210.45</c:v>
                </c:pt>
                <c:pt idx="3">
                  <c:v>1579.18</c:v>
                </c:pt>
                <c:pt idx="4">
                  <c:v>861.24</c:v>
                </c:pt>
              </c:numCache>
            </c:numRef>
          </c:val>
        </c:ser>
        <c:dLbls>
          <c:showLegendKey val="0"/>
          <c:showVal val="0"/>
          <c:showCatName val="0"/>
          <c:showSerName val="0"/>
          <c:showPercent val="0"/>
          <c:showBubbleSize val="0"/>
        </c:dLbls>
        <c:gapWidth val="150"/>
        <c:axId val="475923096"/>
        <c:axId val="4759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475923096"/>
        <c:axId val="475923488"/>
      </c:lineChart>
      <c:dateAx>
        <c:axId val="475923096"/>
        <c:scaling>
          <c:orientation val="minMax"/>
        </c:scaling>
        <c:delete val="1"/>
        <c:axPos val="b"/>
        <c:numFmt formatCode="ge" sourceLinked="1"/>
        <c:majorTickMark val="none"/>
        <c:minorTickMark val="none"/>
        <c:tickLblPos val="none"/>
        <c:crossAx val="475923488"/>
        <c:crosses val="autoZero"/>
        <c:auto val="1"/>
        <c:lblOffset val="100"/>
        <c:baseTimeUnit val="years"/>
      </c:dateAx>
      <c:valAx>
        <c:axId val="4759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2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88.21</c:v>
                </c:pt>
                <c:pt idx="2">
                  <c:v>92.95</c:v>
                </c:pt>
                <c:pt idx="3">
                  <c:v>95.31</c:v>
                </c:pt>
                <c:pt idx="4">
                  <c:v>98.94</c:v>
                </c:pt>
              </c:numCache>
            </c:numRef>
          </c:val>
        </c:ser>
        <c:dLbls>
          <c:showLegendKey val="0"/>
          <c:showVal val="0"/>
          <c:showCatName val="0"/>
          <c:showSerName val="0"/>
          <c:showPercent val="0"/>
          <c:showBubbleSize val="0"/>
        </c:dLbls>
        <c:gapWidth val="150"/>
        <c:axId val="475924664"/>
        <c:axId val="4759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475924664"/>
        <c:axId val="475925056"/>
      </c:lineChart>
      <c:dateAx>
        <c:axId val="475924664"/>
        <c:scaling>
          <c:orientation val="minMax"/>
        </c:scaling>
        <c:delete val="1"/>
        <c:axPos val="b"/>
        <c:numFmt formatCode="ge" sourceLinked="1"/>
        <c:majorTickMark val="none"/>
        <c:minorTickMark val="none"/>
        <c:tickLblPos val="none"/>
        <c:crossAx val="475925056"/>
        <c:crosses val="autoZero"/>
        <c:auto val="1"/>
        <c:lblOffset val="100"/>
        <c:baseTimeUnit val="years"/>
      </c:dateAx>
      <c:valAx>
        <c:axId val="4759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2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205.21</c:v>
                </c:pt>
                <c:pt idx="2">
                  <c:v>194.83</c:v>
                </c:pt>
                <c:pt idx="3">
                  <c:v>188.77</c:v>
                </c:pt>
                <c:pt idx="4">
                  <c:v>181.48</c:v>
                </c:pt>
              </c:numCache>
            </c:numRef>
          </c:val>
        </c:ser>
        <c:dLbls>
          <c:showLegendKey val="0"/>
          <c:showVal val="0"/>
          <c:showCatName val="0"/>
          <c:showSerName val="0"/>
          <c:showPercent val="0"/>
          <c:showBubbleSize val="0"/>
        </c:dLbls>
        <c:gapWidth val="150"/>
        <c:axId val="475926232"/>
        <c:axId val="4759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475926232"/>
        <c:axId val="475926624"/>
      </c:lineChart>
      <c:dateAx>
        <c:axId val="475926232"/>
        <c:scaling>
          <c:orientation val="minMax"/>
        </c:scaling>
        <c:delete val="1"/>
        <c:axPos val="b"/>
        <c:numFmt formatCode="ge" sourceLinked="1"/>
        <c:majorTickMark val="none"/>
        <c:minorTickMark val="none"/>
        <c:tickLblPos val="none"/>
        <c:crossAx val="475926624"/>
        <c:crosses val="autoZero"/>
        <c:auto val="1"/>
        <c:lblOffset val="100"/>
        <c:baseTimeUnit val="years"/>
      </c:dateAx>
      <c:valAx>
        <c:axId val="4759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49"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佐賀県　佐賀市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Ad</v>
      </c>
      <c r="X8" s="64"/>
      <c r="Y8" s="64"/>
      <c r="Z8" s="64"/>
      <c r="AA8" s="64"/>
      <c r="AB8" s="64"/>
      <c r="AC8" s="64"/>
      <c r="AD8" s="3"/>
      <c r="AE8" s="3"/>
      <c r="AF8" s="3"/>
      <c r="AG8" s="3"/>
      <c r="AH8" s="3"/>
      <c r="AI8" s="3"/>
      <c r="AJ8" s="3"/>
      <c r="AK8" s="3"/>
      <c r="AL8" s="58">
        <f>データ!R6</f>
        <v>235523</v>
      </c>
      <c r="AM8" s="58"/>
      <c r="AN8" s="58"/>
      <c r="AO8" s="58"/>
      <c r="AP8" s="58"/>
      <c r="AQ8" s="58"/>
      <c r="AR8" s="58"/>
      <c r="AS8" s="58"/>
      <c r="AT8" s="57">
        <f>データ!S6</f>
        <v>431.84</v>
      </c>
      <c r="AU8" s="57"/>
      <c r="AV8" s="57"/>
      <c r="AW8" s="57"/>
      <c r="AX8" s="57"/>
      <c r="AY8" s="57"/>
      <c r="AZ8" s="57"/>
      <c r="BA8" s="57"/>
      <c r="BB8" s="57">
        <f>データ!T6</f>
        <v>545.39</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53.68</v>
      </c>
      <c r="J10" s="57"/>
      <c r="K10" s="57"/>
      <c r="L10" s="57"/>
      <c r="M10" s="57"/>
      <c r="N10" s="57"/>
      <c r="O10" s="57"/>
      <c r="P10" s="57">
        <f>データ!O6</f>
        <v>75.77</v>
      </c>
      <c r="Q10" s="57"/>
      <c r="R10" s="57"/>
      <c r="S10" s="57"/>
      <c r="T10" s="57"/>
      <c r="U10" s="57"/>
      <c r="V10" s="57"/>
      <c r="W10" s="57">
        <f>データ!P6</f>
        <v>87.45</v>
      </c>
      <c r="X10" s="57"/>
      <c r="Y10" s="57"/>
      <c r="Z10" s="57"/>
      <c r="AA10" s="57"/>
      <c r="AB10" s="57"/>
      <c r="AC10" s="57"/>
      <c r="AD10" s="58">
        <f>データ!Q6</f>
        <v>3110</v>
      </c>
      <c r="AE10" s="58"/>
      <c r="AF10" s="58"/>
      <c r="AG10" s="58"/>
      <c r="AH10" s="58"/>
      <c r="AI10" s="58"/>
      <c r="AJ10" s="58"/>
      <c r="AK10" s="2"/>
      <c r="AL10" s="58">
        <f>データ!U6</f>
        <v>177777</v>
      </c>
      <c r="AM10" s="58"/>
      <c r="AN10" s="58"/>
      <c r="AO10" s="58"/>
      <c r="AP10" s="58"/>
      <c r="AQ10" s="58"/>
      <c r="AR10" s="58"/>
      <c r="AS10" s="58"/>
      <c r="AT10" s="57">
        <f>データ!V6</f>
        <v>39.72</v>
      </c>
      <c r="AU10" s="57"/>
      <c r="AV10" s="57"/>
      <c r="AW10" s="57"/>
      <c r="AX10" s="57"/>
      <c r="AY10" s="57"/>
      <c r="AZ10" s="57"/>
      <c r="BA10" s="57"/>
      <c r="BB10" s="57">
        <f>データ!W6</f>
        <v>4475.76</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412015</v>
      </c>
      <c r="D6" s="31">
        <f t="shared" si="3"/>
        <v>46</v>
      </c>
      <c r="E6" s="31">
        <f t="shared" si="3"/>
        <v>17</v>
      </c>
      <c r="F6" s="31">
        <f t="shared" si="3"/>
        <v>1</v>
      </c>
      <c r="G6" s="31">
        <f t="shared" si="3"/>
        <v>0</v>
      </c>
      <c r="H6" s="31" t="str">
        <f t="shared" si="3"/>
        <v>佐賀県　佐賀市</v>
      </c>
      <c r="I6" s="31" t="str">
        <f t="shared" si="3"/>
        <v>法適用</v>
      </c>
      <c r="J6" s="31" t="str">
        <f t="shared" si="3"/>
        <v>下水道事業</v>
      </c>
      <c r="K6" s="31" t="str">
        <f t="shared" si="3"/>
        <v>公共下水道</v>
      </c>
      <c r="L6" s="31" t="str">
        <f t="shared" si="3"/>
        <v>Ad</v>
      </c>
      <c r="M6" s="32" t="str">
        <f t="shared" si="3"/>
        <v>-</v>
      </c>
      <c r="N6" s="32">
        <f t="shared" si="3"/>
        <v>53.68</v>
      </c>
      <c r="O6" s="32">
        <f t="shared" si="3"/>
        <v>75.77</v>
      </c>
      <c r="P6" s="32">
        <f t="shared" si="3"/>
        <v>87.45</v>
      </c>
      <c r="Q6" s="32">
        <f t="shared" si="3"/>
        <v>3110</v>
      </c>
      <c r="R6" s="32">
        <f t="shared" si="3"/>
        <v>235523</v>
      </c>
      <c r="S6" s="32">
        <f t="shared" si="3"/>
        <v>431.84</v>
      </c>
      <c r="T6" s="32">
        <f t="shared" si="3"/>
        <v>545.39</v>
      </c>
      <c r="U6" s="32">
        <f t="shared" si="3"/>
        <v>177777</v>
      </c>
      <c r="V6" s="32">
        <f t="shared" si="3"/>
        <v>39.72</v>
      </c>
      <c r="W6" s="32">
        <f t="shared" si="3"/>
        <v>4475.76</v>
      </c>
      <c r="X6" s="33" t="str">
        <f>IF(X7="",NA(),X7)</f>
        <v>-</v>
      </c>
      <c r="Y6" s="33">
        <f t="shared" ref="Y6:AG6" si="4">IF(Y7="",NA(),Y7)</f>
        <v>101.83</v>
      </c>
      <c r="Z6" s="33">
        <f t="shared" si="4"/>
        <v>105.27</v>
      </c>
      <c r="AA6" s="33">
        <f t="shared" si="4"/>
        <v>101.89</v>
      </c>
      <c r="AB6" s="33">
        <f t="shared" si="4"/>
        <v>100.97</v>
      </c>
      <c r="AC6" s="33" t="str">
        <f t="shared" si="4"/>
        <v>-</v>
      </c>
      <c r="AD6" s="33">
        <f t="shared" si="4"/>
        <v>104.17</v>
      </c>
      <c r="AE6" s="33">
        <f t="shared" si="4"/>
        <v>105.07</v>
      </c>
      <c r="AF6" s="33">
        <f t="shared" si="4"/>
        <v>108.53</v>
      </c>
      <c r="AG6" s="33">
        <f t="shared" si="4"/>
        <v>108.52</v>
      </c>
      <c r="AH6" s="32" t="str">
        <f>IF(AH7="","",IF(AH7="-","【-】","【"&amp;SUBSTITUTE(TEXT(AH7,"#,##0.00"),"-","△")&amp;"】"))</f>
        <v>【108.23】</v>
      </c>
      <c r="AI6" s="33" t="str">
        <f>IF(AI7="",NA(),AI7)</f>
        <v>-</v>
      </c>
      <c r="AJ6" s="32">
        <f t="shared" ref="AJ6:AR6" si="5">IF(AJ7="",NA(),AJ7)</f>
        <v>0</v>
      </c>
      <c r="AK6" s="32">
        <f t="shared" si="5"/>
        <v>0</v>
      </c>
      <c r="AL6" s="32">
        <f t="shared" si="5"/>
        <v>0</v>
      </c>
      <c r="AM6" s="32">
        <f t="shared" si="5"/>
        <v>0</v>
      </c>
      <c r="AN6" s="33" t="str">
        <f t="shared" si="5"/>
        <v>-</v>
      </c>
      <c r="AO6" s="33">
        <f t="shared" si="5"/>
        <v>19.97</v>
      </c>
      <c r="AP6" s="33">
        <f t="shared" si="5"/>
        <v>23.32</v>
      </c>
      <c r="AQ6" s="33">
        <f t="shared" si="5"/>
        <v>4.72</v>
      </c>
      <c r="AR6" s="33">
        <f t="shared" si="5"/>
        <v>4.87</v>
      </c>
      <c r="AS6" s="32" t="str">
        <f>IF(AS7="","",IF(AS7="-","【-】","【"&amp;SUBSTITUTE(TEXT(AS7,"#,##0.00"),"-","△")&amp;"】"))</f>
        <v>【4.45】</v>
      </c>
      <c r="AT6" s="33" t="str">
        <f>IF(AT7="",NA(),AT7)</f>
        <v>-</v>
      </c>
      <c r="AU6" s="33">
        <f t="shared" ref="AU6:BC6" si="6">IF(AU7="",NA(),AU7)</f>
        <v>150.96</v>
      </c>
      <c r="AV6" s="33">
        <f t="shared" si="6"/>
        <v>305.5</v>
      </c>
      <c r="AW6" s="33">
        <f t="shared" si="6"/>
        <v>35.25</v>
      </c>
      <c r="AX6" s="33">
        <f t="shared" si="6"/>
        <v>36.799999999999997</v>
      </c>
      <c r="AY6" s="33" t="str">
        <f t="shared" si="6"/>
        <v>-</v>
      </c>
      <c r="AZ6" s="33">
        <f t="shared" si="6"/>
        <v>152.78</v>
      </c>
      <c r="BA6" s="33">
        <f t="shared" si="6"/>
        <v>179.3</v>
      </c>
      <c r="BB6" s="33">
        <f t="shared" si="6"/>
        <v>45.99</v>
      </c>
      <c r="BC6" s="33">
        <f t="shared" si="6"/>
        <v>47.32</v>
      </c>
      <c r="BD6" s="32" t="str">
        <f>IF(BD7="","",IF(BD7="-","【-】","【"&amp;SUBSTITUTE(TEXT(BD7,"#,##0.00"),"-","△")&amp;"】"))</f>
        <v>【57.41】</v>
      </c>
      <c r="BE6" s="33" t="str">
        <f>IF(BE7="",NA(),BE7)</f>
        <v>-</v>
      </c>
      <c r="BF6" s="33">
        <f t="shared" ref="BF6:BN6" si="7">IF(BF7="",NA(),BF7)</f>
        <v>1308.48</v>
      </c>
      <c r="BG6" s="33">
        <f t="shared" si="7"/>
        <v>1210.45</v>
      </c>
      <c r="BH6" s="33">
        <f t="shared" si="7"/>
        <v>1579.18</v>
      </c>
      <c r="BI6" s="33">
        <f t="shared" si="7"/>
        <v>861.24</v>
      </c>
      <c r="BJ6" s="33" t="str">
        <f t="shared" si="7"/>
        <v>-</v>
      </c>
      <c r="BK6" s="33">
        <f t="shared" si="7"/>
        <v>935.65</v>
      </c>
      <c r="BL6" s="33">
        <f t="shared" si="7"/>
        <v>924.44</v>
      </c>
      <c r="BM6" s="33">
        <f t="shared" si="7"/>
        <v>963.16</v>
      </c>
      <c r="BN6" s="33">
        <f t="shared" si="7"/>
        <v>1017.47</v>
      </c>
      <c r="BO6" s="32" t="str">
        <f>IF(BO7="","",IF(BO7="-","【-】","【"&amp;SUBSTITUTE(TEXT(BO7,"#,##0.00"),"-","△")&amp;"】"))</f>
        <v>【763.62】</v>
      </c>
      <c r="BP6" s="33" t="str">
        <f>IF(BP7="",NA(),BP7)</f>
        <v>-</v>
      </c>
      <c r="BQ6" s="33">
        <f t="shared" ref="BQ6:BY6" si="8">IF(BQ7="",NA(),BQ7)</f>
        <v>88.21</v>
      </c>
      <c r="BR6" s="33">
        <f t="shared" si="8"/>
        <v>92.95</v>
      </c>
      <c r="BS6" s="33">
        <f t="shared" si="8"/>
        <v>95.31</v>
      </c>
      <c r="BT6" s="33">
        <f t="shared" si="8"/>
        <v>98.94</v>
      </c>
      <c r="BU6" s="33" t="str">
        <f t="shared" si="8"/>
        <v>-</v>
      </c>
      <c r="BV6" s="33">
        <f t="shared" si="8"/>
        <v>90.14</v>
      </c>
      <c r="BW6" s="33">
        <f t="shared" si="8"/>
        <v>90.24</v>
      </c>
      <c r="BX6" s="33">
        <f t="shared" si="8"/>
        <v>94.82</v>
      </c>
      <c r="BY6" s="33">
        <f t="shared" si="8"/>
        <v>96.37</v>
      </c>
      <c r="BZ6" s="32" t="str">
        <f>IF(BZ7="","",IF(BZ7="-","【-】","【"&amp;SUBSTITUTE(TEXT(BZ7,"#,##0.00"),"-","△")&amp;"】"))</f>
        <v>【98.53】</v>
      </c>
      <c r="CA6" s="33" t="str">
        <f>IF(CA7="",NA(),CA7)</f>
        <v>-</v>
      </c>
      <c r="CB6" s="33">
        <f t="shared" ref="CB6:CJ6" si="9">IF(CB7="",NA(),CB7)</f>
        <v>205.21</v>
      </c>
      <c r="CC6" s="33">
        <f t="shared" si="9"/>
        <v>194.83</v>
      </c>
      <c r="CD6" s="33">
        <f t="shared" si="9"/>
        <v>188.77</v>
      </c>
      <c r="CE6" s="33">
        <f t="shared" si="9"/>
        <v>181.48</v>
      </c>
      <c r="CF6" s="33" t="str">
        <f t="shared" si="9"/>
        <v>-</v>
      </c>
      <c r="CG6" s="33">
        <f t="shared" si="9"/>
        <v>169.64</v>
      </c>
      <c r="CH6" s="33">
        <f t="shared" si="9"/>
        <v>170.22</v>
      </c>
      <c r="CI6" s="33">
        <f t="shared" si="9"/>
        <v>162.88</v>
      </c>
      <c r="CJ6" s="33">
        <f t="shared" si="9"/>
        <v>162.65</v>
      </c>
      <c r="CK6" s="32" t="str">
        <f>IF(CK7="","",IF(CK7="-","【-】","【"&amp;SUBSTITUTE(TEXT(CK7,"#,##0.00"),"-","△")&amp;"】"))</f>
        <v>【139.70】</v>
      </c>
      <c r="CL6" s="33" t="str">
        <f>IF(CL7="",NA(),CL7)</f>
        <v>-</v>
      </c>
      <c r="CM6" s="33">
        <f t="shared" ref="CM6:CU6" si="10">IF(CM7="",NA(),CM7)</f>
        <v>76.489999999999995</v>
      </c>
      <c r="CN6" s="33">
        <f t="shared" si="10"/>
        <v>76.48</v>
      </c>
      <c r="CO6" s="33">
        <f t="shared" si="10"/>
        <v>77.319999999999993</v>
      </c>
      <c r="CP6" s="33">
        <f t="shared" si="10"/>
        <v>76.78</v>
      </c>
      <c r="CQ6" s="33" t="str">
        <f t="shared" si="10"/>
        <v>-</v>
      </c>
      <c r="CR6" s="33">
        <f t="shared" si="10"/>
        <v>67.569999999999993</v>
      </c>
      <c r="CS6" s="33">
        <f t="shared" si="10"/>
        <v>67.099999999999994</v>
      </c>
      <c r="CT6" s="33">
        <f t="shared" si="10"/>
        <v>67.95</v>
      </c>
      <c r="CU6" s="33">
        <f t="shared" si="10"/>
        <v>66.63</v>
      </c>
      <c r="CV6" s="32" t="str">
        <f>IF(CV7="","",IF(CV7="-","【-】","【"&amp;SUBSTITUTE(TEXT(CV7,"#,##0.00"),"-","△")&amp;"】"))</f>
        <v>【60.01】</v>
      </c>
      <c r="CW6" s="33" t="str">
        <f>IF(CW7="",NA(),CW7)</f>
        <v>-</v>
      </c>
      <c r="CX6" s="33">
        <f t="shared" ref="CX6:DF6" si="11">IF(CX7="",NA(),CX7)</f>
        <v>90.94</v>
      </c>
      <c r="CY6" s="33">
        <f t="shared" si="11"/>
        <v>91.22</v>
      </c>
      <c r="CZ6" s="33">
        <f t="shared" si="11"/>
        <v>91.88</v>
      </c>
      <c r="DA6" s="33">
        <f t="shared" si="11"/>
        <v>91.22</v>
      </c>
      <c r="DB6" s="33" t="str">
        <f t="shared" si="11"/>
        <v>-</v>
      </c>
      <c r="DC6" s="33">
        <f t="shared" si="11"/>
        <v>92.87</v>
      </c>
      <c r="DD6" s="33">
        <f t="shared" si="11"/>
        <v>93.01</v>
      </c>
      <c r="DE6" s="33">
        <f t="shared" si="11"/>
        <v>93.12</v>
      </c>
      <c r="DF6" s="33">
        <f t="shared" si="11"/>
        <v>93.38</v>
      </c>
      <c r="DG6" s="32" t="str">
        <f>IF(DG7="","",IF(DG7="-","【-】","【"&amp;SUBSTITUTE(TEXT(DG7,"#,##0.00"),"-","△")&amp;"】"))</f>
        <v>【94.73】</v>
      </c>
      <c r="DH6" s="33" t="str">
        <f>IF(DH7="",NA(),DH7)</f>
        <v>-</v>
      </c>
      <c r="DI6" s="33">
        <f t="shared" ref="DI6:DQ6" si="12">IF(DI7="",NA(),DI7)</f>
        <v>1.59</v>
      </c>
      <c r="DJ6" s="33">
        <f t="shared" si="12"/>
        <v>3.07</v>
      </c>
      <c r="DK6" s="33">
        <f t="shared" si="12"/>
        <v>7.79</v>
      </c>
      <c r="DL6" s="33">
        <f t="shared" si="12"/>
        <v>10.119999999999999</v>
      </c>
      <c r="DM6" s="33" t="str">
        <f t="shared" si="12"/>
        <v>-</v>
      </c>
      <c r="DN6" s="33">
        <f t="shared" si="12"/>
        <v>16.02</v>
      </c>
      <c r="DO6" s="33">
        <f t="shared" si="12"/>
        <v>16.559999999999999</v>
      </c>
      <c r="DP6" s="33">
        <f t="shared" si="12"/>
        <v>28.35</v>
      </c>
      <c r="DQ6" s="33">
        <f t="shared" si="12"/>
        <v>27.96</v>
      </c>
      <c r="DR6" s="32" t="str">
        <f>IF(DR7="","",IF(DR7="-","【-】","【"&amp;SUBSTITUTE(TEXT(DR7,"#,##0.00"),"-","△")&amp;"】"))</f>
        <v>【36.85】</v>
      </c>
      <c r="DS6" s="33" t="str">
        <f>IF(DS7="",NA(),DS7)</f>
        <v>-</v>
      </c>
      <c r="DT6" s="32">
        <f t="shared" ref="DT6:EB6" si="13">IF(DT7="",NA(),DT7)</f>
        <v>0</v>
      </c>
      <c r="DU6" s="32">
        <f t="shared" si="13"/>
        <v>0</v>
      </c>
      <c r="DV6" s="32">
        <f t="shared" si="13"/>
        <v>0</v>
      </c>
      <c r="DW6" s="32">
        <f t="shared" si="13"/>
        <v>0</v>
      </c>
      <c r="DX6" s="33" t="str">
        <f t="shared" si="13"/>
        <v>-</v>
      </c>
      <c r="DY6" s="33">
        <f t="shared" si="13"/>
        <v>2.68</v>
      </c>
      <c r="DZ6" s="33">
        <f t="shared" si="13"/>
        <v>2.82</v>
      </c>
      <c r="EA6" s="33">
        <f t="shared" si="13"/>
        <v>3.05</v>
      </c>
      <c r="EB6" s="33">
        <f t="shared" si="13"/>
        <v>3.4</v>
      </c>
      <c r="EC6" s="32" t="str">
        <f>IF(EC7="","",IF(EC7="-","【-】","【"&amp;SUBSTITUTE(TEXT(EC7,"#,##0.00"),"-","△")&amp;"】"))</f>
        <v>【4.56】</v>
      </c>
      <c r="ED6" s="33" t="str">
        <f>IF(ED7="",NA(),ED7)</f>
        <v>-</v>
      </c>
      <c r="EE6" s="33">
        <f t="shared" ref="EE6:EM6" si="14">IF(EE7="",NA(),EE7)</f>
        <v>0.02</v>
      </c>
      <c r="EF6" s="32">
        <f t="shared" si="14"/>
        <v>0</v>
      </c>
      <c r="EG6" s="32">
        <f t="shared" si="14"/>
        <v>0</v>
      </c>
      <c r="EH6" s="33">
        <f t="shared" si="14"/>
        <v>0.03</v>
      </c>
      <c r="EI6" s="33" t="str">
        <f t="shared" si="14"/>
        <v>-</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412015</v>
      </c>
      <c r="D7" s="35">
        <v>46</v>
      </c>
      <c r="E7" s="35">
        <v>17</v>
      </c>
      <c r="F7" s="35">
        <v>1</v>
      </c>
      <c r="G7" s="35">
        <v>0</v>
      </c>
      <c r="H7" s="35" t="s">
        <v>96</v>
      </c>
      <c r="I7" s="35" t="s">
        <v>97</v>
      </c>
      <c r="J7" s="35" t="s">
        <v>98</v>
      </c>
      <c r="K7" s="35" t="s">
        <v>99</v>
      </c>
      <c r="L7" s="35" t="s">
        <v>100</v>
      </c>
      <c r="M7" s="36" t="s">
        <v>101</v>
      </c>
      <c r="N7" s="36">
        <v>53.68</v>
      </c>
      <c r="O7" s="36">
        <v>75.77</v>
      </c>
      <c r="P7" s="36">
        <v>87.45</v>
      </c>
      <c r="Q7" s="36">
        <v>3110</v>
      </c>
      <c r="R7" s="36">
        <v>235523</v>
      </c>
      <c r="S7" s="36">
        <v>431.84</v>
      </c>
      <c r="T7" s="36">
        <v>545.39</v>
      </c>
      <c r="U7" s="36">
        <v>177777</v>
      </c>
      <c r="V7" s="36">
        <v>39.72</v>
      </c>
      <c r="W7" s="36">
        <v>4475.76</v>
      </c>
      <c r="X7" s="36" t="s">
        <v>101</v>
      </c>
      <c r="Y7" s="36">
        <v>101.83</v>
      </c>
      <c r="Z7" s="36">
        <v>105.27</v>
      </c>
      <c r="AA7" s="36">
        <v>101.89</v>
      </c>
      <c r="AB7" s="36">
        <v>100.97</v>
      </c>
      <c r="AC7" s="36" t="s">
        <v>101</v>
      </c>
      <c r="AD7" s="36">
        <v>104.17</v>
      </c>
      <c r="AE7" s="36">
        <v>105.07</v>
      </c>
      <c r="AF7" s="36">
        <v>108.53</v>
      </c>
      <c r="AG7" s="36">
        <v>108.52</v>
      </c>
      <c r="AH7" s="36">
        <v>108.23</v>
      </c>
      <c r="AI7" s="36" t="s">
        <v>101</v>
      </c>
      <c r="AJ7" s="36">
        <v>0</v>
      </c>
      <c r="AK7" s="36">
        <v>0</v>
      </c>
      <c r="AL7" s="36">
        <v>0</v>
      </c>
      <c r="AM7" s="36">
        <v>0</v>
      </c>
      <c r="AN7" s="36" t="s">
        <v>101</v>
      </c>
      <c r="AO7" s="36">
        <v>19.97</v>
      </c>
      <c r="AP7" s="36">
        <v>23.32</v>
      </c>
      <c r="AQ7" s="36">
        <v>4.72</v>
      </c>
      <c r="AR7" s="36">
        <v>4.87</v>
      </c>
      <c r="AS7" s="36">
        <v>4.45</v>
      </c>
      <c r="AT7" s="36" t="s">
        <v>101</v>
      </c>
      <c r="AU7" s="36">
        <v>150.96</v>
      </c>
      <c r="AV7" s="36">
        <v>305.5</v>
      </c>
      <c r="AW7" s="36">
        <v>35.25</v>
      </c>
      <c r="AX7" s="36">
        <v>36.799999999999997</v>
      </c>
      <c r="AY7" s="36" t="s">
        <v>101</v>
      </c>
      <c r="AZ7" s="36">
        <v>152.78</v>
      </c>
      <c r="BA7" s="36">
        <v>179.3</v>
      </c>
      <c r="BB7" s="36">
        <v>45.99</v>
      </c>
      <c r="BC7" s="36">
        <v>47.32</v>
      </c>
      <c r="BD7" s="36">
        <v>57.41</v>
      </c>
      <c r="BE7" s="36" t="s">
        <v>101</v>
      </c>
      <c r="BF7" s="36">
        <v>1308.48</v>
      </c>
      <c r="BG7" s="36">
        <v>1210.45</v>
      </c>
      <c r="BH7" s="36">
        <v>1579.18</v>
      </c>
      <c r="BI7" s="36">
        <v>861.24</v>
      </c>
      <c r="BJ7" s="36" t="s">
        <v>101</v>
      </c>
      <c r="BK7" s="36">
        <v>935.65</v>
      </c>
      <c r="BL7" s="36">
        <v>924.44</v>
      </c>
      <c r="BM7" s="36">
        <v>963.16</v>
      </c>
      <c r="BN7" s="36">
        <v>1017.47</v>
      </c>
      <c r="BO7" s="36">
        <v>763.62</v>
      </c>
      <c r="BP7" s="36" t="s">
        <v>101</v>
      </c>
      <c r="BQ7" s="36">
        <v>88.21</v>
      </c>
      <c r="BR7" s="36">
        <v>92.95</v>
      </c>
      <c r="BS7" s="36">
        <v>95.31</v>
      </c>
      <c r="BT7" s="36">
        <v>98.94</v>
      </c>
      <c r="BU7" s="36" t="s">
        <v>101</v>
      </c>
      <c r="BV7" s="36">
        <v>90.14</v>
      </c>
      <c r="BW7" s="36">
        <v>90.24</v>
      </c>
      <c r="BX7" s="36">
        <v>94.82</v>
      </c>
      <c r="BY7" s="36">
        <v>96.37</v>
      </c>
      <c r="BZ7" s="36">
        <v>98.53</v>
      </c>
      <c r="CA7" s="36" t="s">
        <v>101</v>
      </c>
      <c r="CB7" s="36">
        <v>205.21</v>
      </c>
      <c r="CC7" s="36">
        <v>194.83</v>
      </c>
      <c r="CD7" s="36">
        <v>188.77</v>
      </c>
      <c r="CE7" s="36">
        <v>181.48</v>
      </c>
      <c r="CF7" s="36" t="s">
        <v>101</v>
      </c>
      <c r="CG7" s="36">
        <v>169.64</v>
      </c>
      <c r="CH7" s="36">
        <v>170.22</v>
      </c>
      <c r="CI7" s="36">
        <v>162.88</v>
      </c>
      <c r="CJ7" s="36">
        <v>162.65</v>
      </c>
      <c r="CK7" s="36">
        <v>139.69999999999999</v>
      </c>
      <c r="CL7" s="36" t="s">
        <v>101</v>
      </c>
      <c r="CM7" s="36">
        <v>76.489999999999995</v>
      </c>
      <c r="CN7" s="36">
        <v>76.48</v>
      </c>
      <c r="CO7" s="36">
        <v>77.319999999999993</v>
      </c>
      <c r="CP7" s="36">
        <v>76.78</v>
      </c>
      <c r="CQ7" s="36" t="s">
        <v>101</v>
      </c>
      <c r="CR7" s="36">
        <v>67.569999999999993</v>
      </c>
      <c r="CS7" s="36">
        <v>67.099999999999994</v>
      </c>
      <c r="CT7" s="36">
        <v>67.95</v>
      </c>
      <c r="CU7" s="36">
        <v>66.63</v>
      </c>
      <c r="CV7" s="36">
        <v>60.01</v>
      </c>
      <c r="CW7" s="36" t="s">
        <v>101</v>
      </c>
      <c r="CX7" s="36">
        <v>90.94</v>
      </c>
      <c r="CY7" s="36">
        <v>91.22</v>
      </c>
      <c r="CZ7" s="36">
        <v>91.88</v>
      </c>
      <c r="DA7" s="36">
        <v>91.22</v>
      </c>
      <c r="DB7" s="36" t="s">
        <v>101</v>
      </c>
      <c r="DC7" s="36">
        <v>92.87</v>
      </c>
      <c r="DD7" s="36">
        <v>93.01</v>
      </c>
      <c r="DE7" s="36">
        <v>93.12</v>
      </c>
      <c r="DF7" s="36">
        <v>93.38</v>
      </c>
      <c r="DG7" s="36">
        <v>94.73</v>
      </c>
      <c r="DH7" s="36" t="s">
        <v>101</v>
      </c>
      <c r="DI7" s="36">
        <v>1.59</v>
      </c>
      <c r="DJ7" s="36">
        <v>3.07</v>
      </c>
      <c r="DK7" s="36">
        <v>7.79</v>
      </c>
      <c r="DL7" s="36">
        <v>10.119999999999999</v>
      </c>
      <c r="DM7" s="36" t="s">
        <v>101</v>
      </c>
      <c r="DN7" s="36">
        <v>16.02</v>
      </c>
      <c r="DO7" s="36">
        <v>16.559999999999999</v>
      </c>
      <c r="DP7" s="36">
        <v>28.35</v>
      </c>
      <c r="DQ7" s="36">
        <v>27.96</v>
      </c>
      <c r="DR7" s="36">
        <v>36.85</v>
      </c>
      <c r="DS7" s="36" t="s">
        <v>101</v>
      </c>
      <c r="DT7" s="36">
        <v>0</v>
      </c>
      <c r="DU7" s="36">
        <v>0</v>
      </c>
      <c r="DV7" s="36">
        <v>0</v>
      </c>
      <c r="DW7" s="36">
        <v>0</v>
      </c>
      <c r="DX7" s="36" t="s">
        <v>101</v>
      </c>
      <c r="DY7" s="36">
        <v>2.68</v>
      </c>
      <c r="DZ7" s="36">
        <v>2.82</v>
      </c>
      <c r="EA7" s="36">
        <v>3.05</v>
      </c>
      <c r="EB7" s="36">
        <v>3.4</v>
      </c>
      <c r="EC7" s="36">
        <v>4.5599999999999996</v>
      </c>
      <c r="ED7" s="36" t="s">
        <v>101</v>
      </c>
      <c r="EE7" s="36">
        <v>0.02</v>
      </c>
      <c r="EF7" s="36">
        <v>0</v>
      </c>
      <c r="EG7" s="36">
        <v>0</v>
      </c>
      <c r="EH7" s="36">
        <v>0.03</v>
      </c>
      <c r="EI7" s="36" t="s">
        <v>101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ミッチーﾏｳｽ</cp:lastModifiedBy>
  <dcterms:created xsi:type="dcterms:W3CDTF">2017-02-08T02:37:35Z</dcterms:created>
  <dcterms:modified xsi:type="dcterms:W3CDTF">2017-02-14T02:34:59Z</dcterms:modified>
  <cp:category/>
</cp:coreProperties>
</file>