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<sst xmlns="http://schemas.openxmlformats.org/spreadsheetml/2006/main" count="218" uniqueCount="108">
  <si>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</si>
  <si>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</si>
  <si>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</si>
  <si>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</si>
  <si>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</si>
  <si>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</si>
  <si>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</si>
  <si>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</si>
  <si>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</si>
  <si>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</si>
  <si>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</si>
  <si>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</si>
  <si>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</si>
  <si>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</si>
  <si>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</si>
  <si>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</si>
  <si>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</si>
  <si>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</si>
  <si>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</si>
  <si>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</si>
  <si>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</si>
  <si>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</si>
  <si>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</si>
  <si>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</si>
  <si>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</si>
  <si>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</si>
  <si>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</si>
  <si>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</si>
  <si>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</si>
  <si>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</si>
  <si>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</si>
  <si>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</si>
  <si>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</si>
  <si>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</si>
  <si>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</si>
  <si>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</si>
  <si>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</si>
  <si>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</si>
  <si>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</si>
  <si>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</si>
  <si>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</si>
  <si>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</si>
  <si>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</si>
  <si>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</si>
  <si>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</si>
  <si>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</si>
  <si>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</si>
  <si>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</si>
  <si>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</si>
  <si>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</si>
  <si>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</si>
  <si>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</si>
  <si>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</si>
  <si>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</si>
  <si>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</si>
  <si>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</si>
  <si>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</si>
  <si>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</si>
  <si>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</si>
  <si>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</si>
  <si>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</si>
  <si>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</si>
  <si>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</si>
  <si>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</si>
  <si>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</si>
  <si>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</si>
  <si>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</si>
  <si>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</si>
  <si>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</si>
  <si>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</si>
  <si>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</si>
  <si>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</si>
  <si>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</si>
  <si>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</si>
  <si>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</si>
  <si>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</si>
  <si>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</si>
  <si>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</si>
  <si>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</si>
  <si>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</si>
  <si>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</si>
  <si>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</si>
  <si>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</si>
  <si>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</si>
  <si>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</si>
  <si>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</si>
  <si>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</si>
  <si>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</si>
  <si>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</si>
  <si>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</si>
  <si>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</si>
  <si>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</si>
  <si>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</si>
  <si>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吉野ヶ里町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</si>
  <si>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</si>
  <si>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</si>
  <si>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</si>
  <si>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</si>
  <si>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</si>
  <si>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</si>
  <si>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</si>
  <si>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</si>
  <si>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</si>
  <si>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</si>
  <si>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</si>
  <si>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・管路更新については管路更新計画を作成し、計画的な改修を行う必要がある。
・簡易水道事業の安定運営、事業継続のための経費削減に努めるとともに、必要に応じて水道料金の見直しを検討する必要がある。</t>
    <rPh sb="1" eb="3">
      <t>カンロ</t>
    </rPh>
    <rPh sb="3" eb="5">
      <t>コウシン</t>
    </rPh>
    <rPh sb="10" eb="12">
      <t>カンロ</t>
    </rPh>
    <rPh sb="12" eb="14">
      <t>コウシン</t>
    </rPh>
    <rPh sb="14" eb="16">
      <t>ケイカク</t>
    </rPh>
    <rPh sb="17" eb="19">
      <t>サクセイ</t>
    </rPh>
    <rPh sb="21" eb="24">
      <t>ケイカクテキ</t>
    </rPh>
    <rPh sb="25" eb="27">
      <t>カイシュウ</t>
    </rPh>
    <rPh sb="28" eb="29">
      <t>オコナ</t>
    </rPh>
    <rPh sb="30" eb="32">
      <t>ヒツヨウ</t>
    </rPh>
    <rPh sb="39" eb="41">
      <t>カンイ</t>
    </rPh>
    <rPh sb="41" eb="43">
      <t>スイドウ</t>
    </rPh>
    <rPh sb="43" eb="45">
      <t>ジギョウ</t>
    </rPh>
    <rPh sb="46" eb="48">
      <t>アンテイ</t>
    </rPh>
    <rPh sb="48" eb="50">
      <t>ウンエイ</t>
    </rPh>
    <rPh sb="51" eb="53">
      <t>ジギョウ</t>
    </rPh>
    <rPh sb="53" eb="55">
      <t>ケイゾク</t>
    </rPh>
    <rPh sb="59" eb="61">
      <t>ケイヒ</t>
    </rPh>
    <rPh sb="61" eb="63">
      <t>サクゲン</t>
    </rPh>
    <rPh sb="64" eb="65">
      <t>ツト</t>
    </rPh>
    <rPh sb="72" eb="74">
      <t>ヒツヨウ</t>
    </rPh>
    <rPh sb="75" eb="76">
      <t>オウ</t>
    </rPh>
    <rPh sb="78" eb="80">
      <t>スイドウ</t>
    </rPh>
    <rPh sb="80" eb="82">
      <t>リョウキン</t>
    </rPh>
    <rPh sb="83" eb="85">
      <t>ミナオ</t>
    </rPh>
    <rPh sb="87" eb="89">
      <t>ケントウ</t>
    </rPh>
    <rPh sb="91" eb="93">
      <t>ヒツヨウ</t>
    </rPh>
    <phoneticPr fontId="4"/>
  </si>
  <si>
    <t>・収益的収支比率は100％前後の数値で推移している。今後、老朽化等による施設等の改修も見込まれるため健全経営に努める必要がある。
・料金回収率は類団平均値を上回っているものの、40％程度で推移しており、給水収入以外の収入（繰入金）で賄われている状況である。必要に応じて料金の見直しを検討する必要がある。</t>
    <rPh sb="4" eb="6">
      <t>シュウシ</t>
    </rPh>
    <rPh sb="6" eb="8">
      <t>ヒリツ</t>
    </rPh>
    <rPh sb="13" eb="15">
      <t>ゼンゴ</t>
    </rPh>
    <rPh sb="16" eb="18">
      <t>スウチ</t>
    </rPh>
    <rPh sb="19" eb="21">
      <t>スイイ</t>
    </rPh>
    <rPh sb="26" eb="28">
      <t>コンゴ</t>
    </rPh>
    <rPh sb="29" eb="32">
      <t>ロウキュウカ</t>
    </rPh>
    <rPh sb="32" eb="33">
      <t>トウ</t>
    </rPh>
    <rPh sb="36" eb="38">
      <t>シセツ</t>
    </rPh>
    <rPh sb="38" eb="39">
      <t>トウ</t>
    </rPh>
    <rPh sb="40" eb="42">
      <t>カイシュウ</t>
    </rPh>
    <rPh sb="43" eb="45">
      <t>ミコ</t>
    </rPh>
    <rPh sb="50" eb="52">
      <t>ケンゼン</t>
    </rPh>
    <rPh sb="52" eb="54">
      <t>ケイエイ</t>
    </rPh>
    <rPh sb="55" eb="56">
      <t>ツト</t>
    </rPh>
    <rPh sb="58" eb="60">
      <t>ヒツヨウ</t>
    </rPh>
    <rPh sb="67" eb="69">
      <t>リョウキン</t>
    </rPh>
    <rPh sb="69" eb="71">
      <t>カイシュウ</t>
    </rPh>
    <rPh sb="71" eb="72">
      <t>リツ</t>
    </rPh>
    <rPh sb="73" eb="74">
      <t>ルイ</t>
    </rPh>
    <phoneticPr fontId="4"/>
  </si>
  <si>
    <t>・簡易水道事業を開始して33年ほどが経過している。これまで道路改良に伴う本管の一部改修、取水口の改修は行ったものの、老朽化による改修は行っていない。今後、大規模な改修が必要になると見込まれる。</t>
    <rPh sb="1" eb="3">
      <t>カンイ</t>
    </rPh>
    <rPh sb="3" eb="5">
      <t>スイドウ</t>
    </rPh>
    <rPh sb="5" eb="7">
      <t>ジギョウ</t>
    </rPh>
    <rPh sb="8" eb="10">
      <t>カイシ</t>
    </rPh>
    <rPh sb="14" eb="15">
      <t>ネン</t>
    </rPh>
    <rPh sb="18" eb="20">
      <t>ケイカ</t>
    </rPh>
    <rPh sb="29" eb="31">
      <t>ドウロ</t>
    </rPh>
    <rPh sb="31" eb="33">
      <t>カイリョウ</t>
    </rPh>
    <rPh sb="34" eb="35">
      <t>トモナ</t>
    </rPh>
    <rPh sb="36" eb="38">
      <t>ホンカン</t>
    </rPh>
    <rPh sb="39" eb="41">
      <t>イチブ</t>
    </rPh>
    <rPh sb="41" eb="43">
      <t>カイシュウ</t>
    </rPh>
    <rPh sb="44" eb="47">
      <t>シュスイコウ</t>
    </rPh>
    <rPh sb="48" eb="50">
      <t>カイシュウ</t>
    </rPh>
    <rPh sb="51" eb="52">
      <t>オコナ</t>
    </rPh>
    <rPh sb="58" eb="61">
      <t>ロウキュウカ</t>
    </rPh>
    <rPh sb="64" eb="66">
      <t>カイシュウ</t>
    </rPh>
    <rPh sb="67" eb="68">
      <t>オコナ</t>
    </rPh>
    <rPh sb="74" eb="76">
      <t>コンゴ</t>
    </rPh>
    <rPh sb="77" eb="80">
      <t>ダイキボ</t>
    </rPh>
    <rPh sb="81" eb="83">
      <t>カイシュウ</t>
    </rPh>
    <rPh sb="84" eb="86">
      <t>ヒツヨウ</t>
    </rPh>
    <rPh sb="90" eb="92">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</si>
</sst>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335552"/>
        <c:axId val="753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75335552"/>
        <c:axId val="75374592"/>
      </c:lineChart>
      <c:dateAx>
        <c:axId val="75335552"/>
        <c:scaling>
          <c:orientation val="minMax"/>
        </c:scaling>
        <c:delete val="1"/>
        <c:axPos val="b"/>
        <c:numFmt formatCode="ge" sourceLinked="1"/>
        <c:majorTickMark val="none"/>
        <c:minorTickMark val="none"/>
        <c:tickLblPos val="none"/>
        <c:crossAx val="75374592"/>
        <c:crosses val="autoZero"/>
        <c:auto val="1"/>
        <c:lblOffset val="100"/>
        <c:baseTimeUnit val="years"/>
      </c:dateAx>
      <c:valAx>
        <c:axId val="753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29.88</c:v>
                </c:pt>
                <c:pt idx="1">
                  <c:v>33.76</c:v>
                </c:pt>
                <c:pt idx="2">
                  <c:v>40.22</c:v>
                </c:pt>
                <c:pt idx="3">
                  <c:v>39.69</c:v>
                </c:pt>
                <c:pt idx="4">
                  <c:v>39.130000000000003</c:v>
                </c:pt>
              </c:numCache>
            </c:numRef>
          </c:val>
        </c:ser>
        <c:dLbls>
          <c:showLegendKey val="0"/>
          <c:showVal val="0"/>
          <c:showCatName val="0"/>
          <c:showSerName val="0"/>
          <c:showPercent val="0"/>
          <c:showBubbleSize val="0"/>
        </c:dLbls>
        <c:gapWidth val="150"/>
        <c:axId val="77768960"/>
        <c:axId val="777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77768960"/>
        <c:axId val="77771136"/>
      </c:lineChart>
      <c:dateAx>
        <c:axId val="77768960"/>
        <c:scaling>
          <c:orientation val="minMax"/>
        </c:scaling>
        <c:delete val="1"/>
        <c:axPos val="b"/>
        <c:numFmt formatCode="ge" sourceLinked="1"/>
        <c:majorTickMark val="none"/>
        <c:minorTickMark val="none"/>
        <c:tickLblPos val="none"/>
        <c:crossAx val="77771136"/>
        <c:crosses val="autoZero"/>
        <c:auto val="1"/>
        <c:lblOffset val="100"/>
        <c:baseTimeUnit val="years"/>
      </c:dateAx>
      <c:valAx>
        <c:axId val="777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85.35</c:v>
                </c:pt>
                <c:pt idx="1">
                  <c:v>87</c:v>
                </c:pt>
                <c:pt idx="2">
                  <c:v>88.25</c:v>
                </c:pt>
                <c:pt idx="3">
                  <c:v>88.94</c:v>
                </c:pt>
                <c:pt idx="4">
                  <c:v>88.81</c:v>
                </c:pt>
              </c:numCache>
            </c:numRef>
          </c:val>
        </c:ser>
        <c:dLbls>
          <c:showLegendKey val="0"/>
          <c:showVal val="0"/>
          <c:showCatName val="0"/>
          <c:showSerName val="0"/>
          <c:showPercent val="0"/>
          <c:showBubbleSize val="0"/>
        </c:dLbls>
        <c:gapWidth val="150"/>
        <c:axId val="119891840"/>
        <c:axId val="1198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19891840"/>
        <c:axId val="119898112"/>
      </c:lineChart>
      <c:dateAx>
        <c:axId val="119891840"/>
        <c:scaling>
          <c:orientation val="minMax"/>
        </c:scaling>
        <c:delete val="1"/>
        <c:axPos val="b"/>
        <c:numFmt formatCode="ge" sourceLinked="1"/>
        <c:majorTickMark val="none"/>
        <c:minorTickMark val="none"/>
        <c:tickLblPos val="none"/>
        <c:crossAx val="119898112"/>
        <c:crosses val="autoZero"/>
        <c:auto val="1"/>
        <c:lblOffset val="100"/>
        <c:baseTimeUnit val="years"/>
      </c:dateAx>
      <c:valAx>
        <c:axId val="1198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104.56</c:v>
                </c:pt>
                <c:pt idx="1">
                  <c:v>98.91</c:v>
                </c:pt>
                <c:pt idx="2">
                  <c:v>102.65</c:v>
                </c:pt>
                <c:pt idx="3">
                  <c:v>96.76</c:v>
                </c:pt>
                <c:pt idx="4">
                  <c:v>96.59</c:v>
                </c:pt>
              </c:numCache>
            </c:numRef>
          </c:val>
        </c:ser>
        <c:dLbls>
          <c:showLegendKey val="0"/>
          <c:showVal val="0"/>
          <c:showCatName val="0"/>
          <c:showSerName val="0"/>
          <c:showPercent val="0"/>
          <c:showBubbleSize val="0"/>
        </c:dLbls>
        <c:gapWidth val="150"/>
        <c:axId val="75388416"/>
        <c:axId val="753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75388416"/>
        <c:axId val="75390336"/>
      </c:lineChart>
      <c:dateAx>
        <c:axId val="75388416"/>
        <c:scaling>
          <c:orientation val="minMax"/>
        </c:scaling>
        <c:delete val="1"/>
        <c:axPos val="b"/>
        <c:numFmt formatCode="ge" sourceLinked="1"/>
        <c:majorTickMark val="none"/>
        <c:minorTickMark val="none"/>
        <c:tickLblPos val="none"/>
        <c:crossAx val="75390336"/>
        <c:crosses val="autoZero"/>
        <c:auto val="1"/>
        <c:lblOffset val="100"/>
        <c:baseTimeUnit val="years"/>
      </c:dateAx>
      <c:valAx>
        <c:axId val="753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08512"/>
        <c:axId val="754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08512"/>
        <c:axId val="75410432"/>
      </c:lineChart>
      <c:dateAx>
        <c:axId val="75408512"/>
        <c:scaling>
          <c:orientation val="minMax"/>
        </c:scaling>
        <c:delete val="1"/>
        <c:axPos val="b"/>
        <c:numFmt formatCode="ge" sourceLinked="1"/>
        <c:majorTickMark val="none"/>
        <c:minorTickMark val="none"/>
        <c:tickLblPos val="none"/>
        <c:crossAx val="75410432"/>
        <c:crosses val="autoZero"/>
        <c:auto val="1"/>
        <c:lblOffset val="100"/>
        <c:baseTimeUnit val="years"/>
      </c:dateAx>
      <c:valAx>
        <c:axId val="754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448512"/>
        <c:axId val="764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448512"/>
        <c:axId val="76450432"/>
      </c:lineChart>
      <c:dateAx>
        <c:axId val="76448512"/>
        <c:scaling>
          <c:orientation val="minMax"/>
        </c:scaling>
        <c:delete val="1"/>
        <c:axPos val="b"/>
        <c:numFmt formatCode="ge" sourceLinked="1"/>
        <c:majorTickMark val="none"/>
        <c:minorTickMark val="none"/>
        <c:tickLblPos val="none"/>
        <c:crossAx val="76450432"/>
        <c:crosses val="autoZero"/>
        <c:auto val="1"/>
        <c:lblOffset val="100"/>
        <c:baseTimeUnit val="years"/>
      </c:dateAx>
      <c:valAx>
        <c:axId val="764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478720"/>
        <c:axId val="775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478720"/>
        <c:axId val="77541760"/>
      </c:lineChart>
      <c:dateAx>
        <c:axId val="76478720"/>
        <c:scaling>
          <c:orientation val="minMax"/>
        </c:scaling>
        <c:delete val="1"/>
        <c:axPos val="b"/>
        <c:numFmt formatCode="ge" sourceLinked="1"/>
        <c:majorTickMark val="none"/>
        <c:minorTickMark val="none"/>
        <c:tickLblPos val="none"/>
        <c:crossAx val="77541760"/>
        <c:crosses val="autoZero"/>
        <c:auto val="1"/>
        <c:lblOffset val="100"/>
        <c:baseTimeUnit val="years"/>
      </c:dateAx>
      <c:valAx>
        <c:axId val="775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551872"/>
        <c:axId val="775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551872"/>
        <c:axId val="77582720"/>
      </c:lineChart>
      <c:dateAx>
        <c:axId val="77551872"/>
        <c:scaling>
          <c:orientation val="minMax"/>
        </c:scaling>
        <c:delete val="1"/>
        <c:axPos val="b"/>
        <c:numFmt formatCode="ge" sourceLinked="1"/>
        <c:majorTickMark val="none"/>
        <c:minorTickMark val="none"/>
        <c:tickLblPos val="none"/>
        <c:crossAx val="77582720"/>
        <c:crosses val="autoZero"/>
        <c:auto val="1"/>
        <c:lblOffset val="100"/>
        <c:baseTimeUnit val="years"/>
      </c:dateAx>
      <c:valAx>
        <c:axId val="775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672832"/>
        <c:axId val="776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77672832"/>
        <c:axId val="77674752"/>
      </c:lineChart>
      <c:dateAx>
        <c:axId val="77672832"/>
        <c:scaling>
          <c:orientation val="minMax"/>
        </c:scaling>
        <c:delete val="1"/>
        <c:axPos val="b"/>
        <c:numFmt formatCode="ge" sourceLinked="1"/>
        <c:majorTickMark val="none"/>
        <c:minorTickMark val="none"/>
        <c:tickLblPos val="none"/>
        <c:crossAx val="77674752"/>
        <c:crosses val="autoZero"/>
        <c:auto val="1"/>
        <c:lblOffset val="100"/>
        <c:baseTimeUnit val="years"/>
      </c:dateAx>
      <c:valAx>
        <c:axId val="776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39.950000000000003</c:v>
                </c:pt>
                <c:pt idx="1">
                  <c:v>39.78</c:v>
                </c:pt>
                <c:pt idx="2">
                  <c:v>48.25</c:v>
                </c:pt>
                <c:pt idx="3">
                  <c:v>42.66</c:v>
                </c:pt>
                <c:pt idx="4">
                  <c:v>44.34</c:v>
                </c:pt>
              </c:numCache>
            </c:numRef>
          </c:val>
        </c:ser>
        <c:dLbls>
          <c:showLegendKey val="0"/>
          <c:showVal val="0"/>
          <c:showCatName val="0"/>
          <c:showSerName val="0"/>
          <c:showPercent val="0"/>
          <c:showBubbleSize val="0"/>
        </c:dLbls>
        <c:gapWidth val="150"/>
        <c:axId val="77713408"/>
        <c:axId val="777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77713408"/>
        <c:axId val="77715328"/>
      </c:lineChart>
      <c:dateAx>
        <c:axId val="77713408"/>
        <c:scaling>
          <c:orientation val="minMax"/>
        </c:scaling>
        <c:delete val="1"/>
        <c:axPos val="b"/>
        <c:numFmt formatCode="ge" sourceLinked="1"/>
        <c:majorTickMark val="none"/>
        <c:minorTickMark val="none"/>
        <c:tickLblPos val="none"/>
        <c:crossAx val="77715328"/>
        <c:crosses val="autoZero"/>
        <c:auto val="1"/>
        <c:lblOffset val="100"/>
        <c:baseTimeUnit val="years"/>
      </c:dateAx>
      <c:valAx>
        <c:axId val="777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527.66</c:v>
                </c:pt>
                <c:pt idx="1">
                  <c:v>493.43</c:v>
                </c:pt>
                <c:pt idx="2">
                  <c:v>350.35</c:v>
                </c:pt>
                <c:pt idx="3">
                  <c:v>371.3</c:v>
                </c:pt>
                <c:pt idx="4">
                  <c:v>343.01</c:v>
                </c:pt>
              </c:numCache>
            </c:numRef>
          </c:val>
        </c:ser>
        <c:dLbls>
          <c:showLegendKey val="0"/>
          <c:showVal val="0"/>
          <c:showCatName val="0"/>
          <c:showSerName val="0"/>
          <c:showPercent val="0"/>
          <c:showBubbleSize val="0"/>
        </c:dLbls>
        <c:gapWidth val="150"/>
        <c:axId val="77732864"/>
        <c:axId val="777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77732864"/>
        <c:axId val="77751424"/>
      </c:lineChart>
      <c:dateAx>
        <c:axId val="77732864"/>
        <c:scaling>
          <c:orientation val="minMax"/>
        </c:scaling>
        <c:delete val="1"/>
        <c:axPos val="b"/>
        <c:numFmt formatCode="ge" sourceLinked="1"/>
        <c:majorTickMark val="none"/>
        <c:minorTickMark val="none"/>
        <c:tickLblPos val="none"/>
        <c:crossAx val="77751424"/>
        <c:crosses val="autoZero"/>
        <c:auto val="1"/>
        <c:lblOffset val="100"/>
        <c:baseTimeUnit val="years"/>
      </c:dateAx>
      <c:valAx>
        <c:axId val="777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activeCellId="1" sqref="BL16:BZ44 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佐賀県　吉野ヶ里町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16248</v>
      </c>
      <c r="AJ8" s="74"/>
      <c r="AK8" s="74"/>
      <c r="AL8" s="74"/>
      <c r="AM8" s="74"/>
      <c r="AN8" s="74"/>
      <c r="AO8" s="74"/>
      <c r="AP8" s="75"/>
      <c r="AQ8" s="56">
        <f>データ!R6</f>
        <v>43.99</v>
      </c>
      <c r="AR8" s="56"/>
      <c r="AS8" s="56"/>
      <c r="AT8" s="56"/>
      <c r="AU8" s="56"/>
      <c r="AV8" s="56"/>
      <c r="AW8" s="56"/>
      <c r="AX8" s="56"/>
      <c r="AY8" s="56">
        <f>データ!S6</f>
        <v>369.36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0.44</v>
      </c>
      <c r="S10" s="56"/>
      <c r="T10" s="56"/>
      <c r="U10" s="56"/>
      <c r="V10" s="56"/>
      <c r="W10" s="56"/>
      <c r="X10" s="56"/>
      <c r="Y10" s="56"/>
      <c r="Z10" s="64">
        <f>データ!P6</f>
        <v>3510</v>
      </c>
      <c r="AA10" s="64"/>
      <c r="AB10" s="64"/>
      <c r="AC10" s="64"/>
      <c r="AD10" s="64"/>
      <c r="AE10" s="64"/>
      <c r="AF10" s="64"/>
      <c r="AG10" s="64"/>
      <c r="AH10" s="2"/>
      <c r="AI10" s="64">
        <f>データ!T6</f>
        <v>72</v>
      </c>
      <c r="AJ10" s="64"/>
      <c r="AK10" s="64"/>
      <c r="AL10" s="64"/>
      <c r="AM10" s="64"/>
      <c r="AN10" s="64"/>
      <c r="AO10" s="64"/>
      <c r="AP10" s="64"/>
      <c r="AQ10" s="56">
        <f>データ!U6</f>
        <v>0.21</v>
      </c>
      <c r="AR10" s="56"/>
      <c r="AS10" s="56"/>
      <c r="AT10" s="56"/>
      <c r="AU10" s="56"/>
      <c r="AV10" s="56"/>
      <c r="AW10" s="56"/>
      <c r="AX10" s="56"/>
      <c r="AY10" s="56">
        <f>データ!V6</f>
        <v>342.86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106</v>
      </c>
      <c r="BM16" s="90"/>
      <c r="BN16" s="90"/>
      <c r="BO16" s="90"/>
      <c r="BP16" s="90"/>
      <c r="BQ16" s="90"/>
      <c r="BR16" s="90"/>
      <c r="BS16" s="90"/>
      <c r="BT16" s="90"/>
      <c r="BU16" s="90"/>
      <c r="BV16" s="90"/>
      <c r="BW16" s="90"/>
      <c r="BX16" s="90"/>
      <c r="BY16" s="90"/>
      <c r="BZ16" s="9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89"/>
      <c r="BM34" s="90"/>
      <c r="BN34" s="90"/>
      <c r="BO34" s="90"/>
      <c r="BP34" s="90"/>
      <c r="BQ34" s="90"/>
      <c r="BR34" s="90"/>
      <c r="BS34" s="90"/>
      <c r="BT34" s="90"/>
      <c r="BU34" s="90"/>
      <c r="BV34" s="90"/>
      <c r="BW34" s="90"/>
      <c r="BX34" s="90"/>
      <c r="BY34" s="90"/>
      <c r="BZ34" s="91"/>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9"/>
      <c r="BM35" s="90"/>
      <c r="BN35" s="90"/>
      <c r="BO35" s="90"/>
      <c r="BP35" s="90"/>
      <c r="BQ35" s="90"/>
      <c r="BR35" s="90"/>
      <c r="BS35" s="90"/>
      <c r="BT35" s="90"/>
      <c r="BU35" s="90"/>
      <c r="BV35" s="90"/>
      <c r="BW35" s="90"/>
      <c r="BX35" s="90"/>
      <c r="BY35" s="90"/>
      <c r="BZ35" s="9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107</v>
      </c>
      <c r="BM47" s="90"/>
      <c r="BN47" s="90"/>
      <c r="BO47" s="90"/>
      <c r="BP47" s="90"/>
      <c r="BQ47" s="90"/>
      <c r="BR47" s="90"/>
      <c r="BS47" s="90"/>
      <c r="BT47" s="90"/>
      <c r="BU47" s="90"/>
      <c r="BV47" s="90"/>
      <c r="BW47" s="90"/>
      <c r="BX47" s="90"/>
      <c r="BY47" s="90"/>
      <c r="BZ47" s="9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89"/>
      <c r="BM56" s="90"/>
      <c r="BN56" s="90"/>
      <c r="BO56" s="90"/>
      <c r="BP56" s="90"/>
      <c r="BQ56" s="90"/>
      <c r="BR56" s="90"/>
      <c r="BS56" s="90"/>
      <c r="BT56" s="90"/>
      <c r="BU56" s="90"/>
      <c r="BV56" s="90"/>
      <c r="BW56" s="90"/>
      <c r="BX56" s="90"/>
      <c r="BY56" s="90"/>
      <c r="BZ56" s="91"/>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9"/>
      <c r="BM57" s="90"/>
      <c r="BN57" s="90"/>
      <c r="BO57" s="90"/>
      <c r="BP57" s="90"/>
      <c r="BQ57" s="90"/>
      <c r="BR57" s="90"/>
      <c r="BS57" s="90"/>
      <c r="BT57" s="90"/>
      <c r="BU57" s="90"/>
      <c r="BV57" s="90"/>
      <c r="BW57" s="90"/>
      <c r="BX57" s="90"/>
      <c r="BY57" s="90"/>
      <c r="BZ57" s="9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9"/>
      <c r="BM58" s="90"/>
      <c r="BN58" s="90"/>
      <c r="BO58" s="90"/>
      <c r="BP58" s="90"/>
      <c r="BQ58" s="90"/>
      <c r="BR58" s="90"/>
      <c r="BS58" s="90"/>
      <c r="BT58" s="90"/>
      <c r="BU58" s="90"/>
      <c r="BV58" s="90"/>
      <c r="BW58" s="90"/>
      <c r="BX58" s="90"/>
      <c r="BY58" s="90"/>
      <c r="BZ58" s="9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9"/>
      <c r="BM59" s="90"/>
      <c r="BN59" s="90"/>
      <c r="BO59" s="90"/>
      <c r="BP59" s="90"/>
      <c r="BQ59" s="90"/>
      <c r="BR59" s="90"/>
      <c r="BS59" s="90"/>
      <c r="BT59" s="90"/>
      <c r="BU59" s="90"/>
      <c r="BV59" s="90"/>
      <c r="BW59" s="90"/>
      <c r="BX59" s="90"/>
      <c r="BY59" s="90"/>
      <c r="BZ59" s="91"/>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9"/>
      <c r="BM60" s="90"/>
      <c r="BN60" s="90"/>
      <c r="BO60" s="90"/>
      <c r="BP60" s="90"/>
      <c r="BQ60" s="90"/>
      <c r="BR60" s="90"/>
      <c r="BS60" s="90"/>
      <c r="BT60" s="90"/>
      <c r="BU60" s="90"/>
      <c r="BV60" s="90"/>
      <c r="BW60" s="90"/>
      <c r="BX60" s="90"/>
      <c r="BY60" s="90"/>
      <c r="BZ60" s="91"/>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9"/>
      <c r="BM61" s="90"/>
      <c r="BN61" s="90"/>
      <c r="BO61" s="90"/>
      <c r="BP61" s="90"/>
      <c r="BQ61" s="90"/>
      <c r="BR61" s="90"/>
      <c r="BS61" s="90"/>
      <c r="BT61" s="90"/>
      <c r="BU61" s="90"/>
      <c r="BV61" s="90"/>
      <c r="BW61" s="90"/>
      <c r="BX61" s="90"/>
      <c r="BY61" s="90"/>
      <c r="BZ61" s="9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413275</v>
      </c>
      <c r="D6" s="31">
        <f t="shared" si="3"/>
        <v>47</v>
      </c>
      <c r="E6" s="31">
        <f t="shared" si="3"/>
        <v>1</v>
      </c>
      <c r="F6" s="31">
        <f t="shared" si="3"/>
        <v>0</v>
      </c>
      <c r="G6" s="31">
        <f t="shared" si="3"/>
        <v>0</v>
      </c>
      <c r="H6" s="31" t="str">
        <f t="shared" si="3"/>
        <v>佐賀県　吉野ヶ里町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0.44</v>
      </c>
      <c r="P6" s="32">
        <f t="shared" si="3"/>
        <v>3510</v>
      </c>
      <c r="Q6" s="32">
        <f t="shared" si="3"/>
        <v>16248</v>
      </c>
      <c r="R6" s="32">
        <f t="shared" si="3"/>
        <v>43.99</v>
      </c>
      <c r="S6" s="32">
        <f t="shared" si="3"/>
        <v>369.36</v>
      </c>
      <c r="T6" s="32">
        <f t="shared" si="3"/>
        <v>72</v>
      </c>
      <c r="U6" s="32">
        <f t="shared" si="3"/>
        <v>0.21</v>
      </c>
      <c r="V6" s="32">
        <f t="shared" si="3"/>
        <v>342.86</v>
      </c>
      <c r="W6" s="33">
        <f>IF(W7="",NA(),W7)</f>
        <v>104.56</v>
      </c>
      <c r="X6" s="33">
        <f t="shared" ref="X6:AF6" si="4">IF(X7="",NA(),X7)</f>
        <v>98.91</v>
      </c>
      <c r="Y6" s="33">
        <f t="shared" si="4"/>
        <v>102.65</v>
      </c>
      <c r="Z6" s="33">
        <f t="shared" si="4"/>
        <v>96.76</v>
      </c>
      <c r="AA6" s="33">
        <f t="shared" si="4"/>
        <v>96.59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1442.51</v>
      </c>
      <c r="BJ6" s="33">
        <f t="shared" si="7"/>
        <v>1496.15</v>
      </c>
      <c r="BK6" s="33">
        <f t="shared" si="7"/>
        <v>1462.56</v>
      </c>
      <c r="BL6" s="33">
        <f t="shared" si="7"/>
        <v>1486.62</v>
      </c>
      <c r="BM6" s="33">
        <f t="shared" si="7"/>
        <v>1510.14</v>
      </c>
      <c r="BN6" s="32" t="str">
        <f>IF(BN7="","",IF(BN7="-","【-】","【"&amp;SUBSTITUTE(TEXT(BN7,"#,##0.00"),"-","△")&amp;"】"))</f>
        <v>【1,242.90】</v>
      </c>
      <c r="BO6" s="33">
        <f>IF(BO7="",NA(),BO7)</f>
        <v>39.950000000000003</v>
      </c>
      <c r="BP6" s="33">
        <f t="shared" ref="BP6:BX6" si="8">IF(BP7="",NA(),BP7)</f>
        <v>39.78</v>
      </c>
      <c r="BQ6" s="33">
        <f t="shared" si="8"/>
        <v>48.25</v>
      </c>
      <c r="BR6" s="33">
        <f t="shared" si="8"/>
        <v>42.66</v>
      </c>
      <c r="BS6" s="33">
        <f t="shared" si="8"/>
        <v>44.34</v>
      </c>
      <c r="BT6" s="33">
        <f t="shared" si="8"/>
        <v>33.299999999999997</v>
      </c>
      <c r="BU6" s="33">
        <f t="shared" si="8"/>
        <v>33.01</v>
      </c>
      <c r="BV6" s="33">
        <f t="shared" si="8"/>
        <v>32.39</v>
      </c>
      <c r="BW6" s="33">
        <f t="shared" si="8"/>
        <v>24.39</v>
      </c>
      <c r="BX6" s="33">
        <f t="shared" si="8"/>
        <v>22.67</v>
      </c>
      <c r="BY6" s="32" t="str">
        <f>IF(BY7="","",IF(BY7="-","【-】","【"&amp;SUBSTITUTE(TEXT(BY7,"#,##0.00"),"-","△")&amp;"】"))</f>
        <v>【33.35】</v>
      </c>
      <c r="BZ6" s="33">
        <f>IF(BZ7="",NA(),BZ7)</f>
        <v>527.66</v>
      </c>
      <c r="CA6" s="33">
        <f t="shared" ref="CA6:CI6" si="9">IF(CA7="",NA(),CA7)</f>
        <v>493.43</v>
      </c>
      <c r="CB6" s="33">
        <f t="shared" si="9"/>
        <v>350.35</v>
      </c>
      <c r="CC6" s="33">
        <f t="shared" si="9"/>
        <v>371.3</v>
      </c>
      <c r="CD6" s="33">
        <f t="shared" si="9"/>
        <v>343.01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29.88</v>
      </c>
      <c r="CL6" s="33">
        <f t="shared" ref="CL6:CT6" si="10">IF(CL7="",NA(),CL7)</f>
        <v>33.76</v>
      </c>
      <c r="CM6" s="33">
        <f t="shared" si="10"/>
        <v>40.22</v>
      </c>
      <c r="CN6" s="33">
        <f t="shared" si="10"/>
        <v>39.69</v>
      </c>
      <c r="CO6" s="33">
        <f t="shared" si="10"/>
        <v>39.130000000000003</v>
      </c>
      <c r="CP6" s="33">
        <f t="shared" si="10"/>
        <v>50.66</v>
      </c>
      <c r="CQ6" s="33">
        <f t="shared" si="10"/>
        <v>51.11</v>
      </c>
      <c r="CR6" s="33">
        <f t="shared" si="10"/>
        <v>50.49</v>
      </c>
      <c r="CS6" s="33">
        <f t="shared" si="10"/>
        <v>48.36</v>
      </c>
      <c r="CT6" s="33">
        <f t="shared" si="10"/>
        <v>48.7</v>
      </c>
      <c r="CU6" s="32" t="str">
        <f>IF(CU7="","",IF(CU7="-","【-】","【"&amp;SUBSTITUTE(TEXT(CU7,"#,##0.00"),"-","△")&amp;"】"))</f>
        <v>【57.58】</v>
      </c>
      <c r="CV6" s="33">
        <f>IF(CV7="",NA(),CV7)</f>
        <v>85.35</v>
      </c>
      <c r="CW6" s="33">
        <f t="shared" ref="CW6:DE6" si="11">IF(CW7="",NA(),CW7)</f>
        <v>87</v>
      </c>
      <c r="CX6" s="33">
        <f t="shared" si="11"/>
        <v>88.25</v>
      </c>
      <c r="CY6" s="33">
        <f t="shared" si="11"/>
        <v>88.94</v>
      </c>
      <c r="CZ6" s="33">
        <f t="shared" si="11"/>
        <v>88.81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413275</v>
      </c>
      <c r="D7" s="35">
        <v>47</v>
      </c>
      <c r="E7" s="35">
        <v>1</v>
      </c>
      <c r="F7" s="35">
        <v>0</v>
      </c>
      <c r="G7" s="35">
        <v>0</v>
      </c>
      <c r="H7" s="35" t="s">
        <v>93</v>
      </c>
      <c r="I7" s="35" t="s">
        <v>94</v>
      </c>
      <c r="J7" s="35" t="s">
        <v>95</v>
      </c>
      <c r="K7" s="35" t="s">
        <v>96</v>
      </c>
      <c r="L7" s="35" t="s">
        <v>97</v>
      </c>
      <c r="M7" s="36" t="s">
        <v>98</v>
      </c>
      <c r="N7" s="36" t="s">
        <v>99</v>
      </c>
      <c r="O7" s="36">
        <v>0.44</v>
      </c>
      <c r="P7" s="36">
        <v>3510</v>
      </c>
      <c r="Q7" s="36">
        <v>16248</v>
      </c>
      <c r="R7" s="36">
        <v>43.99</v>
      </c>
      <c r="S7" s="36">
        <v>369.36</v>
      </c>
      <c r="T7" s="36">
        <v>72</v>
      </c>
      <c r="U7" s="36">
        <v>0.21</v>
      </c>
      <c r="V7" s="36">
        <v>342.86</v>
      </c>
      <c r="W7" s="36">
        <v>104.56</v>
      </c>
      <c r="X7" s="36">
        <v>98.91</v>
      </c>
      <c r="Y7" s="36">
        <v>102.65</v>
      </c>
      <c r="Z7" s="36">
        <v>96.76</v>
      </c>
      <c r="AA7" s="36">
        <v>96.59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1442.51</v>
      </c>
      <c r="BJ7" s="36">
        <v>1496.15</v>
      </c>
      <c r="BK7" s="36">
        <v>1462.56</v>
      </c>
      <c r="BL7" s="36">
        <v>1486.62</v>
      </c>
      <c r="BM7" s="36">
        <v>1510.14</v>
      </c>
      <c r="BN7" s="36">
        <v>1242.9000000000001</v>
      </c>
      <c r="BO7" s="36">
        <v>39.950000000000003</v>
      </c>
      <c r="BP7" s="36">
        <v>39.78</v>
      </c>
      <c r="BQ7" s="36">
        <v>48.25</v>
      </c>
      <c r="BR7" s="36">
        <v>42.66</v>
      </c>
      <c r="BS7" s="36">
        <v>44.34</v>
      </c>
      <c r="BT7" s="36">
        <v>33.299999999999997</v>
      </c>
      <c r="BU7" s="36">
        <v>33.01</v>
      </c>
      <c r="BV7" s="36">
        <v>32.39</v>
      </c>
      <c r="BW7" s="36">
        <v>24.39</v>
      </c>
      <c r="BX7" s="36">
        <v>22.67</v>
      </c>
      <c r="BY7" s="36">
        <v>33.35</v>
      </c>
      <c r="BZ7" s="36">
        <v>527.66</v>
      </c>
      <c r="CA7" s="36">
        <v>493.43</v>
      </c>
      <c r="CB7" s="36">
        <v>350.35</v>
      </c>
      <c r="CC7" s="36">
        <v>371.3</v>
      </c>
      <c r="CD7" s="36">
        <v>343.01</v>
      </c>
      <c r="CE7" s="36">
        <v>526.57000000000005</v>
      </c>
      <c r="CF7" s="36">
        <v>523.08000000000004</v>
      </c>
      <c r="CG7" s="36">
        <v>530.83000000000004</v>
      </c>
      <c r="CH7" s="36">
        <v>734.18</v>
      </c>
      <c r="CI7" s="36">
        <v>789.62</v>
      </c>
      <c r="CJ7" s="36">
        <v>524.69000000000005</v>
      </c>
      <c r="CK7" s="36">
        <v>29.88</v>
      </c>
      <c r="CL7" s="36">
        <v>33.76</v>
      </c>
      <c r="CM7" s="36">
        <v>40.22</v>
      </c>
      <c r="CN7" s="36">
        <v>39.69</v>
      </c>
      <c r="CO7" s="36">
        <v>39.130000000000003</v>
      </c>
      <c r="CP7" s="36">
        <v>50.66</v>
      </c>
      <c r="CQ7" s="36">
        <v>51.11</v>
      </c>
      <c r="CR7" s="36">
        <v>50.49</v>
      </c>
      <c r="CS7" s="36">
        <v>48.36</v>
      </c>
      <c r="CT7" s="36">
        <v>48.7</v>
      </c>
      <c r="CU7" s="36">
        <v>57.58</v>
      </c>
      <c r="CV7" s="36">
        <v>85.35</v>
      </c>
      <c r="CW7" s="36">
        <v>87</v>
      </c>
      <c r="CX7" s="36">
        <v>88.25</v>
      </c>
      <c r="CY7" s="36">
        <v>88.94</v>
      </c>
      <c r="CZ7" s="36">
        <v>88.81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佐賀県</cp:lastModifiedBy>
  <cp:lastPrinted>2017-01-25T07:27:45Z</cp:lastPrinted>
  <dcterms:created xsi:type="dcterms:W3CDTF">2016-12-02T02:22:17Z</dcterms:created>
  <dcterms:modified xsi:type="dcterms:W3CDTF">2017-02-21T04:40:10Z</dcterms:modified>
  <cp:category/>
</cp:coreProperties>
</file>