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<sst xmlns="http://schemas.openxmlformats.org/spreadsheetml/2006/main" count="218" uniqueCount="108">
  <si>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</si>
  <si>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</si>
  <si>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</si>
  <si>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</si>
  <si>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</si>
  <si>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</si>
  <si>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</si>
  <si>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</si>
  <si>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</si>
  <si>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</si>
  <si>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</si>
  <si>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</si>
  <si>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</si>
  <si>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</si>
  <si>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</si>
  <si>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</si>
  <si>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</si>
  <si>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</si>
  <si>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</si>
  <si>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</si>
  <si>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</si>
  <si>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</si>
  <si>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</si>
  <si>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</si>
  <si>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</si>
  <si>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</si>
  <si>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</si>
  <si>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</si>
  <si>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</si>
  <si>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</si>
  <si>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</si>
  <si>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</si>
  <si>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</si>
  <si>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</si>
  <si>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</si>
  <si>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</si>
  <si>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</si>
  <si>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</si>
  <si>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</si>
  <si>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</si>
  <si>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</si>
  <si>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</si>
  <si>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</si>
  <si>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</si>
  <si>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</si>
  <si>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</si>
  <si>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</si>
  <si>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</si>
  <si>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</si>
  <si>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</si>
  <si>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</si>
  <si>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</si>
  <si>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</si>
  <si>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</si>
  <si>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</si>
  <si>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</si>
  <si>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</si>
  <si>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</si>
  <si>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</si>
  <si>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</si>
  <si>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</si>
  <si>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</si>
  <si>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</si>
  <si>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</si>
  <si>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</si>
  <si>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</si>
  <si>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</si>
  <si>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</si>
  <si>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</si>
  <si>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</si>
  <si>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</si>
  <si>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</si>
  <si>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</si>
  <si>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</si>
  <si>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</si>
  <si>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</si>
  <si>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</si>
  <si>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</si>
  <si>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</si>
  <si>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</si>
  <si>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</si>
  <si>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</si>
  <si>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</si>
  <si>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</si>
  <si>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</si>
  <si>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</si>
  <si>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</si>
  <si>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</si>
  <si>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</si>
  <si>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</si>
  <si>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</si>
  <si>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</si>
  <si>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</si>
  <si>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佐賀県　小城市</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</si>
  <si>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</si>
  <si>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</si>
  <si>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</si>
  <si>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</si>
  <si>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</si>
  <si>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</si>
  <si>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</si>
  <si>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</si>
  <si>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</si>
  <si>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</si>
  <si>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</si>
  <si>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山間部という地理的条件のため給水人口の増加は見込みにくい。
　水道料金の値上げにより経営の安定を図っているが、今後も経費節減等や修繕による維持管理に努める。</t>
    <phoneticPr fontId="4"/>
  </si>
  <si>
    <t xml:space="preserve">  整備後46年が経過した設備などがあり、今後老朽化対策が必要となるが、修繕による維持管理に努めているのが現状である。</t>
    <phoneticPr fontId="4"/>
  </si>
  <si>
    <t>　収益的収支比率は年々低下の傾向がみられていたが、平成25年度から水道料金の値上げを実施し、給水収益の改善を図ったため向上している。
　次に、企業債残高対給水収益比率については、新たに企業債の借り入れを行っていないことで残高は減少している。
　また、料金回収率は類似団体平均値を上回っていたが、料金の値上げにより改善がみられる。
　しかし、平成27年度は、更新工事等を実施したため、昨年度より収益的収支比率及び料金回収率が低下している。
　なお、有収率は漏水調査を実施し、その結果に基づき修繕等を行っているため、平均値より高く推移している。</t>
    <rPh sb="170" eb="172">
      <t>ヘイセイ</t>
    </rPh>
    <rPh sb="174" eb="176">
      <t>ネンド</t>
    </rPh>
    <rPh sb="178" eb="180">
      <t>コウシン</t>
    </rPh>
    <rPh sb="180" eb="182">
      <t>コウジ</t>
    </rPh>
    <rPh sb="182" eb="183">
      <t>トウ</t>
    </rPh>
    <rPh sb="184" eb="186">
      <t>ジッシ</t>
    </rPh>
    <rPh sb="191" eb="194">
      <t>サクネンド</t>
    </rPh>
    <rPh sb="196" eb="198">
      <t>シュウエキ</t>
    </rPh>
    <rPh sb="198" eb="199">
      <t>テキ</t>
    </rPh>
    <rPh sb="199" eb="201">
      <t>シュウシ</t>
    </rPh>
    <rPh sb="201" eb="203">
      <t>ヒリツ</t>
    </rPh>
    <rPh sb="203" eb="204">
      <t>オヨ</t>
    </rPh>
    <rPh sb="205" eb="207">
      <t>リョウキン</t>
    </rPh>
    <rPh sb="207" eb="209">
      <t>カイシュウ</t>
    </rPh>
    <rPh sb="209" eb="210">
      <t>リツ</t>
    </rPh>
    <rPh sb="211" eb="213">
      <t>テイカ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</si>
</sst>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2123520"/>
        <c:axId val="5212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0.37</c:v>
                </c:pt>
                <c:pt idx="2">
                  <c:v>0.7</c:v>
                </c:pt>
                <c:pt idx="3">
                  <c:v>0.91</c:v>
                </c:pt>
                <c:pt idx="4">
                  <c:v>1.26</c:v>
                </c:pt>
              </c:numCache>
            </c:numRef>
          </c:val>
          <c:smooth val="0"/>
        </c:ser>
        <c:dLbls>
          <c:showLegendKey val="0"/>
          <c:showVal val="0"/>
          <c:showCatName val="0"/>
          <c:showSerName val="0"/>
          <c:showPercent val="0"/>
          <c:showBubbleSize val="0"/>
        </c:dLbls>
        <c:marker val="1"/>
        <c:smooth val="0"/>
        <c:axId val="52123520"/>
        <c:axId val="52129792"/>
      </c:lineChart>
      <c:dateAx>
        <c:axId val="52123520"/>
        <c:scaling>
          <c:orientation val="minMax"/>
        </c:scaling>
        <c:delete val="1"/>
        <c:axPos val="b"/>
        <c:numFmt formatCode="ge" sourceLinked="1"/>
        <c:majorTickMark val="none"/>
        <c:minorTickMark val="none"/>
        <c:tickLblPos val="none"/>
        <c:crossAx val="52129792"/>
        <c:crosses val="autoZero"/>
        <c:auto val="1"/>
        <c:lblOffset val="100"/>
        <c:baseTimeUnit val="years"/>
      </c:dateAx>
      <c:valAx>
        <c:axId val="5212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12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40.03</c:v>
                </c:pt>
                <c:pt idx="1">
                  <c:v>40.700000000000003</c:v>
                </c:pt>
                <c:pt idx="2">
                  <c:v>38.44</c:v>
                </c:pt>
                <c:pt idx="3">
                  <c:v>34.9</c:v>
                </c:pt>
                <c:pt idx="4">
                  <c:v>37.72</c:v>
                </c:pt>
              </c:numCache>
            </c:numRef>
          </c:val>
        </c:ser>
        <c:dLbls>
          <c:showLegendKey val="0"/>
          <c:showVal val="0"/>
          <c:showCatName val="0"/>
          <c:showSerName val="0"/>
          <c:showPercent val="0"/>
          <c:showBubbleSize val="0"/>
        </c:dLbls>
        <c:gapWidth val="150"/>
        <c:axId val="143177984"/>
        <c:axId val="14319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50.66</c:v>
                </c:pt>
                <c:pt idx="1">
                  <c:v>51.11</c:v>
                </c:pt>
                <c:pt idx="2">
                  <c:v>50.49</c:v>
                </c:pt>
                <c:pt idx="3">
                  <c:v>48.36</c:v>
                </c:pt>
                <c:pt idx="4">
                  <c:v>48.7</c:v>
                </c:pt>
              </c:numCache>
            </c:numRef>
          </c:val>
          <c:smooth val="0"/>
        </c:ser>
        <c:dLbls>
          <c:showLegendKey val="0"/>
          <c:showVal val="0"/>
          <c:showCatName val="0"/>
          <c:showSerName val="0"/>
          <c:showPercent val="0"/>
          <c:showBubbleSize val="0"/>
        </c:dLbls>
        <c:marker val="1"/>
        <c:smooth val="0"/>
        <c:axId val="143177984"/>
        <c:axId val="143192448"/>
      </c:lineChart>
      <c:dateAx>
        <c:axId val="143177984"/>
        <c:scaling>
          <c:orientation val="minMax"/>
        </c:scaling>
        <c:delete val="1"/>
        <c:axPos val="b"/>
        <c:numFmt formatCode="ge" sourceLinked="1"/>
        <c:majorTickMark val="none"/>
        <c:minorTickMark val="none"/>
        <c:tickLblPos val="none"/>
        <c:crossAx val="143192448"/>
        <c:crosses val="autoZero"/>
        <c:auto val="1"/>
        <c:lblOffset val="100"/>
        <c:baseTimeUnit val="years"/>
      </c:dateAx>
      <c:valAx>
        <c:axId val="14319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17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76.5</c:v>
                </c:pt>
                <c:pt idx="1">
                  <c:v>74.680000000000007</c:v>
                </c:pt>
                <c:pt idx="2">
                  <c:v>79.459999999999994</c:v>
                </c:pt>
                <c:pt idx="3">
                  <c:v>82.46</c:v>
                </c:pt>
                <c:pt idx="4">
                  <c:v>79.31</c:v>
                </c:pt>
              </c:numCache>
            </c:numRef>
          </c:val>
        </c:ser>
        <c:dLbls>
          <c:showLegendKey val="0"/>
          <c:showVal val="0"/>
          <c:showCatName val="0"/>
          <c:showSerName val="0"/>
          <c:showPercent val="0"/>
          <c:showBubbleSize val="0"/>
        </c:dLbls>
        <c:gapWidth val="150"/>
        <c:axId val="143218560"/>
        <c:axId val="14322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74.13</c:v>
                </c:pt>
                <c:pt idx="1">
                  <c:v>74.16</c:v>
                </c:pt>
                <c:pt idx="2">
                  <c:v>74.209999999999994</c:v>
                </c:pt>
                <c:pt idx="3">
                  <c:v>75.239999999999995</c:v>
                </c:pt>
                <c:pt idx="4">
                  <c:v>74.959999999999994</c:v>
                </c:pt>
              </c:numCache>
            </c:numRef>
          </c:val>
          <c:smooth val="0"/>
        </c:ser>
        <c:dLbls>
          <c:showLegendKey val="0"/>
          <c:showVal val="0"/>
          <c:showCatName val="0"/>
          <c:showSerName val="0"/>
          <c:showPercent val="0"/>
          <c:showBubbleSize val="0"/>
        </c:dLbls>
        <c:marker val="1"/>
        <c:smooth val="0"/>
        <c:axId val="143218560"/>
        <c:axId val="143228928"/>
      </c:lineChart>
      <c:dateAx>
        <c:axId val="143218560"/>
        <c:scaling>
          <c:orientation val="minMax"/>
        </c:scaling>
        <c:delete val="1"/>
        <c:axPos val="b"/>
        <c:numFmt formatCode="ge" sourceLinked="1"/>
        <c:majorTickMark val="none"/>
        <c:minorTickMark val="none"/>
        <c:tickLblPos val="none"/>
        <c:crossAx val="143228928"/>
        <c:crosses val="autoZero"/>
        <c:auto val="1"/>
        <c:lblOffset val="100"/>
        <c:baseTimeUnit val="years"/>
      </c:dateAx>
      <c:valAx>
        <c:axId val="14322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21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87.57</c:v>
                </c:pt>
                <c:pt idx="1">
                  <c:v>80.48</c:v>
                </c:pt>
                <c:pt idx="2">
                  <c:v>77.209999999999994</c:v>
                </c:pt>
                <c:pt idx="3">
                  <c:v>94.57</c:v>
                </c:pt>
                <c:pt idx="4">
                  <c:v>81.95</c:v>
                </c:pt>
              </c:numCache>
            </c:numRef>
          </c:val>
        </c:ser>
        <c:dLbls>
          <c:showLegendKey val="0"/>
          <c:showVal val="0"/>
          <c:showCatName val="0"/>
          <c:showSerName val="0"/>
          <c:showPercent val="0"/>
          <c:showBubbleSize val="0"/>
        </c:dLbls>
        <c:gapWidth val="150"/>
        <c:axId val="51979776"/>
        <c:axId val="5198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68.61</c:v>
                </c:pt>
                <c:pt idx="1">
                  <c:v>70.760000000000005</c:v>
                </c:pt>
                <c:pt idx="2">
                  <c:v>71.66</c:v>
                </c:pt>
                <c:pt idx="3">
                  <c:v>73.06</c:v>
                </c:pt>
                <c:pt idx="4">
                  <c:v>72.03</c:v>
                </c:pt>
              </c:numCache>
            </c:numRef>
          </c:val>
          <c:smooth val="0"/>
        </c:ser>
        <c:dLbls>
          <c:showLegendKey val="0"/>
          <c:showVal val="0"/>
          <c:showCatName val="0"/>
          <c:showSerName val="0"/>
          <c:showPercent val="0"/>
          <c:showBubbleSize val="0"/>
        </c:dLbls>
        <c:marker val="1"/>
        <c:smooth val="0"/>
        <c:axId val="51979776"/>
        <c:axId val="51981696"/>
      </c:lineChart>
      <c:dateAx>
        <c:axId val="51979776"/>
        <c:scaling>
          <c:orientation val="minMax"/>
        </c:scaling>
        <c:delete val="1"/>
        <c:axPos val="b"/>
        <c:numFmt formatCode="ge" sourceLinked="1"/>
        <c:majorTickMark val="none"/>
        <c:minorTickMark val="none"/>
        <c:tickLblPos val="none"/>
        <c:crossAx val="51981696"/>
        <c:crosses val="autoZero"/>
        <c:auto val="1"/>
        <c:lblOffset val="100"/>
        <c:baseTimeUnit val="years"/>
      </c:dateAx>
      <c:valAx>
        <c:axId val="5198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97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2016256"/>
        <c:axId val="5201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016256"/>
        <c:axId val="52018176"/>
      </c:lineChart>
      <c:dateAx>
        <c:axId val="52016256"/>
        <c:scaling>
          <c:orientation val="minMax"/>
        </c:scaling>
        <c:delete val="1"/>
        <c:axPos val="b"/>
        <c:numFmt formatCode="ge" sourceLinked="1"/>
        <c:majorTickMark val="none"/>
        <c:minorTickMark val="none"/>
        <c:tickLblPos val="none"/>
        <c:crossAx val="52018176"/>
        <c:crosses val="autoZero"/>
        <c:auto val="1"/>
        <c:lblOffset val="100"/>
        <c:baseTimeUnit val="years"/>
      </c:dateAx>
      <c:valAx>
        <c:axId val="5201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01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2183808"/>
        <c:axId val="5218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183808"/>
        <c:axId val="52185728"/>
      </c:lineChart>
      <c:dateAx>
        <c:axId val="52183808"/>
        <c:scaling>
          <c:orientation val="minMax"/>
        </c:scaling>
        <c:delete val="1"/>
        <c:axPos val="b"/>
        <c:numFmt formatCode="ge" sourceLinked="1"/>
        <c:majorTickMark val="none"/>
        <c:minorTickMark val="none"/>
        <c:tickLblPos val="none"/>
        <c:crossAx val="52185728"/>
        <c:crosses val="autoZero"/>
        <c:auto val="1"/>
        <c:lblOffset val="100"/>
        <c:baseTimeUnit val="years"/>
      </c:dateAx>
      <c:valAx>
        <c:axId val="5218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18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2220672"/>
        <c:axId val="5222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220672"/>
        <c:axId val="52222592"/>
      </c:lineChart>
      <c:dateAx>
        <c:axId val="52220672"/>
        <c:scaling>
          <c:orientation val="minMax"/>
        </c:scaling>
        <c:delete val="1"/>
        <c:axPos val="b"/>
        <c:numFmt formatCode="ge" sourceLinked="1"/>
        <c:majorTickMark val="none"/>
        <c:minorTickMark val="none"/>
        <c:tickLblPos val="none"/>
        <c:crossAx val="52222592"/>
        <c:crosses val="autoZero"/>
        <c:auto val="1"/>
        <c:lblOffset val="100"/>
        <c:baseTimeUnit val="years"/>
      </c:dateAx>
      <c:valAx>
        <c:axId val="5222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22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2281728"/>
        <c:axId val="5228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281728"/>
        <c:axId val="52283648"/>
      </c:lineChart>
      <c:dateAx>
        <c:axId val="52281728"/>
        <c:scaling>
          <c:orientation val="minMax"/>
        </c:scaling>
        <c:delete val="1"/>
        <c:axPos val="b"/>
        <c:numFmt formatCode="ge" sourceLinked="1"/>
        <c:majorTickMark val="none"/>
        <c:minorTickMark val="none"/>
        <c:tickLblPos val="none"/>
        <c:crossAx val="52283648"/>
        <c:crosses val="autoZero"/>
        <c:auto val="1"/>
        <c:lblOffset val="100"/>
        <c:baseTimeUnit val="years"/>
      </c:dateAx>
      <c:valAx>
        <c:axId val="5228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28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824.55</c:v>
                </c:pt>
                <c:pt idx="1">
                  <c:v>776.96</c:v>
                </c:pt>
                <c:pt idx="2">
                  <c:v>687.74</c:v>
                </c:pt>
                <c:pt idx="3">
                  <c:v>656.82</c:v>
                </c:pt>
                <c:pt idx="4">
                  <c:v>592.19000000000005</c:v>
                </c:pt>
              </c:numCache>
            </c:numRef>
          </c:val>
        </c:ser>
        <c:dLbls>
          <c:showLegendKey val="0"/>
          <c:showVal val="0"/>
          <c:showCatName val="0"/>
          <c:showSerName val="0"/>
          <c:showPercent val="0"/>
          <c:showBubbleSize val="0"/>
        </c:dLbls>
        <c:gapWidth val="150"/>
        <c:axId val="142946304"/>
        <c:axId val="14294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1442.51</c:v>
                </c:pt>
                <c:pt idx="1">
                  <c:v>1496.15</c:v>
                </c:pt>
                <c:pt idx="2">
                  <c:v>1462.56</c:v>
                </c:pt>
                <c:pt idx="3">
                  <c:v>1486.62</c:v>
                </c:pt>
                <c:pt idx="4">
                  <c:v>1510.14</c:v>
                </c:pt>
              </c:numCache>
            </c:numRef>
          </c:val>
          <c:smooth val="0"/>
        </c:ser>
        <c:dLbls>
          <c:showLegendKey val="0"/>
          <c:showVal val="0"/>
          <c:showCatName val="0"/>
          <c:showSerName val="0"/>
          <c:showPercent val="0"/>
          <c:showBubbleSize val="0"/>
        </c:dLbls>
        <c:marker val="1"/>
        <c:smooth val="0"/>
        <c:axId val="142946304"/>
        <c:axId val="142948224"/>
      </c:lineChart>
      <c:dateAx>
        <c:axId val="142946304"/>
        <c:scaling>
          <c:orientation val="minMax"/>
        </c:scaling>
        <c:delete val="1"/>
        <c:axPos val="b"/>
        <c:numFmt formatCode="ge" sourceLinked="1"/>
        <c:majorTickMark val="none"/>
        <c:minorTickMark val="none"/>
        <c:tickLblPos val="none"/>
        <c:crossAx val="142948224"/>
        <c:crosses val="autoZero"/>
        <c:auto val="1"/>
        <c:lblOffset val="100"/>
        <c:baseTimeUnit val="years"/>
      </c:dateAx>
      <c:valAx>
        <c:axId val="1429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94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80.16</c:v>
                </c:pt>
                <c:pt idx="1">
                  <c:v>74.03</c:v>
                </c:pt>
                <c:pt idx="2">
                  <c:v>71.67</c:v>
                </c:pt>
                <c:pt idx="3">
                  <c:v>88.04</c:v>
                </c:pt>
                <c:pt idx="4">
                  <c:v>66.88</c:v>
                </c:pt>
              </c:numCache>
            </c:numRef>
          </c:val>
        </c:ser>
        <c:dLbls>
          <c:showLegendKey val="0"/>
          <c:showVal val="0"/>
          <c:showCatName val="0"/>
          <c:showSerName val="0"/>
          <c:showPercent val="0"/>
          <c:showBubbleSize val="0"/>
        </c:dLbls>
        <c:gapWidth val="150"/>
        <c:axId val="142970240"/>
        <c:axId val="14297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33.299999999999997</c:v>
                </c:pt>
                <c:pt idx="1">
                  <c:v>33.01</c:v>
                </c:pt>
                <c:pt idx="2">
                  <c:v>32.39</c:v>
                </c:pt>
                <c:pt idx="3">
                  <c:v>24.39</c:v>
                </c:pt>
                <c:pt idx="4">
                  <c:v>22.67</c:v>
                </c:pt>
              </c:numCache>
            </c:numRef>
          </c:val>
          <c:smooth val="0"/>
        </c:ser>
        <c:dLbls>
          <c:showLegendKey val="0"/>
          <c:showVal val="0"/>
          <c:showCatName val="0"/>
          <c:showSerName val="0"/>
          <c:showPercent val="0"/>
          <c:showBubbleSize val="0"/>
        </c:dLbls>
        <c:marker val="1"/>
        <c:smooth val="0"/>
        <c:axId val="142970240"/>
        <c:axId val="142976512"/>
      </c:lineChart>
      <c:dateAx>
        <c:axId val="142970240"/>
        <c:scaling>
          <c:orientation val="minMax"/>
        </c:scaling>
        <c:delete val="1"/>
        <c:axPos val="b"/>
        <c:numFmt formatCode="ge" sourceLinked="1"/>
        <c:majorTickMark val="none"/>
        <c:minorTickMark val="none"/>
        <c:tickLblPos val="none"/>
        <c:crossAx val="142976512"/>
        <c:crosses val="autoZero"/>
        <c:auto val="1"/>
        <c:lblOffset val="100"/>
        <c:baseTimeUnit val="years"/>
      </c:dateAx>
      <c:valAx>
        <c:axId val="14297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97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205.25</c:v>
                </c:pt>
                <c:pt idx="1">
                  <c:v>225.58</c:v>
                </c:pt>
                <c:pt idx="2">
                  <c:v>246.94</c:v>
                </c:pt>
                <c:pt idx="3">
                  <c:v>209.44</c:v>
                </c:pt>
                <c:pt idx="4">
                  <c:v>273.43</c:v>
                </c:pt>
              </c:numCache>
            </c:numRef>
          </c:val>
        </c:ser>
        <c:dLbls>
          <c:showLegendKey val="0"/>
          <c:showVal val="0"/>
          <c:showCatName val="0"/>
          <c:showSerName val="0"/>
          <c:showPercent val="0"/>
          <c:showBubbleSize val="0"/>
        </c:dLbls>
        <c:gapWidth val="150"/>
        <c:axId val="143145600"/>
        <c:axId val="14315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526.57000000000005</c:v>
                </c:pt>
                <c:pt idx="1">
                  <c:v>523.08000000000004</c:v>
                </c:pt>
                <c:pt idx="2">
                  <c:v>530.83000000000004</c:v>
                </c:pt>
                <c:pt idx="3">
                  <c:v>734.18</c:v>
                </c:pt>
                <c:pt idx="4">
                  <c:v>789.62</c:v>
                </c:pt>
              </c:numCache>
            </c:numRef>
          </c:val>
          <c:smooth val="0"/>
        </c:ser>
        <c:dLbls>
          <c:showLegendKey val="0"/>
          <c:showVal val="0"/>
          <c:showCatName val="0"/>
          <c:showSerName val="0"/>
          <c:showPercent val="0"/>
          <c:showBubbleSize val="0"/>
        </c:dLbls>
        <c:marker val="1"/>
        <c:smooth val="0"/>
        <c:axId val="143145600"/>
        <c:axId val="143155968"/>
      </c:lineChart>
      <c:dateAx>
        <c:axId val="143145600"/>
        <c:scaling>
          <c:orientation val="minMax"/>
        </c:scaling>
        <c:delete val="1"/>
        <c:axPos val="b"/>
        <c:numFmt formatCode="ge" sourceLinked="1"/>
        <c:majorTickMark val="none"/>
        <c:minorTickMark val="none"/>
        <c:tickLblPos val="none"/>
        <c:crossAx val="143155968"/>
        <c:crosses val="autoZero"/>
        <c:auto val="1"/>
        <c:lblOffset val="100"/>
        <c:baseTimeUnit val="years"/>
      </c:dateAx>
      <c:valAx>
        <c:axId val="14315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14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K4" zoomScaleNormal="100" workbookViewId="0">
      <selection activeCell="BL11" sqref="BL11:BZ1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佐賀県　小城市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x14ac:dyDescent="0.15">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D4</v>
      </c>
      <c r="AA8" s="52"/>
      <c r="AB8" s="52"/>
      <c r="AC8" s="52"/>
      <c r="AD8" s="52"/>
      <c r="AE8" s="52"/>
      <c r="AF8" s="52"/>
      <c r="AG8" s="53"/>
      <c r="AH8" s="3"/>
      <c r="AI8" s="54">
        <f>データ!Q6</f>
        <v>45851</v>
      </c>
      <c r="AJ8" s="55"/>
      <c r="AK8" s="55"/>
      <c r="AL8" s="55"/>
      <c r="AM8" s="55"/>
      <c r="AN8" s="55"/>
      <c r="AO8" s="55"/>
      <c r="AP8" s="56"/>
      <c r="AQ8" s="46">
        <f>データ!R6</f>
        <v>95.81</v>
      </c>
      <c r="AR8" s="46"/>
      <c r="AS8" s="46"/>
      <c r="AT8" s="46"/>
      <c r="AU8" s="46"/>
      <c r="AV8" s="46"/>
      <c r="AW8" s="46"/>
      <c r="AX8" s="46"/>
      <c r="AY8" s="46">
        <f>データ!S6</f>
        <v>478.56</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x14ac:dyDescent="0.15">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x14ac:dyDescent="0.15">
      <c r="A10" s="2"/>
      <c r="B10" s="46" t="str">
        <f>データ!M6</f>
        <v>-</v>
      </c>
      <c r="C10" s="46"/>
      <c r="D10" s="46"/>
      <c r="E10" s="46"/>
      <c r="F10" s="46"/>
      <c r="G10" s="46"/>
      <c r="H10" s="46"/>
      <c r="I10" s="46"/>
      <c r="J10" s="46" t="str">
        <f>データ!N6</f>
        <v>該当数値なし</v>
      </c>
      <c r="K10" s="46"/>
      <c r="L10" s="46"/>
      <c r="M10" s="46"/>
      <c r="N10" s="46"/>
      <c r="O10" s="46"/>
      <c r="P10" s="46"/>
      <c r="Q10" s="46"/>
      <c r="R10" s="46">
        <f>データ!O6</f>
        <v>0.66</v>
      </c>
      <c r="S10" s="46"/>
      <c r="T10" s="46"/>
      <c r="U10" s="46"/>
      <c r="V10" s="46"/>
      <c r="W10" s="46"/>
      <c r="X10" s="46"/>
      <c r="Y10" s="46"/>
      <c r="Z10" s="80">
        <f>データ!P6</f>
        <v>3348</v>
      </c>
      <c r="AA10" s="80"/>
      <c r="AB10" s="80"/>
      <c r="AC10" s="80"/>
      <c r="AD10" s="80"/>
      <c r="AE10" s="80"/>
      <c r="AF10" s="80"/>
      <c r="AG10" s="80"/>
      <c r="AH10" s="2"/>
      <c r="AI10" s="80">
        <f>データ!T6</f>
        <v>302</v>
      </c>
      <c r="AJ10" s="80"/>
      <c r="AK10" s="80"/>
      <c r="AL10" s="80"/>
      <c r="AM10" s="80"/>
      <c r="AN10" s="80"/>
      <c r="AO10" s="80"/>
      <c r="AP10" s="80"/>
      <c r="AQ10" s="46">
        <f>データ!U6</f>
        <v>5.4</v>
      </c>
      <c r="AR10" s="46"/>
      <c r="AS10" s="46"/>
      <c r="AT10" s="46"/>
      <c r="AU10" s="46"/>
      <c r="AV10" s="46"/>
      <c r="AW10" s="46"/>
      <c r="AX10" s="46"/>
      <c r="AY10" s="46">
        <f>データ!V6</f>
        <v>55.93</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107</v>
      </c>
      <c r="BM16" s="58"/>
      <c r="BN16" s="58"/>
      <c r="BO16" s="58"/>
      <c r="BP16" s="58"/>
      <c r="BQ16" s="58"/>
      <c r="BR16" s="58"/>
      <c r="BS16" s="58"/>
      <c r="BT16" s="58"/>
      <c r="BU16" s="58"/>
      <c r="BV16" s="58"/>
      <c r="BW16" s="58"/>
      <c r="BX16" s="58"/>
      <c r="BY16" s="58"/>
      <c r="BZ16" s="5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x14ac:dyDescent="0.15">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x14ac:dyDescent="0.15">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106</v>
      </c>
      <c r="BM47" s="58"/>
      <c r="BN47" s="58"/>
      <c r="BO47" s="58"/>
      <c r="BP47" s="58"/>
      <c r="BQ47" s="58"/>
      <c r="BR47" s="58"/>
      <c r="BS47" s="58"/>
      <c r="BT47" s="58"/>
      <c r="BU47" s="58"/>
      <c r="BV47" s="58"/>
      <c r="BW47" s="58"/>
      <c r="BX47" s="58"/>
      <c r="BY47" s="58"/>
      <c r="BZ47" s="5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x14ac:dyDescent="0.15">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x14ac:dyDescent="0.15">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x14ac:dyDescent="0.15">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105</v>
      </c>
      <c r="BM66" s="58"/>
      <c r="BN66" s="58"/>
      <c r="BO66" s="58"/>
      <c r="BP66" s="58"/>
      <c r="BQ66" s="58"/>
      <c r="BR66" s="58"/>
      <c r="BS66" s="58"/>
      <c r="BT66" s="58"/>
      <c r="BU66" s="58"/>
      <c r="BV66" s="58"/>
      <c r="BW66" s="58"/>
      <c r="BX66" s="58"/>
      <c r="BY66" s="58"/>
      <c r="BZ66" s="5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x14ac:dyDescent="0.15">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x14ac:dyDescent="0.15">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x14ac:dyDescent="0.15">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x14ac:dyDescent="0.15">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2015</v>
      </c>
      <c r="C6" s="31">
        <f t="shared" ref="C6:V6" si="3">C7</f>
        <v>412082</v>
      </c>
      <c r="D6" s="31">
        <f t="shared" si="3"/>
        <v>47</v>
      </c>
      <c r="E6" s="31">
        <f t="shared" si="3"/>
        <v>1</v>
      </c>
      <c r="F6" s="31">
        <f t="shared" si="3"/>
        <v>0</v>
      </c>
      <c r="G6" s="31">
        <f t="shared" si="3"/>
        <v>0</v>
      </c>
      <c r="H6" s="31" t="str">
        <f t="shared" si="3"/>
        <v>佐賀県　小城市</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0.66</v>
      </c>
      <c r="P6" s="32">
        <f t="shared" si="3"/>
        <v>3348</v>
      </c>
      <c r="Q6" s="32">
        <f t="shared" si="3"/>
        <v>45851</v>
      </c>
      <c r="R6" s="32">
        <f t="shared" si="3"/>
        <v>95.81</v>
      </c>
      <c r="S6" s="32">
        <f t="shared" si="3"/>
        <v>478.56</v>
      </c>
      <c r="T6" s="32">
        <f t="shared" si="3"/>
        <v>302</v>
      </c>
      <c r="U6" s="32">
        <f t="shared" si="3"/>
        <v>5.4</v>
      </c>
      <c r="V6" s="32">
        <f t="shared" si="3"/>
        <v>55.93</v>
      </c>
      <c r="W6" s="33">
        <f>IF(W7="",NA(),W7)</f>
        <v>87.57</v>
      </c>
      <c r="X6" s="33">
        <f t="shared" ref="X6:AF6" si="4">IF(X7="",NA(),X7)</f>
        <v>80.48</v>
      </c>
      <c r="Y6" s="33">
        <f t="shared" si="4"/>
        <v>77.209999999999994</v>
      </c>
      <c r="Z6" s="33">
        <f t="shared" si="4"/>
        <v>94.57</v>
      </c>
      <c r="AA6" s="33">
        <f t="shared" si="4"/>
        <v>81.95</v>
      </c>
      <c r="AB6" s="33">
        <f t="shared" si="4"/>
        <v>68.61</v>
      </c>
      <c r="AC6" s="33">
        <f t="shared" si="4"/>
        <v>70.760000000000005</v>
      </c>
      <c r="AD6" s="33">
        <f t="shared" si="4"/>
        <v>71.66</v>
      </c>
      <c r="AE6" s="33">
        <f t="shared" si="4"/>
        <v>73.06</v>
      </c>
      <c r="AF6" s="33">
        <f t="shared" si="4"/>
        <v>72.03</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824.55</v>
      </c>
      <c r="BE6" s="33">
        <f t="shared" ref="BE6:BM6" si="7">IF(BE7="",NA(),BE7)</f>
        <v>776.96</v>
      </c>
      <c r="BF6" s="33">
        <f t="shared" si="7"/>
        <v>687.74</v>
      </c>
      <c r="BG6" s="33">
        <f t="shared" si="7"/>
        <v>656.82</v>
      </c>
      <c r="BH6" s="33">
        <f t="shared" si="7"/>
        <v>592.19000000000005</v>
      </c>
      <c r="BI6" s="33">
        <f t="shared" si="7"/>
        <v>1442.51</v>
      </c>
      <c r="BJ6" s="33">
        <f t="shared" si="7"/>
        <v>1496.15</v>
      </c>
      <c r="BK6" s="33">
        <f t="shared" si="7"/>
        <v>1462.56</v>
      </c>
      <c r="BL6" s="33">
        <f t="shared" si="7"/>
        <v>1486.62</v>
      </c>
      <c r="BM6" s="33">
        <f t="shared" si="7"/>
        <v>1510.14</v>
      </c>
      <c r="BN6" s="32" t="str">
        <f>IF(BN7="","",IF(BN7="-","【-】","【"&amp;SUBSTITUTE(TEXT(BN7,"#,##0.00"),"-","△")&amp;"】"))</f>
        <v>【1,242.90】</v>
      </c>
      <c r="BO6" s="33">
        <f>IF(BO7="",NA(),BO7)</f>
        <v>80.16</v>
      </c>
      <c r="BP6" s="33">
        <f t="shared" ref="BP6:BX6" si="8">IF(BP7="",NA(),BP7)</f>
        <v>74.03</v>
      </c>
      <c r="BQ6" s="33">
        <f t="shared" si="8"/>
        <v>71.67</v>
      </c>
      <c r="BR6" s="33">
        <f t="shared" si="8"/>
        <v>88.04</v>
      </c>
      <c r="BS6" s="33">
        <f t="shared" si="8"/>
        <v>66.88</v>
      </c>
      <c r="BT6" s="33">
        <f t="shared" si="8"/>
        <v>33.299999999999997</v>
      </c>
      <c r="BU6" s="33">
        <f t="shared" si="8"/>
        <v>33.01</v>
      </c>
      <c r="BV6" s="33">
        <f t="shared" si="8"/>
        <v>32.39</v>
      </c>
      <c r="BW6" s="33">
        <f t="shared" si="8"/>
        <v>24.39</v>
      </c>
      <c r="BX6" s="33">
        <f t="shared" si="8"/>
        <v>22.67</v>
      </c>
      <c r="BY6" s="32" t="str">
        <f>IF(BY7="","",IF(BY7="-","【-】","【"&amp;SUBSTITUTE(TEXT(BY7,"#,##0.00"),"-","△")&amp;"】"))</f>
        <v>【33.35】</v>
      </c>
      <c r="BZ6" s="33">
        <f>IF(BZ7="",NA(),BZ7)</f>
        <v>205.25</v>
      </c>
      <c r="CA6" s="33">
        <f t="shared" ref="CA6:CI6" si="9">IF(CA7="",NA(),CA7)</f>
        <v>225.58</v>
      </c>
      <c r="CB6" s="33">
        <f t="shared" si="9"/>
        <v>246.94</v>
      </c>
      <c r="CC6" s="33">
        <f t="shared" si="9"/>
        <v>209.44</v>
      </c>
      <c r="CD6" s="33">
        <f t="shared" si="9"/>
        <v>273.43</v>
      </c>
      <c r="CE6" s="33">
        <f t="shared" si="9"/>
        <v>526.57000000000005</v>
      </c>
      <c r="CF6" s="33">
        <f t="shared" si="9"/>
        <v>523.08000000000004</v>
      </c>
      <c r="CG6" s="33">
        <f t="shared" si="9"/>
        <v>530.83000000000004</v>
      </c>
      <c r="CH6" s="33">
        <f t="shared" si="9"/>
        <v>734.18</v>
      </c>
      <c r="CI6" s="33">
        <f t="shared" si="9"/>
        <v>789.62</v>
      </c>
      <c r="CJ6" s="32" t="str">
        <f>IF(CJ7="","",IF(CJ7="-","【-】","【"&amp;SUBSTITUTE(TEXT(CJ7,"#,##0.00"),"-","△")&amp;"】"))</f>
        <v>【524.69】</v>
      </c>
      <c r="CK6" s="33">
        <f>IF(CK7="",NA(),CK7)</f>
        <v>40.03</v>
      </c>
      <c r="CL6" s="33">
        <f t="shared" ref="CL6:CT6" si="10">IF(CL7="",NA(),CL7)</f>
        <v>40.700000000000003</v>
      </c>
      <c r="CM6" s="33">
        <f t="shared" si="10"/>
        <v>38.44</v>
      </c>
      <c r="CN6" s="33">
        <f t="shared" si="10"/>
        <v>34.9</v>
      </c>
      <c r="CO6" s="33">
        <f t="shared" si="10"/>
        <v>37.72</v>
      </c>
      <c r="CP6" s="33">
        <f t="shared" si="10"/>
        <v>50.66</v>
      </c>
      <c r="CQ6" s="33">
        <f t="shared" si="10"/>
        <v>51.11</v>
      </c>
      <c r="CR6" s="33">
        <f t="shared" si="10"/>
        <v>50.49</v>
      </c>
      <c r="CS6" s="33">
        <f t="shared" si="10"/>
        <v>48.36</v>
      </c>
      <c r="CT6" s="33">
        <f t="shared" si="10"/>
        <v>48.7</v>
      </c>
      <c r="CU6" s="32" t="str">
        <f>IF(CU7="","",IF(CU7="-","【-】","【"&amp;SUBSTITUTE(TEXT(CU7,"#,##0.00"),"-","△")&amp;"】"))</f>
        <v>【57.58】</v>
      </c>
      <c r="CV6" s="33">
        <f>IF(CV7="",NA(),CV7)</f>
        <v>76.5</v>
      </c>
      <c r="CW6" s="33">
        <f t="shared" ref="CW6:DE6" si="11">IF(CW7="",NA(),CW7)</f>
        <v>74.680000000000007</v>
      </c>
      <c r="CX6" s="33">
        <f t="shared" si="11"/>
        <v>79.459999999999994</v>
      </c>
      <c r="CY6" s="33">
        <f t="shared" si="11"/>
        <v>82.46</v>
      </c>
      <c r="CZ6" s="33">
        <f t="shared" si="11"/>
        <v>79.31</v>
      </c>
      <c r="DA6" s="33">
        <f t="shared" si="11"/>
        <v>74.13</v>
      </c>
      <c r="DB6" s="33">
        <f t="shared" si="11"/>
        <v>74.16</v>
      </c>
      <c r="DC6" s="33">
        <f t="shared" si="11"/>
        <v>74.209999999999994</v>
      </c>
      <c r="DD6" s="33">
        <f t="shared" si="11"/>
        <v>75.239999999999995</v>
      </c>
      <c r="DE6" s="33">
        <f t="shared" si="11"/>
        <v>74.959999999999994</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0.61</v>
      </c>
      <c r="EI6" s="33">
        <f t="shared" si="14"/>
        <v>0.37</v>
      </c>
      <c r="EJ6" s="33">
        <f t="shared" si="14"/>
        <v>0.7</v>
      </c>
      <c r="EK6" s="33">
        <f t="shared" si="14"/>
        <v>0.91</v>
      </c>
      <c r="EL6" s="33">
        <f t="shared" si="14"/>
        <v>1.26</v>
      </c>
      <c r="EM6" s="32" t="str">
        <f>IF(EM7="","",IF(EM7="-","【-】","【"&amp;SUBSTITUTE(TEXT(EM7,"#,##0.00"),"-","△")&amp;"】"))</f>
        <v>【0.71】</v>
      </c>
    </row>
    <row r="7" spans="1:143" s="34" customFormat="1" x14ac:dyDescent="0.15">
      <c r="A7" s="26"/>
      <c r="B7" s="35">
        <v>2015</v>
      </c>
      <c r="C7" s="35">
        <v>412082</v>
      </c>
      <c r="D7" s="35">
        <v>47</v>
      </c>
      <c r="E7" s="35">
        <v>1</v>
      </c>
      <c r="F7" s="35">
        <v>0</v>
      </c>
      <c r="G7" s="35">
        <v>0</v>
      </c>
      <c r="H7" s="35" t="s">
        <v>93</v>
      </c>
      <c r="I7" s="35" t="s">
        <v>94</v>
      </c>
      <c r="J7" s="35" t="s">
        <v>95</v>
      </c>
      <c r="K7" s="35" t="s">
        <v>96</v>
      </c>
      <c r="L7" s="35" t="s">
        <v>97</v>
      </c>
      <c r="M7" s="36" t="s">
        <v>98</v>
      </c>
      <c r="N7" s="36" t="s">
        <v>99</v>
      </c>
      <c r="O7" s="36">
        <v>0.66</v>
      </c>
      <c r="P7" s="36">
        <v>3348</v>
      </c>
      <c r="Q7" s="36">
        <v>45851</v>
      </c>
      <c r="R7" s="36">
        <v>95.81</v>
      </c>
      <c r="S7" s="36">
        <v>478.56</v>
      </c>
      <c r="T7" s="36">
        <v>302</v>
      </c>
      <c r="U7" s="36">
        <v>5.4</v>
      </c>
      <c r="V7" s="36">
        <v>55.93</v>
      </c>
      <c r="W7" s="36">
        <v>87.57</v>
      </c>
      <c r="X7" s="36">
        <v>80.48</v>
      </c>
      <c r="Y7" s="36">
        <v>77.209999999999994</v>
      </c>
      <c r="Z7" s="36">
        <v>94.57</v>
      </c>
      <c r="AA7" s="36">
        <v>81.95</v>
      </c>
      <c r="AB7" s="36">
        <v>68.61</v>
      </c>
      <c r="AC7" s="36">
        <v>70.760000000000005</v>
      </c>
      <c r="AD7" s="36">
        <v>71.66</v>
      </c>
      <c r="AE7" s="36">
        <v>73.06</v>
      </c>
      <c r="AF7" s="36">
        <v>72.03</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824.55</v>
      </c>
      <c r="BE7" s="36">
        <v>776.96</v>
      </c>
      <c r="BF7" s="36">
        <v>687.74</v>
      </c>
      <c r="BG7" s="36">
        <v>656.82</v>
      </c>
      <c r="BH7" s="36">
        <v>592.19000000000005</v>
      </c>
      <c r="BI7" s="36">
        <v>1442.51</v>
      </c>
      <c r="BJ7" s="36">
        <v>1496.15</v>
      </c>
      <c r="BK7" s="36">
        <v>1462.56</v>
      </c>
      <c r="BL7" s="36">
        <v>1486.62</v>
      </c>
      <c r="BM7" s="36">
        <v>1510.14</v>
      </c>
      <c r="BN7" s="36">
        <v>1242.9000000000001</v>
      </c>
      <c r="BO7" s="36">
        <v>80.16</v>
      </c>
      <c r="BP7" s="36">
        <v>74.03</v>
      </c>
      <c r="BQ7" s="36">
        <v>71.67</v>
      </c>
      <c r="BR7" s="36">
        <v>88.04</v>
      </c>
      <c r="BS7" s="36">
        <v>66.88</v>
      </c>
      <c r="BT7" s="36">
        <v>33.299999999999997</v>
      </c>
      <c r="BU7" s="36">
        <v>33.01</v>
      </c>
      <c r="BV7" s="36">
        <v>32.39</v>
      </c>
      <c r="BW7" s="36">
        <v>24.39</v>
      </c>
      <c r="BX7" s="36">
        <v>22.67</v>
      </c>
      <c r="BY7" s="36">
        <v>33.35</v>
      </c>
      <c r="BZ7" s="36">
        <v>205.25</v>
      </c>
      <c r="CA7" s="36">
        <v>225.58</v>
      </c>
      <c r="CB7" s="36">
        <v>246.94</v>
      </c>
      <c r="CC7" s="36">
        <v>209.44</v>
      </c>
      <c r="CD7" s="36">
        <v>273.43</v>
      </c>
      <c r="CE7" s="36">
        <v>526.57000000000005</v>
      </c>
      <c r="CF7" s="36">
        <v>523.08000000000004</v>
      </c>
      <c r="CG7" s="36">
        <v>530.83000000000004</v>
      </c>
      <c r="CH7" s="36">
        <v>734.18</v>
      </c>
      <c r="CI7" s="36">
        <v>789.62</v>
      </c>
      <c r="CJ7" s="36">
        <v>524.69000000000005</v>
      </c>
      <c r="CK7" s="36">
        <v>40.03</v>
      </c>
      <c r="CL7" s="36">
        <v>40.700000000000003</v>
      </c>
      <c r="CM7" s="36">
        <v>38.44</v>
      </c>
      <c r="CN7" s="36">
        <v>34.9</v>
      </c>
      <c r="CO7" s="36">
        <v>37.72</v>
      </c>
      <c r="CP7" s="36">
        <v>50.66</v>
      </c>
      <c r="CQ7" s="36">
        <v>51.11</v>
      </c>
      <c r="CR7" s="36">
        <v>50.49</v>
      </c>
      <c r="CS7" s="36">
        <v>48.36</v>
      </c>
      <c r="CT7" s="36">
        <v>48.7</v>
      </c>
      <c r="CU7" s="36">
        <v>57.58</v>
      </c>
      <c r="CV7" s="36">
        <v>76.5</v>
      </c>
      <c r="CW7" s="36">
        <v>74.680000000000007</v>
      </c>
      <c r="CX7" s="36">
        <v>79.459999999999994</v>
      </c>
      <c r="CY7" s="36">
        <v>82.46</v>
      </c>
      <c r="CZ7" s="36">
        <v>79.31</v>
      </c>
      <c r="DA7" s="36">
        <v>74.13</v>
      </c>
      <c r="DB7" s="36">
        <v>74.16</v>
      </c>
      <c r="DC7" s="36">
        <v>74.209999999999994</v>
      </c>
      <c r="DD7" s="36">
        <v>75.239999999999995</v>
      </c>
      <c r="DE7" s="36">
        <v>74.959999999999994</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0.61</v>
      </c>
      <c r="EI7" s="36">
        <v>0.37</v>
      </c>
      <c r="EJ7" s="36">
        <v>0.7</v>
      </c>
      <c r="EK7" s="36">
        <v>0.91</v>
      </c>
      <c r="EL7" s="36">
        <v>1.26</v>
      </c>
      <c r="EM7" s="36">
        <v>0.71</v>
      </c>
    </row>
    <row r="8" spans="1:143" x14ac:dyDescent="0.15">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x14ac:dyDescent="0.15">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2017-01-30T23:46:33Z</cp:lastPrinted>
  <dcterms:created xsi:type="dcterms:W3CDTF">2016-12-02T02:22:16Z</dcterms:created>
  <dcterms:modified xsi:type="dcterms:W3CDTF">2017-01-30T23:46:39Z</dcterms:modified>
  <cp:category/>
</cp:coreProperties>
</file>