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120\Documents\庶務部門\市町支援課\経営比較分析表\H27年度決算\"/>
    </mc:Choice>
  </mc:AlternateContent>
  <workbookProtection workbookAlgorithmName="SHA-512" workbookHashValue="cCtocIQXuZxKtx5yaI5AkrY6pC416FCWSPM+WaKwVYQTSw+XFC5VZtJwBci9htUgwtCYz7wbJjGTWmdrvybZQQ==" workbookSaltValue="a9nabkIv5sxDrKn6m/VfhQ==" workbookSpinCount="100000" lockStructure="1"/>
  <bookViews>
    <workbookView xWindow="0" yWindow="0" windowWidth="23040" windowHeight="940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<sst xmlns="http://schemas.openxmlformats.org/spreadsheetml/2006/main" count="220" uniqueCount="107">
  <si>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</si>
  <si>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</si>
  <si>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</si>
  <si>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</si>
  <si>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</si>
  <si>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</si>
  <si>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</si>
  <si>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</si>
  <si>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</si>
  <si>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</si>
  <si>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</si>
  <si>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</si>
  <si>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</si>
  <si>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</si>
  <si>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</si>
  <si>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</si>
  <si>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</si>
  <si>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</si>
  <si>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</si>
  <si>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</si>
  <si>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</si>
  <si>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</si>
  <si>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</si>
  <si>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</si>
  <si>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</si>
  <si>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</si>
  <si>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</si>
  <si>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</si>
  <si>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</si>
  <si>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</si>
  <si>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</si>
  <si>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</si>
  <si>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</si>
  <si>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</si>
  <si>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</si>
  <si>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</si>
  <si>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</si>
  <si>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</si>
  <si>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</si>
  <si>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</si>
  <si>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</si>
  <si>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</si>
  <si>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</si>
  <si>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</si>
  <si>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</si>
  <si>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</si>
  <si>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</si>
  <si>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</si>
  <si>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</si>
  <si>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</si>
  <si>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</si>
  <si>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</si>
  <si>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</si>
  <si>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</si>
  <si>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</si>
  <si>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</si>
  <si>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</si>
  <si>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</si>
  <si>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</si>
  <si>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</si>
  <si>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</si>
  <si>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</si>
  <si>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</si>
  <si>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</si>
  <si>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</si>
  <si>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</si>
  <si>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</si>
  <si>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</si>
  <si>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</si>
  <si>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</si>
  <si>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</si>
  <si>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</si>
  <si>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</si>
  <si>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</si>
  <si>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</si>
  <si>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</si>
  <si>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</si>
  <si>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</si>
  <si>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</si>
  <si>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</si>
  <si>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</si>
  <si>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</si>
  <si>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</si>
  <si>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</si>
  <si>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</si>
  <si>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</si>
  <si>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</si>
  <si>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</si>
  <si>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</si>
  <si>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</si>
  <si>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</si>
  <si>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</si>
  <si>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</si>
  <si>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佐賀西部広域水道企業団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</si>
  <si>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</si>
  <si>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</si>
  <si>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</si>
  <si>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</si>
  <si>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</si>
  <si>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</si>
  <si>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</si>
  <si>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</si>
  <si>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</si>
  <si>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</si>
  <si>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経常収支比率及び料金回収率は、料金低減を目的に、未処分利益剰余金を活用して収入不足を補っていることから、共に100％を下回っている。
 次に、給水原価は、資産が比較的新しく、減価償却費の支出に占める割合が大きいこと等により、全国平均と比べて高くなっている状況である。
 また、施設利用率は全国平均と比べて高く、また、用水供給事業であることから有収率もほぼ100%となっているが、人口減少や節水機器の普及により供給量は年々減少しており、将来もこの傾向が続くものと推測される。</t>
    <rPh sb="21" eb="23">
      <t>モクテキ</t>
    </rPh>
    <phoneticPr fontId="4"/>
  </si>
  <si>
    <t>　平成13年度に供給を開始しており、比較的新しい施設であることから、有形固定資産減価償却率は全国平均と比べて低く、また、法定耐用年数を迎えた管路がないことから、管路経年化率及び管路更新率は共に0％となっている。</t>
    <phoneticPr fontId="4"/>
  </si>
  <si>
    <t>　料金算定にあたっては、料金低減を目的に、未処分利益剰余金を活用して収入不足を補う財政計画としているが、実績としては経費節減等により収入不足額を圧縮できており、また、累積欠損金もないことから、経営は概ね健全であると判断できる。
 これまでは料金低減化に未処分利益剰余金を活用してきたため、資金の留保が抑えられてきた状況であるが、今後は、未処分利益剰余金を将来の更新財源として確保することが必要であると考えている。
　なお、経費節減、更新財源の確保、管理体制の強化、技術の継承などの諸課題に対応していくために、構成団体の水道事業と当企業団の用水供給事業の事業統合に向けて現在協議中である。</t>
    <rPh sb="17" eb="19">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</si>
</sst>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170824"/>
        <c:axId val="28117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81170824"/>
        <c:axId val="281171216"/>
      </c:lineChart>
      <c:dateAx>
        <c:axId val="281170824"/>
        <c:scaling>
          <c:orientation val="minMax"/>
        </c:scaling>
        <c:delete val="1"/>
        <c:axPos val="b"/>
        <c:numFmt formatCode="ge" sourceLinked="1"/>
        <c:majorTickMark val="none"/>
        <c:minorTickMark val="none"/>
        <c:tickLblPos val="none"/>
        <c:crossAx val="281171216"/>
        <c:crosses val="autoZero"/>
        <c:auto val="1"/>
        <c:lblOffset val="100"/>
        <c:baseTimeUnit val="years"/>
      </c:dateAx>
      <c:valAx>
        <c:axId val="2811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73.34</c:v>
                </c:pt>
                <c:pt idx="1">
                  <c:v>72.52</c:v>
                </c:pt>
                <c:pt idx="2">
                  <c:v>71.88</c:v>
                </c:pt>
                <c:pt idx="3">
                  <c:v>69.63</c:v>
                </c:pt>
                <c:pt idx="4">
                  <c:v>69.569999999999993</c:v>
                </c:pt>
              </c:numCache>
            </c:numRef>
          </c:val>
        </c:ser>
        <c:dLbls>
          <c:showLegendKey val="0"/>
          <c:showVal val="0"/>
          <c:showCatName val="0"/>
          <c:showSerName val="0"/>
          <c:showPercent val="0"/>
          <c:showBubbleSize val="0"/>
        </c:dLbls>
        <c:gapWidth val="150"/>
        <c:axId val="281999152"/>
        <c:axId val="28199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81999152"/>
        <c:axId val="281999544"/>
      </c:lineChart>
      <c:dateAx>
        <c:axId val="281999152"/>
        <c:scaling>
          <c:orientation val="minMax"/>
        </c:scaling>
        <c:delete val="1"/>
        <c:axPos val="b"/>
        <c:numFmt formatCode="ge" sourceLinked="1"/>
        <c:majorTickMark val="none"/>
        <c:minorTickMark val="none"/>
        <c:tickLblPos val="none"/>
        <c:crossAx val="281999544"/>
        <c:crosses val="autoZero"/>
        <c:auto val="1"/>
        <c:lblOffset val="100"/>
        <c:baseTimeUnit val="years"/>
      </c:dateAx>
      <c:valAx>
        <c:axId val="2819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9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102.45</c:v>
                </c:pt>
                <c:pt idx="1">
                  <c:v>102.63</c:v>
                </c:pt>
                <c:pt idx="2">
                  <c:v>99.7</c:v>
                </c:pt>
                <c:pt idx="3">
                  <c:v>99.79</c:v>
                </c:pt>
                <c:pt idx="4">
                  <c:v>99.26</c:v>
                </c:pt>
              </c:numCache>
            </c:numRef>
          </c:val>
        </c:ser>
        <c:dLbls>
          <c:showLegendKey val="0"/>
          <c:showVal val="0"/>
          <c:showCatName val="0"/>
          <c:showSerName val="0"/>
          <c:showPercent val="0"/>
          <c:showBubbleSize val="0"/>
        </c:dLbls>
        <c:gapWidth val="150"/>
        <c:axId val="282136072"/>
        <c:axId val="28213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82136072"/>
        <c:axId val="282136464"/>
      </c:lineChart>
      <c:dateAx>
        <c:axId val="282136072"/>
        <c:scaling>
          <c:orientation val="minMax"/>
        </c:scaling>
        <c:delete val="1"/>
        <c:axPos val="b"/>
        <c:numFmt formatCode="ge" sourceLinked="1"/>
        <c:majorTickMark val="none"/>
        <c:minorTickMark val="none"/>
        <c:tickLblPos val="none"/>
        <c:crossAx val="282136464"/>
        <c:crosses val="autoZero"/>
        <c:auto val="1"/>
        <c:lblOffset val="100"/>
        <c:baseTimeUnit val="years"/>
      </c:dateAx>
      <c:valAx>
        <c:axId val="2821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3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104.01</c:v>
                </c:pt>
                <c:pt idx="1">
                  <c:v>103.96</c:v>
                </c:pt>
                <c:pt idx="2">
                  <c:v>91.1</c:v>
                </c:pt>
                <c:pt idx="3">
                  <c:v>94.19</c:v>
                </c:pt>
                <c:pt idx="4">
                  <c:v>95.49</c:v>
                </c:pt>
              </c:numCache>
            </c:numRef>
          </c:val>
        </c:ser>
        <c:dLbls>
          <c:showLegendKey val="0"/>
          <c:showVal val="0"/>
          <c:showCatName val="0"/>
          <c:showSerName val="0"/>
          <c:showPercent val="0"/>
          <c:showBubbleSize val="0"/>
        </c:dLbls>
        <c:gapWidth val="150"/>
        <c:axId val="281172392"/>
        <c:axId val="28117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81172392"/>
        <c:axId val="281172784"/>
      </c:lineChart>
      <c:dateAx>
        <c:axId val="281172392"/>
        <c:scaling>
          <c:orientation val="minMax"/>
        </c:scaling>
        <c:delete val="1"/>
        <c:axPos val="b"/>
        <c:numFmt formatCode="ge" sourceLinked="1"/>
        <c:majorTickMark val="none"/>
        <c:minorTickMark val="none"/>
        <c:tickLblPos val="none"/>
        <c:crossAx val="281172784"/>
        <c:crosses val="autoZero"/>
        <c:auto val="1"/>
        <c:lblOffset val="100"/>
        <c:baseTimeUnit val="years"/>
      </c:dateAx>
      <c:valAx>
        <c:axId val="28117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17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23.48</c:v>
                </c:pt>
                <c:pt idx="1">
                  <c:v>25.38</c:v>
                </c:pt>
                <c:pt idx="2">
                  <c:v>27.28</c:v>
                </c:pt>
                <c:pt idx="3">
                  <c:v>42.8</c:v>
                </c:pt>
                <c:pt idx="4">
                  <c:v>45.4</c:v>
                </c:pt>
              </c:numCache>
            </c:numRef>
          </c:val>
        </c:ser>
        <c:dLbls>
          <c:showLegendKey val="0"/>
          <c:showVal val="0"/>
          <c:showCatName val="0"/>
          <c:showSerName val="0"/>
          <c:showPercent val="0"/>
          <c:showBubbleSize val="0"/>
        </c:dLbls>
        <c:gapWidth val="150"/>
        <c:axId val="281173960"/>
        <c:axId val="28117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81173960"/>
        <c:axId val="281174352"/>
      </c:lineChart>
      <c:dateAx>
        <c:axId val="281173960"/>
        <c:scaling>
          <c:orientation val="minMax"/>
        </c:scaling>
        <c:delete val="1"/>
        <c:axPos val="b"/>
        <c:numFmt formatCode="ge" sourceLinked="1"/>
        <c:majorTickMark val="none"/>
        <c:minorTickMark val="none"/>
        <c:tickLblPos val="none"/>
        <c:crossAx val="281174352"/>
        <c:crosses val="autoZero"/>
        <c:auto val="1"/>
        <c:lblOffset val="100"/>
        <c:baseTimeUnit val="years"/>
      </c:dateAx>
      <c:valAx>
        <c:axId val="2811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7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651632"/>
        <c:axId val="28165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81651632"/>
        <c:axId val="281652024"/>
      </c:lineChart>
      <c:dateAx>
        <c:axId val="281651632"/>
        <c:scaling>
          <c:orientation val="minMax"/>
        </c:scaling>
        <c:delete val="1"/>
        <c:axPos val="b"/>
        <c:numFmt formatCode="ge" sourceLinked="1"/>
        <c:majorTickMark val="none"/>
        <c:minorTickMark val="none"/>
        <c:tickLblPos val="none"/>
        <c:crossAx val="281652024"/>
        <c:crosses val="autoZero"/>
        <c:auto val="1"/>
        <c:lblOffset val="100"/>
        <c:baseTimeUnit val="years"/>
      </c:dateAx>
      <c:valAx>
        <c:axId val="28165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653200"/>
        <c:axId val="28165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81653200"/>
        <c:axId val="281653592"/>
      </c:lineChart>
      <c:dateAx>
        <c:axId val="281653200"/>
        <c:scaling>
          <c:orientation val="minMax"/>
        </c:scaling>
        <c:delete val="1"/>
        <c:axPos val="b"/>
        <c:numFmt formatCode="ge" sourceLinked="1"/>
        <c:majorTickMark val="none"/>
        <c:minorTickMark val="none"/>
        <c:tickLblPos val="none"/>
        <c:crossAx val="281653592"/>
        <c:crosses val="autoZero"/>
        <c:auto val="1"/>
        <c:lblOffset val="100"/>
        <c:baseTimeUnit val="years"/>
      </c:dateAx>
      <c:valAx>
        <c:axId val="28165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65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2638.46</c:v>
                </c:pt>
                <c:pt idx="1">
                  <c:v>4592.87</c:v>
                </c:pt>
                <c:pt idx="2">
                  <c:v>5252.33</c:v>
                </c:pt>
                <c:pt idx="3">
                  <c:v>267.73</c:v>
                </c:pt>
                <c:pt idx="4">
                  <c:v>269.41000000000003</c:v>
                </c:pt>
              </c:numCache>
            </c:numRef>
          </c:val>
        </c:ser>
        <c:dLbls>
          <c:showLegendKey val="0"/>
          <c:showVal val="0"/>
          <c:showCatName val="0"/>
          <c:showSerName val="0"/>
          <c:showPercent val="0"/>
          <c:showBubbleSize val="0"/>
        </c:dLbls>
        <c:gapWidth val="150"/>
        <c:axId val="281878200"/>
        <c:axId val="281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81878200"/>
        <c:axId val="281878592"/>
      </c:lineChart>
      <c:dateAx>
        <c:axId val="281878200"/>
        <c:scaling>
          <c:orientation val="minMax"/>
        </c:scaling>
        <c:delete val="1"/>
        <c:axPos val="b"/>
        <c:numFmt formatCode="ge" sourceLinked="1"/>
        <c:majorTickMark val="none"/>
        <c:minorTickMark val="none"/>
        <c:tickLblPos val="none"/>
        <c:crossAx val="281878592"/>
        <c:crosses val="autoZero"/>
        <c:auto val="1"/>
        <c:lblOffset val="100"/>
        <c:baseTimeUnit val="years"/>
      </c:dateAx>
      <c:valAx>
        <c:axId val="28187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87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660.44</c:v>
                </c:pt>
                <c:pt idx="1">
                  <c:v>608.73</c:v>
                </c:pt>
                <c:pt idx="2">
                  <c:v>625.04</c:v>
                </c:pt>
                <c:pt idx="3">
                  <c:v>584.35</c:v>
                </c:pt>
                <c:pt idx="4">
                  <c:v>539.48</c:v>
                </c:pt>
              </c:numCache>
            </c:numRef>
          </c:val>
        </c:ser>
        <c:dLbls>
          <c:showLegendKey val="0"/>
          <c:showVal val="0"/>
          <c:showCatName val="0"/>
          <c:showSerName val="0"/>
          <c:showPercent val="0"/>
          <c:showBubbleSize val="0"/>
        </c:dLbls>
        <c:gapWidth val="150"/>
        <c:axId val="281879768"/>
        <c:axId val="2818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81879768"/>
        <c:axId val="281880160"/>
      </c:lineChart>
      <c:dateAx>
        <c:axId val="281879768"/>
        <c:scaling>
          <c:orientation val="minMax"/>
        </c:scaling>
        <c:delete val="1"/>
        <c:axPos val="b"/>
        <c:numFmt formatCode="ge" sourceLinked="1"/>
        <c:majorTickMark val="none"/>
        <c:minorTickMark val="none"/>
        <c:tickLblPos val="none"/>
        <c:crossAx val="281880160"/>
        <c:crosses val="autoZero"/>
        <c:auto val="1"/>
        <c:lblOffset val="100"/>
        <c:baseTimeUnit val="years"/>
      </c:dateAx>
      <c:valAx>
        <c:axId val="28188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87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93.22</c:v>
                </c:pt>
                <c:pt idx="1">
                  <c:v>93.33</c:v>
                </c:pt>
                <c:pt idx="2">
                  <c:v>86.65</c:v>
                </c:pt>
                <c:pt idx="3">
                  <c:v>88.26</c:v>
                </c:pt>
                <c:pt idx="4">
                  <c:v>89.87</c:v>
                </c:pt>
              </c:numCache>
            </c:numRef>
          </c:val>
        </c:ser>
        <c:dLbls>
          <c:showLegendKey val="0"/>
          <c:showVal val="0"/>
          <c:showCatName val="0"/>
          <c:showSerName val="0"/>
          <c:showPercent val="0"/>
          <c:showBubbleSize val="0"/>
        </c:dLbls>
        <c:gapWidth val="150"/>
        <c:axId val="281881336"/>
        <c:axId val="281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81881336"/>
        <c:axId val="281881728"/>
      </c:lineChart>
      <c:dateAx>
        <c:axId val="281881336"/>
        <c:scaling>
          <c:orientation val="minMax"/>
        </c:scaling>
        <c:delete val="1"/>
        <c:axPos val="b"/>
        <c:numFmt formatCode="ge" sourceLinked="1"/>
        <c:majorTickMark val="none"/>
        <c:minorTickMark val="none"/>
        <c:tickLblPos val="none"/>
        <c:crossAx val="281881728"/>
        <c:crosses val="autoZero"/>
        <c:auto val="1"/>
        <c:lblOffset val="100"/>
        <c:baseTimeUnit val="years"/>
      </c:dateAx>
      <c:valAx>
        <c:axId val="281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8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114.44</c:v>
                </c:pt>
                <c:pt idx="1">
                  <c:v>115.3</c:v>
                </c:pt>
                <c:pt idx="2">
                  <c:v>117.83</c:v>
                </c:pt>
                <c:pt idx="3">
                  <c:v>118.95</c:v>
                </c:pt>
                <c:pt idx="4">
                  <c:v>117.47</c:v>
                </c:pt>
              </c:numCache>
            </c:numRef>
          </c:val>
        </c:ser>
        <c:dLbls>
          <c:showLegendKey val="0"/>
          <c:showVal val="0"/>
          <c:showCatName val="0"/>
          <c:showSerName val="0"/>
          <c:showPercent val="0"/>
          <c:showBubbleSize val="0"/>
        </c:dLbls>
        <c:gapWidth val="150"/>
        <c:axId val="281997584"/>
        <c:axId val="28199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81997584"/>
        <c:axId val="281997976"/>
      </c:lineChart>
      <c:dateAx>
        <c:axId val="281997584"/>
        <c:scaling>
          <c:orientation val="minMax"/>
        </c:scaling>
        <c:delete val="1"/>
        <c:axPos val="b"/>
        <c:numFmt formatCode="ge" sourceLinked="1"/>
        <c:majorTickMark val="none"/>
        <c:minorTickMark val="none"/>
        <c:tickLblPos val="none"/>
        <c:crossAx val="281997976"/>
        <c:crosses val="autoZero"/>
        <c:auto val="1"/>
        <c:lblOffset val="100"/>
        <c:baseTimeUnit val="years"/>
      </c:dateAx>
      <c:valAx>
        <c:axId val="28199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佐賀西部広域水道企業団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77.959999999999994</v>
      </c>
      <c r="K10" s="47"/>
      <c r="L10" s="47"/>
      <c r="M10" s="47"/>
      <c r="N10" s="47"/>
      <c r="O10" s="47"/>
      <c r="P10" s="47"/>
      <c r="Q10" s="47"/>
      <c r="R10" s="47">
        <f>データ!O6</f>
        <v>45.08</v>
      </c>
      <c r="S10" s="47"/>
      <c r="T10" s="47"/>
      <c r="U10" s="47"/>
      <c r="V10" s="47"/>
      <c r="W10" s="47"/>
      <c r="X10" s="47"/>
      <c r="Y10" s="47"/>
      <c r="Z10" s="78">
        <f>データ!P6</f>
        <v>0</v>
      </c>
      <c r="AA10" s="78"/>
      <c r="AB10" s="78"/>
      <c r="AC10" s="78"/>
      <c r="AD10" s="78"/>
      <c r="AE10" s="78"/>
      <c r="AF10" s="78"/>
      <c r="AG10" s="78"/>
      <c r="AH10" s="2"/>
      <c r="AI10" s="78">
        <f>データ!T6</f>
        <v>188431</v>
      </c>
      <c r="AJ10" s="78"/>
      <c r="AK10" s="78"/>
      <c r="AL10" s="78"/>
      <c r="AM10" s="78"/>
      <c r="AN10" s="78"/>
      <c r="AO10" s="78"/>
      <c r="AP10" s="78"/>
      <c r="AQ10" s="47">
        <f>データ!U6</f>
        <v>516.49</v>
      </c>
      <c r="AR10" s="47"/>
      <c r="AS10" s="47"/>
      <c r="AT10" s="47"/>
      <c r="AU10" s="47"/>
      <c r="AV10" s="47"/>
      <c r="AW10" s="47"/>
      <c r="AX10" s="47"/>
      <c r="AY10" s="47">
        <f>データ!V6</f>
        <v>364.83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R1" workbookViewId="0">
      <selection activeCell="EA7" sqref="EA7"/>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418480</v>
      </c>
      <c r="D6" s="31">
        <f t="shared" si="3"/>
        <v>46</v>
      </c>
      <c r="E6" s="31">
        <f t="shared" si="3"/>
        <v>1</v>
      </c>
      <c r="F6" s="31">
        <f t="shared" si="3"/>
        <v>0</v>
      </c>
      <c r="G6" s="31">
        <f t="shared" si="3"/>
        <v>2</v>
      </c>
      <c r="H6" s="31" t="str">
        <f t="shared" si="3"/>
        <v>佐賀県　佐賀西部広域水道企業団</v>
      </c>
      <c r="I6" s="31" t="str">
        <f t="shared" si="3"/>
        <v>法適用</v>
      </c>
      <c r="J6" s="31" t="str">
        <f t="shared" si="3"/>
        <v>水道事業</v>
      </c>
      <c r="K6" s="31" t="str">
        <f t="shared" si="3"/>
        <v>用水供給事業</v>
      </c>
      <c r="L6" s="31" t="str">
        <f t="shared" si="3"/>
        <v>B</v>
      </c>
      <c r="M6" s="32" t="str">
        <f t="shared" si="3"/>
        <v>-</v>
      </c>
      <c r="N6" s="32">
        <f t="shared" si="3"/>
        <v>77.959999999999994</v>
      </c>
      <c r="O6" s="32">
        <f t="shared" si="3"/>
        <v>45.08</v>
      </c>
      <c r="P6" s="32">
        <f t="shared" si="3"/>
        <v>0</v>
      </c>
      <c r="Q6" s="32" t="str">
        <f t="shared" si="3"/>
        <v>-</v>
      </c>
      <c r="R6" s="32" t="str">
        <f t="shared" si="3"/>
        <v>-</v>
      </c>
      <c r="S6" s="32" t="str">
        <f t="shared" si="3"/>
        <v>-</v>
      </c>
      <c r="T6" s="32">
        <f t="shared" si="3"/>
        <v>188431</v>
      </c>
      <c r="U6" s="32">
        <f t="shared" si="3"/>
        <v>516.49</v>
      </c>
      <c r="V6" s="32">
        <f t="shared" si="3"/>
        <v>364.83</v>
      </c>
      <c r="W6" s="33">
        <f>IF(W7="",NA(),W7)</f>
        <v>104.01</v>
      </c>
      <c r="X6" s="33">
        <f t="shared" ref="X6:AF6" si="4">IF(X7="",NA(),X7)</f>
        <v>103.96</v>
      </c>
      <c r="Y6" s="33">
        <f t="shared" si="4"/>
        <v>91.1</v>
      </c>
      <c r="Z6" s="33">
        <f t="shared" si="4"/>
        <v>94.19</v>
      </c>
      <c r="AA6" s="33">
        <f t="shared" si="4"/>
        <v>95.49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2638.46</v>
      </c>
      <c r="AT6" s="33">
        <f t="shared" ref="AT6:BB6" si="6">IF(AT7="",NA(),AT7)</f>
        <v>4592.87</v>
      </c>
      <c r="AU6" s="33">
        <f t="shared" si="6"/>
        <v>5252.33</v>
      </c>
      <c r="AV6" s="33">
        <f t="shared" si="6"/>
        <v>267.73</v>
      </c>
      <c r="AW6" s="33">
        <f t="shared" si="6"/>
        <v>269.41000000000003</v>
      </c>
      <c r="AX6" s="33">
        <f t="shared" si="6"/>
        <v>720.62</v>
      </c>
      <c r="AY6" s="33">
        <f t="shared" si="6"/>
        <v>654.97</v>
      </c>
      <c r="AZ6" s="33">
        <f t="shared" si="6"/>
        <v>634.53</v>
      </c>
      <c r="BA6" s="33">
        <f t="shared" si="6"/>
        <v>200.22</v>
      </c>
      <c r="BB6" s="33">
        <f t="shared" si="6"/>
        <v>212.95</v>
      </c>
      <c r="BC6" s="32" t="str">
        <f>IF(BC7="","",IF(BC7="-","【-】","【"&amp;SUBSTITUTE(TEXT(BC7,"#,##0.00"),"-","△")&amp;"】"))</f>
        <v>【212.95】</v>
      </c>
      <c r="BD6" s="33">
        <f>IF(BD7="",NA(),BD7)</f>
        <v>660.44</v>
      </c>
      <c r="BE6" s="33">
        <f t="shared" ref="BE6:BM6" si="7">IF(BE7="",NA(),BE7)</f>
        <v>608.73</v>
      </c>
      <c r="BF6" s="33">
        <f t="shared" si="7"/>
        <v>625.04</v>
      </c>
      <c r="BG6" s="33">
        <f t="shared" si="7"/>
        <v>584.35</v>
      </c>
      <c r="BH6" s="33">
        <f t="shared" si="7"/>
        <v>539.48</v>
      </c>
      <c r="BI6" s="33">
        <f t="shared" si="7"/>
        <v>415.99</v>
      </c>
      <c r="BJ6" s="33">
        <f t="shared" si="7"/>
        <v>383.75</v>
      </c>
      <c r="BK6" s="33">
        <f t="shared" si="7"/>
        <v>368.94</v>
      </c>
      <c r="BL6" s="33">
        <f t="shared" si="7"/>
        <v>351.06</v>
      </c>
      <c r="BM6" s="33">
        <f t="shared" si="7"/>
        <v>333.48</v>
      </c>
      <c r="BN6" s="32" t="str">
        <f>IF(BN7="","",IF(BN7="-","【-】","【"&amp;SUBSTITUTE(TEXT(BN7,"#,##0.00"),"-","△")&amp;"】"))</f>
        <v>【333.48】</v>
      </c>
      <c r="BO6" s="33">
        <f>IF(BO7="",NA(),BO7)</f>
        <v>93.22</v>
      </c>
      <c r="BP6" s="33">
        <f t="shared" ref="BP6:BX6" si="8">IF(BP7="",NA(),BP7)</f>
        <v>93.33</v>
      </c>
      <c r="BQ6" s="33">
        <f t="shared" si="8"/>
        <v>86.65</v>
      </c>
      <c r="BR6" s="33">
        <f t="shared" si="8"/>
        <v>88.26</v>
      </c>
      <c r="BS6" s="33">
        <f t="shared" si="8"/>
        <v>89.87</v>
      </c>
      <c r="BT6" s="33">
        <f t="shared" si="8"/>
        <v>108.61</v>
      </c>
      <c r="BU6" s="33">
        <f t="shared" si="8"/>
        <v>110.39</v>
      </c>
      <c r="BV6" s="33">
        <f t="shared" si="8"/>
        <v>111.12</v>
      </c>
      <c r="BW6" s="33">
        <f t="shared" si="8"/>
        <v>112.92</v>
      </c>
      <c r="BX6" s="33">
        <f t="shared" si="8"/>
        <v>112.81</v>
      </c>
      <c r="BY6" s="32" t="str">
        <f>IF(BY7="","",IF(BY7="-","【-】","【"&amp;SUBSTITUTE(TEXT(BY7,"#,##0.00"),"-","△")&amp;"】"))</f>
        <v>【112.81】</v>
      </c>
      <c r="BZ6" s="33">
        <f>IF(BZ7="",NA(),BZ7)</f>
        <v>114.44</v>
      </c>
      <c r="CA6" s="33">
        <f t="shared" ref="CA6:CI6" si="9">IF(CA7="",NA(),CA7)</f>
        <v>115.3</v>
      </c>
      <c r="CB6" s="33">
        <f t="shared" si="9"/>
        <v>117.83</v>
      </c>
      <c r="CC6" s="33">
        <f t="shared" si="9"/>
        <v>118.95</v>
      </c>
      <c r="CD6" s="33">
        <f t="shared" si="9"/>
        <v>117.47</v>
      </c>
      <c r="CE6" s="33">
        <f t="shared" si="9"/>
        <v>78.760000000000005</v>
      </c>
      <c r="CF6" s="33">
        <f t="shared" si="9"/>
        <v>76.81</v>
      </c>
      <c r="CG6" s="33">
        <f t="shared" si="9"/>
        <v>75.75</v>
      </c>
      <c r="CH6" s="33">
        <f t="shared" si="9"/>
        <v>75.3</v>
      </c>
      <c r="CI6" s="33">
        <f t="shared" si="9"/>
        <v>75.3</v>
      </c>
      <c r="CJ6" s="32" t="str">
        <f>IF(CJ7="","",IF(CJ7="-","【-】","【"&amp;SUBSTITUTE(TEXT(CJ7,"#,##0.00"),"-","△")&amp;"】"))</f>
        <v>【75.30】</v>
      </c>
      <c r="CK6" s="33">
        <f>IF(CK7="",NA(),CK7)</f>
        <v>73.34</v>
      </c>
      <c r="CL6" s="33">
        <f t="shared" ref="CL6:CT6" si="10">IF(CL7="",NA(),CL7)</f>
        <v>72.52</v>
      </c>
      <c r="CM6" s="33">
        <f t="shared" si="10"/>
        <v>71.88</v>
      </c>
      <c r="CN6" s="33">
        <f t="shared" si="10"/>
        <v>69.63</v>
      </c>
      <c r="CO6" s="33">
        <f t="shared" si="10"/>
        <v>69.569999999999993</v>
      </c>
      <c r="CP6" s="33">
        <f t="shared" si="10"/>
        <v>63.73</v>
      </c>
      <c r="CQ6" s="33">
        <f t="shared" si="10"/>
        <v>64.55</v>
      </c>
      <c r="CR6" s="33">
        <f t="shared" si="10"/>
        <v>64.12</v>
      </c>
      <c r="CS6" s="33">
        <f t="shared" si="10"/>
        <v>62.69</v>
      </c>
      <c r="CT6" s="33">
        <f t="shared" si="10"/>
        <v>61.82</v>
      </c>
      <c r="CU6" s="32" t="str">
        <f>IF(CU7="","",IF(CU7="-","【-】","【"&amp;SUBSTITUTE(TEXT(CU7,"#,##0.00"),"-","△")&amp;"】"))</f>
        <v>【61.82】</v>
      </c>
      <c r="CV6" s="33">
        <f>IF(CV7="",NA(),CV7)</f>
        <v>102.45</v>
      </c>
      <c r="CW6" s="33">
        <f t="shared" ref="CW6:DE6" si="11">IF(CW7="",NA(),CW7)</f>
        <v>102.63</v>
      </c>
      <c r="CX6" s="33">
        <f t="shared" si="11"/>
        <v>99.7</v>
      </c>
      <c r="CY6" s="33">
        <f t="shared" si="11"/>
        <v>99.79</v>
      </c>
      <c r="CZ6" s="33">
        <f t="shared" si="11"/>
        <v>99.26</v>
      </c>
      <c r="DA6" s="33">
        <f t="shared" si="11"/>
        <v>99.96</v>
      </c>
      <c r="DB6" s="33">
        <f t="shared" si="11"/>
        <v>99.93</v>
      </c>
      <c r="DC6" s="33">
        <f t="shared" si="11"/>
        <v>100.12</v>
      </c>
      <c r="DD6" s="33">
        <f t="shared" si="11"/>
        <v>100.12</v>
      </c>
      <c r="DE6" s="33">
        <f t="shared" si="11"/>
        <v>100.03</v>
      </c>
      <c r="DF6" s="32" t="str">
        <f>IF(DF7="","",IF(DF7="-","【-】","【"&amp;SUBSTITUTE(TEXT(DF7,"#,##0.00"),"-","△")&amp;"】"))</f>
        <v>【100.03】</v>
      </c>
      <c r="DG6" s="33">
        <f>IF(DG7="",NA(),DG7)</f>
        <v>23.48</v>
      </c>
      <c r="DH6" s="33">
        <f t="shared" ref="DH6:DP6" si="12">IF(DH7="",NA(),DH7)</f>
        <v>25.38</v>
      </c>
      <c r="DI6" s="33">
        <f t="shared" si="12"/>
        <v>27.28</v>
      </c>
      <c r="DJ6" s="33">
        <f t="shared" si="12"/>
        <v>42.8</v>
      </c>
      <c r="DK6" s="33">
        <f t="shared" si="12"/>
        <v>45.4</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418480</v>
      </c>
      <c r="D7" s="35">
        <v>46</v>
      </c>
      <c r="E7" s="35">
        <v>1</v>
      </c>
      <c r="F7" s="35">
        <v>0</v>
      </c>
      <c r="G7" s="35">
        <v>2</v>
      </c>
      <c r="H7" s="35" t="s">
        <v>93</v>
      </c>
      <c r="I7" s="35" t="s">
        <v>94</v>
      </c>
      <c r="J7" s="35" t="s">
        <v>95</v>
      </c>
      <c r="K7" s="35" t="s">
        <v>96</v>
      </c>
      <c r="L7" s="35" t="s">
        <v>97</v>
      </c>
      <c r="M7" s="36" t="s">
        <v>98</v>
      </c>
      <c r="N7" s="36">
        <v>77.959999999999994</v>
      </c>
      <c r="O7" s="36">
        <v>45.08</v>
      </c>
      <c r="P7" s="36">
        <v>0</v>
      </c>
      <c r="Q7" s="36" t="s">
        <v>98</v>
      </c>
      <c r="R7" s="36" t="s">
        <v>98</v>
      </c>
      <c r="S7" s="36" t="s">
        <v>98</v>
      </c>
      <c r="T7" s="36">
        <v>188431</v>
      </c>
      <c r="U7" s="36">
        <v>516.49</v>
      </c>
      <c r="V7" s="36">
        <v>364.83</v>
      </c>
      <c r="W7" s="36">
        <v>104.01</v>
      </c>
      <c r="X7" s="36">
        <v>103.96</v>
      </c>
      <c r="Y7" s="36">
        <v>91.1</v>
      </c>
      <c r="Z7" s="36">
        <v>94.19</v>
      </c>
      <c r="AA7" s="36">
        <v>95.49</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2638.46</v>
      </c>
      <c r="AT7" s="36">
        <v>4592.87</v>
      </c>
      <c r="AU7" s="36">
        <v>5252.33</v>
      </c>
      <c r="AV7" s="36">
        <v>267.73</v>
      </c>
      <c r="AW7" s="36">
        <v>269.41000000000003</v>
      </c>
      <c r="AX7" s="36">
        <v>720.62</v>
      </c>
      <c r="AY7" s="36">
        <v>654.97</v>
      </c>
      <c r="AZ7" s="36">
        <v>634.53</v>
      </c>
      <c r="BA7" s="36">
        <v>200.22</v>
      </c>
      <c r="BB7" s="36">
        <v>212.95</v>
      </c>
      <c r="BC7" s="36">
        <v>212.95</v>
      </c>
      <c r="BD7" s="36">
        <v>660.44</v>
      </c>
      <c r="BE7" s="36">
        <v>608.73</v>
      </c>
      <c r="BF7" s="36">
        <v>625.04</v>
      </c>
      <c r="BG7" s="36">
        <v>584.35</v>
      </c>
      <c r="BH7" s="36">
        <v>539.48</v>
      </c>
      <c r="BI7" s="36">
        <v>415.99</v>
      </c>
      <c r="BJ7" s="36">
        <v>383.75</v>
      </c>
      <c r="BK7" s="36">
        <v>368.94</v>
      </c>
      <c r="BL7" s="36">
        <v>351.06</v>
      </c>
      <c r="BM7" s="36">
        <v>333.48</v>
      </c>
      <c r="BN7" s="36">
        <v>333.48</v>
      </c>
      <c r="BO7" s="36">
        <v>93.22</v>
      </c>
      <c r="BP7" s="36">
        <v>93.33</v>
      </c>
      <c r="BQ7" s="36">
        <v>86.65</v>
      </c>
      <c r="BR7" s="36">
        <v>88.26</v>
      </c>
      <c r="BS7" s="36">
        <v>89.87</v>
      </c>
      <c r="BT7" s="36">
        <v>108.61</v>
      </c>
      <c r="BU7" s="36">
        <v>110.39</v>
      </c>
      <c r="BV7" s="36">
        <v>111.12</v>
      </c>
      <c r="BW7" s="36">
        <v>112.92</v>
      </c>
      <c r="BX7" s="36">
        <v>112.81</v>
      </c>
      <c r="BY7" s="36">
        <v>112.81</v>
      </c>
      <c r="BZ7" s="36">
        <v>114.44</v>
      </c>
      <c r="CA7" s="36">
        <v>115.3</v>
      </c>
      <c r="CB7" s="36">
        <v>117.83</v>
      </c>
      <c r="CC7" s="36">
        <v>118.95</v>
      </c>
      <c r="CD7" s="36">
        <v>117.47</v>
      </c>
      <c r="CE7" s="36">
        <v>78.760000000000005</v>
      </c>
      <c r="CF7" s="36">
        <v>76.81</v>
      </c>
      <c r="CG7" s="36">
        <v>75.75</v>
      </c>
      <c r="CH7" s="36">
        <v>75.3</v>
      </c>
      <c r="CI7" s="36">
        <v>75.3</v>
      </c>
      <c r="CJ7" s="36">
        <v>75.3</v>
      </c>
      <c r="CK7" s="36">
        <v>73.34</v>
      </c>
      <c r="CL7" s="36">
        <v>72.52</v>
      </c>
      <c r="CM7" s="36">
        <v>71.88</v>
      </c>
      <c r="CN7" s="36">
        <v>69.63</v>
      </c>
      <c r="CO7" s="36">
        <v>69.569999999999993</v>
      </c>
      <c r="CP7" s="36">
        <v>63.73</v>
      </c>
      <c r="CQ7" s="36">
        <v>64.55</v>
      </c>
      <c r="CR7" s="36">
        <v>64.12</v>
      </c>
      <c r="CS7" s="36">
        <v>62.69</v>
      </c>
      <c r="CT7" s="36">
        <v>61.82</v>
      </c>
      <c r="CU7" s="36">
        <v>61.82</v>
      </c>
      <c r="CV7" s="36">
        <v>102.45</v>
      </c>
      <c r="CW7" s="36">
        <v>102.63</v>
      </c>
      <c r="CX7" s="36">
        <v>99.7</v>
      </c>
      <c r="CY7" s="36">
        <v>99.79</v>
      </c>
      <c r="CZ7" s="36">
        <v>99.26</v>
      </c>
      <c r="DA7" s="36">
        <v>99.96</v>
      </c>
      <c r="DB7" s="36">
        <v>99.93</v>
      </c>
      <c r="DC7" s="36">
        <v>100.12</v>
      </c>
      <c r="DD7" s="36">
        <v>100.12</v>
      </c>
      <c r="DE7" s="36">
        <v>100.03</v>
      </c>
      <c r="DF7" s="36">
        <v>100.03</v>
      </c>
      <c r="DG7" s="36">
        <v>23.48</v>
      </c>
      <c r="DH7" s="36">
        <v>25.38</v>
      </c>
      <c r="DI7" s="36">
        <v>27.28</v>
      </c>
      <c r="DJ7" s="36">
        <v>42.8</v>
      </c>
      <c r="DK7" s="36">
        <v>45.4</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admin120</cp:lastModifiedBy>
  <dcterms:created xsi:type="dcterms:W3CDTF">2017-02-01T08:50:00Z</dcterms:created>
  <dcterms:modified xsi:type="dcterms:W3CDTF">2017-02-16T04:52:14Z</dcterms:modified>
  <cp:category/>
</cp:coreProperties>
</file>