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kst042\Desktop\"/>
    </mc:Choice>
  </mc:AlternateContent>
  <workbookProtection workbookPassword="8649" lockStructure="1"/>
  <bookViews>
    <workbookView xWindow="0" yWindow="0" windowWidth="28800" windowHeight="1186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<sst xmlns="http://schemas.openxmlformats.org/spreadsheetml/2006/main" count="217" uniqueCount="107">
  <si>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</si>
  <si>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</si>
  <si>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</si>
  <si>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</si>
  <si>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</si>
  <si>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</si>
  <si>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</si>
  <si>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</si>
  <si>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</si>
  <si>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</si>
  <si>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</si>
  <si>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</si>
  <si>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</si>
  <si>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</si>
  <si>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</si>
  <si>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</si>
  <si>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</si>
  <si>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</si>
  <si>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</si>
  <si>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</si>
  <si>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</si>
  <si>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</si>
  <si>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</si>
  <si>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</si>
  <si>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</si>
  <si>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</si>
  <si>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</si>
  <si>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</si>
  <si>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</si>
  <si>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</si>
  <si>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</si>
  <si>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</si>
  <si>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</si>
  <si>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</si>
  <si>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</si>
  <si>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</si>
  <si>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</si>
  <si>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</si>
  <si>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</si>
  <si>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</si>
  <si>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</si>
  <si>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</si>
  <si>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</si>
  <si>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</si>
  <si>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</si>
  <si>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</si>
  <si>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</si>
  <si>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</si>
  <si>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</si>
  <si>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</si>
  <si>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</si>
  <si>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</si>
  <si>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</si>
  <si>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</si>
  <si>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</si>
  <si>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</si>
  <si>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</si>
  <si>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</si>
  <si>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</si>
  <si>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</si>
  <si>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</si>
  <si>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</si>
  <si>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</si>
  <si>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</si>
  <si>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</si>
  <si>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</si>
  <si>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</si>
  <si>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</si>
  <si>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</si>
  <si>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</si>
  <si>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</si>
  <si>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</si>
  <si>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</si>
  <si>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</si>
  <si>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</si>
  <si>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</si>
  <si>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</si>
  <si>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</si>
  <si>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</si>
  <si>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</si>
  <si>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</si>
  <si>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</si>
  <si>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</si>
  <si>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</si>
  <si>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</si>
  <si>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</si>
  <si>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</si>
  <si>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</si>
  <si>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</si>
  <si>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</si>
  <si>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</si>
  <si>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</si>
  <si>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</si>
  <si>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江北町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</si>
  <si>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</si>
  <si>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</si>
  <si>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</si>
  <si>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</si>
  <si>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</si>
  <si>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</si>
  <si>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</si>
  <si>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</si>
  <si>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</si>
  <si>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</si>
  <si>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②管路経年化率から見えるように、類似団体と比して、老朽化が進んでいると言える。その一方で、平成27年度をもって当町の下水道整備事業が概ね完了したことにより、下水道管の整備と併せて行っていた管路の更新を、今後は単独で行わなければならないこと、配水池などの管路以外の基幹施設に関しては更新が進んでいないことから、今後、大規模な更新費用が必要となる。また、類似団体と比較して良好な有収率を維持し、改善させるためにも、緊急性の高い管路より順次、更新を行っていく必要がある。</t>
    <phoneticPr fontId="4"/>
  </si>
  <si>
    <t>近い将来、資産の老朽化が進み、大規模な更新が予測される状況の中で、節水型給水装置の普及や1世帯当たりの人口の減少による使用水量の減少に伴い料金収入は減少傾向にある。そういった背景により、施設更新のための財源の確保に努めているものの十分とは言えない。平成28年度より収益的支出の40％超を占める受水費の単価が下げられたことにより、経営状態は改善することが見込まれるものの、経費削減に努めるとともに、現在近隣市町で取組を進めている水道事業の広域統合についても、積極的に推進していく。</t>
    <phoneticPr fontId="4"/>
  </si>
  <si>
    <t>①②経常収支比率について100％を超えており、また累積欠損金も生じていないことから、堅調な経営を続けている。③流動比率や④企業債残高対給水収益比率、⑤料金回収率、⑦施設利用率、⑧有収率は、類似団体と比較しても良好な状態と言えるが、更新財源をすべて賄えるほどのものではなく、また、給水については自己水源に乏しいため、佐賀西部広域水道企業団からの受水に全面的に依存しており、⑥給水原価が類似団体と比較しても高い要因の一つ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</si>
</sst>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0.33</c:v>
                </c:pt>
                <c:pt idx="2">
                  <c:v>2.04</c:v>
                </c:pt>
                <c:pt idx="3">
                  <c:v>1.31</c:v>
                </c:pt>
                <c:pt idx="4">
                  <c:v>0.19</c:v>
                </c:pt>
              </c:numCache>
            </c:numRef>
          </c:val>
        </c:ser>
        <c:dLbls>
          <c:showLegendKey val="0"/>
          <c:showVal val="0"/>
          <c:showCatName val="0"/>
          <c:showSerName val="0"/>
          <c:showPercent val="0"/>
          <c:showBubbleSize val="0"/>
        </c:dLbls>
        <c:gapWidth val="150"/>
        <c:axId val="168596336"/>
        <c:axId val="16859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68596336"/>
        <c:axId val="168596728"/>
      </c:lineChart>
      <c:dateAx>
        <c:axId val="168596336"/>
        <c:scaling>
          <c:orientation val="minMax"/>
        </c:scaling>
        <c:delete val="1"/>
        <c:axPos val="b"/>
        <c:numFmt formatCode="ge" sourceLinked="1"/>
        <c:majorTickMark val="none"/>
        <c:minorTickMark val="none"/>
        <c:tickLblPos val="none"/>
        <c:crossAx val="168596728"/>
        <c:crosses val="autoZero"/>
        <c:auto val="1"/>
        <c:lblOffset val="100"/>
        <c:baseTimeUnit val="years"/>
      </c:dateAx>
      <c:valAx>
        <c:axId val="16859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9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c:v>
                </c:pt>
                <c:pt idx="1">
                  <c:v>59.85</c:v>
                </c:pt>
                <c:pt idx="2">
                  <c:v>57.5</c:v>
                </c:pt>
                <c:pt idx="3">
                  <c:v>57.95</c:v>
                </c:pt>
                <c:pt idx="4">
                  <c:v>59.34</c:v>
                </c:pt>
              </c:numCache>
            </c:numRef>
          </c:val>
        </c:ser>
        <c:dLbls>
          <c:showLegendKey val="0"/>
          <c:showVal val="0"/>
          <c:showCatName val="0"/>
          <c:showSerName val="0"/>
          <c:showPercent val="0"/>
          <c:showBubbleSize val="0"/>
        </c:dLbls>
        <c:gapWidth val="150"/>
        <c:axId val="169114256"/>
        <c:axId val="16911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69114256"/>
        <c:axId val="169114648"/>
      </c:lineChart>
      <c:dateAx>
        <c:axId val="169114256"/>
        <c:scaling>
          <c:orientation val="minMax"/>
        </c:scaling>
        <c:delete val="1"/>
        <c:axPos val="b"/>
        <c:numFmt formatCode="ge" sourceLinked="1"/>
        <c:majorTickMark val="none"/>
        <c:minorTickMark val="none"/>
        <c:tickLblPos val="none"/>
        <c:crossAx val="169114648"/>
        <c:crosses val="autoZero"/>
        <c:auto val="1"/>
        <c:lblOffset val="100"/>
        <c:baseTimeUnit val="years"/>
      </c:dateAx>
      <c:valAx>
        <c:axId val="16911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1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81.3</c:v>
                </c:pt>
                <c:pt idx="1">
                  <c:v>86.29</c:v>
                </c:pt>
                <c:pt idx="2">
                  <c:v>88.16</c:v>
                </c:pt>
                <c:pt idx="3">
                  <c:v>86.8</c:v>
                </c:pt>
                <c:pt idx="4">
                  <c:v>85.37</c:v>
                </c:pt>
              </c:numCache>
            </c:numRef>
          </c:val>
        </c:ser>
        <c:dLbls>
          <c:showLegendKey val="0"/>
          <c:showVal val="0"/>
          <c:showCatName val="0"/>
          <c:showSerName val="0"/>
          <c:showPercent val="0"/>
          <c:showBubbleSize val="0"/>
        </c:dLbls>
        <c:gapWidth val="150"/>
        <c:axId val="172458056"/>
        <c:axId val="17245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72458056"/>
        <c:axId val="172458448"/>
      </c:lineChart>
      <c:dateAx>
        <c:axId val="172458056"/>
        <c:scaling>
          <c:orientation val="minMax"/>
        </c:scaling>
        <c:delete val="1"/>
        <c:axPos val="b"/>
        <c:numFmt formatCode="ge" sourceLinked="1"/>
        <c:majorTickMark val="none"/>
        <c:minorTickMark val="none"/>
        <c:tickLblPos val="none"/>
        <c:crossAx val="172458448"/>
        <c:crosses val="autoZero"/>
        <c:auto val="1"/>
        <c:lblOffset val="100"/>
        <c:baseTimeUnit val="years"/>
      </c:dateAx>
      <c:valAx>
        <c:axId val="17245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5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115.56</c:v>
                </c:pt>
                <c:pt idx="1">
                  <c:v>107.46</c:v>
                </c:pt>
                <c:pt idx="2">
                  <c:v>109.95</c:v>
                </c:pt>
                <c:pt idx="3">
                  <c:v>105.08</c:v>
                </c:pt>
                <c:pt idx="4">
                  <c:v>106.41</c:v>
                </c:pt>
              </c:numCache>
            </c:numRef>
          </c:val>
        </c:ser>
        <c:dLbls>
          <c:showLegendKey val="0"/>
          <c:showVal val="0"/>
          <c:showCatName val="0"/>
          <c:showSerName val="0"/>
          <c:showPercent val="0"/>
          <c:showBubbleSize val="0"/>
        </c:dLbls>
        <c:gapWidth val="150"/>
        <c:axId val="168859592"/>
        <c:axId val="16885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168859592"/>
        <c:axId val="168859984"/>
      </c:lineChart>
      <c:dateAx>
        <c:axId val="168859592"/>
        <c:scaling>
          <c:orientation val="minMax"/>
        </c:scaling>
        <c:delete val="1"/>
        <c:axPos val="b"/>
        <c:numFmt formatCode="ge" sourceLinked="1"/>
        <c:majorTickMark val="none"/>
        <c:minorTickMark val="none"/>
        <c:tickLblPos val="none"/>
        <c:crossAx val="168859984"/>
        <c:crosses val="autoZero"/>
        <c:auto val="1"/>
        <c:lblOffset val="100"/>
        <c:baseTimeUnit val="years"/>
      </c:dateAx>
      <c:valAx>
        <c:axId val="16885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85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16.52</c:v>
                </c:pt>
                <c:pt idx="1">
                  <c:v>16.920000000000002</c:v>
                </c:pt>
                <c:pt idx="2">
                  <c:v>17.45</c:v>
                </c:pt>
                <c:pt idx="3">
                  <c:v>52.41</c:v>
                </c:pt>
                <c:pt idx="4">
                  <c:v>54.39</c:v>
                </c:pt>
              </c:numCache>
            </c:numRef>
          </c:val>
        </c:ser>
        <c:dLbls>
          <c:showLegendKey val="0"/>
          <c:showVal val="0"/>
          <c:showCatName val="0"/>
          <c:showSerName val="0"/>
          <c:showPercent val="0"/>
          <c:showBubbleSize val="0"/>
        </c:dLbls>
        <c:gapWidth val="150"/>
        <c:axId val="169427832"/>
        <c:axId val="1694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69427832"/>
        <c:axId val="169428224"/>
      </c:lineChart>
      <c:dateAx>
        <c:axId val="169427832"/>
        <c:scaling>
          <c:orientation val="minMax"/>
        </c:scaling>
        <c:delete val="1"/>
        <c:axPos val="b"/>
        <c:numFmt formatCode="ge" sourceLinked="1"/>
        <c:majorTickMark val="none"/>
        <c:minorTickMark val="none"/>
        <c:tickLblPos val="none"/>
        <c:crossAx val="169428224"/>
        <c:crosses val="autoZero"/>
        <c:auto val="1"/>
        <c:lblOffset val="100"/>
        <c:baseTimeUnit val="years"/>
      </c:dateAx>
      <c:valAx>
        <c:axId val="1694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2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10.050000000000001</c:v>
                </c:pt>
                <c:pt idx="1">
                  <c:v>11.65</c:v>
                </c:pt>
                <c:pt idx="2">
                  <c:v>14.16</c:v>
                </c:pt>
                <c:pt idx="3">
                  <c:v>13.53</c:v>
                </c:pt>
                <c:pt idx="4">
                  <c:v>13.41</c:v>
                </c:pt>
              </c:numCache>
            </c:numRef>
          </c:val>
        </c:ser>
        <c:dLbls>
          <c:showLegendKey val="0"/>
          <c:showVal val="0"/>
          <c:showCatName val="0"/>
          <c:showSerName val="0"/>
          <c:showPercent val="0"/>
          <c:showBubbleSize val="0"/>
        </c:dLbls>
        <c:gapWidth val="150"/>
        <c:axId val="169429400"/>
        <c:axId val="12952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69429400"/>
        <c:axId val="129527816"/>
      </c:lineChart>
      <c:dateAx>
        <c:axId val="169429400"/>
        <c:scaling>
          <c:orientation val="minMax"/>
        </c:scaling>
        <c:delete val="1"/>
        <c:axPos val="b"/>
        <c:numFmt formatCode="ge" sourceLinked="1"/>
        <c:majorTickMark val="none"/>
        <c:minorTickMark val="none"/>
        <c:tickLblPos val="none"/>
        <c:crossAx val="129527816"/>
        <c:crosses val="autoZero"/>
        <c:auto val="1"/>
        <c:lblOffset val="100"/>
        <c:baseTimeUnit val="years"/>
      </c:dateAx>
      <c:valAx>
        <c:axId val="12952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2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9528992"/>
        <c:axId val="12952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29528992"/>
        <c:axId val="129529384"/>
      </c:lineChart>
      <c:dateAx>
        <c:axId val="129528992"/>
        <c:scaling>
          <c:orientation val="minMax"/>
        </c:scaling>
        <c:delete val="1"/>
        <c:axPos val="b"/>
        <c:numFmt formatCode="ge" sourceLinked="1"/>
        <c:majorTickMark val="none"/>
        <c:minorTickMark val="none"/>
        <c:tickLblPos val="none"/>
        <c:crossAx val="129529384"/>
        <c:crosses val="autoZero"/>
        <c:auto val="1"/>
        <c:lblOffset val="100"/>
        <c:baseTimeUnit val="years"/>
      </c:dateAx>
      <c:valAx>
        <c:axId val="129529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5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1813.59</c:v>
                </c:pt>
                <c:pt idx="1">
                  <c:v>2713.45</c:v>
                </c:pt>
                <c:pt idx="2">
                  <c:v>1098.8900000000001</c:v>
                </c:pt>
                <c:pt idx="3">
                  <c:v>1300.44</c:v>
                </c:pt>
                <c:pt idx="4">
                  <c:v>1483.07</c:v>
                </c:pt>
              </c:numCache>
            </c:numRef>
          </c:val>
        </c:ser>
        <c:dLbls>
          <c:showLegendKey val="0"/>
          <c:showVal val="0"/>
          <c:showCatName val="0"/>
          <c:showSerName val="0"/>
          <c:showPercent val="0"/>
          <c:showBubbleSize val="0"/>
        </c:dLbls>
        <c:gapWidth val="150"/>
        <c:axId val="168966792"/>
        <c:axId val="16896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68966792"/>
        <c:axId val="168967184"/>
      </c:lineChart>
      <c:dateAx>
        <c:axId val="168966792"/>
        <c:scaling>
          <c:orientation val="minMax"/>
        </c:scaling>
        <c:delete val="1"/>
        <c:axPos val="b"/>
        <c:numFmt formatCode="ge" sourceLinked="1"/>
        <c:majorTickMark val="none"/>
        <c:minorTickMark val="none"/>
        <c:tickLblPos val="none"/>
        <c:crossAx val="168967184"/>
        <c:crosses val="autoZero"/>
        <c:auto val="1"/>
        <c:lblOffset val="100"/>
        <c:baseTimeUnit val="years"/>
      </c:dateAx>
      <c:valAx>
        <c:axId val="16896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96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40.25</c:v>
                </c:pt>
                <c:pt idx="1">
                  <c:v>41.26</c:v>
                </c:pt>
                <c:pt idx="2">
                  <c:v>41.58</c:v>
                </c:pt>
                <c:pt idx="3">
                  <c:v>40.57</c:v>
                </c:pt>
                <c:pt idx="4">
                  <c:v>37.21</c:v>
                </c:pt>
              </c:numCache>
            </c:numRef>
          </c:val>
        </c:ser>
        <c:dLbls>
          <c:showLegendKey val="0"/>
          <c:showVal val="0"/>
          <c:showCatName val="0"/>
          <c:showSerName val="0"/>
          <c:showPercent val="0"/>
          <c:showBubbleSize val="0"/>
        </c:dLbls>
        <c:gapWidth val="150"/>
        <c:axId val="170737848"/>
        <c:axId val="1707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70737848"/>
        <c:axId val="170738240"/>
      </c:lineChart>
      <c:dateAx>
        <c:axId val="170737848"/>
        <c:scaling>
          <c:orientation val="minMax"/>
        </c:scaling>
        <c:delete val="1"/>
        <c:axPos val="b"/>
        <c:numFmt formatCode="ge" sourceLinked="1"/>
        <c:majorTickMark val="none"/>
        <c:minorTickMark val="none"/>
        <c:tickLblPos val="none"/>
        <c:crossAx val="170738240"/>
        <c:crosses val="autoZero"/>
        <c:auto val="1"/>
        <c:lblOffset val="100"/>
        <c:baseTimeUnit val="years"/>
      </c:dateAx>
      <c:valAx>
        <c:axId val="17073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73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112.75</c:v>
                </c:pt>
                <c:pt idx="1">
                  <c:v>105.03</c:v>
                </c:pt>
                <c:pt idx="2">
                  <c:v>104.53</c:v>
                </c:pt>
                <c:pt idx="3">
                  <c:v>97.01</c:v>
                </c:pt>
                <c:pt idx="4">
                  <c:v>101.6</c:v>
                </c:pt>
              </c:numCache>
            </c:numRef>
          </c:val>
        </c:ser>
        <c:dLbls>
          <c:showLegendKey val="0"/>
          <c:showVal val="0"/>
          <c:showCatName val="0"/>
          <c:showSerName val="0"/>
          <c:showPercent val="0"/>
          <c:showBubbleSize val="0"/>
        </c:dLbls>
        <c:gapWidth val="150"/>
        <c:axId val="237830400"/>
        <c:axId val="23783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237830400"/>
        <c:axId val="237830792"/>
      </c:lineChart>
      <c:dateAx>
        <c:axId val="237830400"/>
        <c:scaling>
          <c:orientation val="minMax"/>
        </c:scaling>
        <c:delete val="1"/>
        <c:axPos val="b"/>
        <c:numFmt formatCode="ge" sourceLinked="1"/>
        <c:majorTickMark val="none"/>
        <c:minorTickMark val="none"/>
        <c:tickLblPos val="none"/>
        <c:crossAx val="237830792"/>
        <c:crosses val="autoZero"/>
        <c:auto val="1"/>
        <c:lblOffset val="100"/>
        <c:baseTimeUnit val="years"/>
      </c:dateAx>
      <c:valAx>
        <c:axId val="23783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255.96</c:v>
                </c:pt>
                <c:pt idx="1">
                  <c:v>253.82</c:v>
                </c:pt>
                <c:pt idx="2">
                  <c:v>244.72</c:v>
                </c:pt>
                <c:pt idx="3">
                  <c:v>257.52999999999997</c:v>
                </c:pt>
                <c:pt idx="4">
                  <c:v>249.91</c:v>
                </c:pt>
              </c:numCache>
            </c:numRef>
          </c:val>
        </c:ser>
        <c:dLbls>
          <c:showLegendKey val="0"/>
          <c:showVal val="0"/>
          <c:showCatName val="0"/>
          <c:showSerName val="0"/>
          <c:showPercent val="0"/>
          <c:showBubbleSize val="0"/>
        </c:dLbls>
        <c:gapWidth val="150"/>
        <c:axId val="237831968"/>
        <c:axId val="16911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237831968"/>
        <c:axId val="169113080"/>
      </c:lineChart>
      <c:dateAx>
        <c:axId val="237831968"/>
        <c:scaling>
          <c:orientation val="minMax"/>
        </c:scaling>
        <c:delete val="1"/>
        <c:axPos val="b"/>
        <c:numFmt formatCode="ge" sourceLinked="1"/>
        <c:majorTickMark val="none"/>
        <c:minorTickMark val="none"/>
        <c:tickLblPos val="none"/>
        <c:crossAx val="169113080"/>
        <c:crosses val="autoZero"/>
        <c:auto val="1"/>
        <c:lblOffset val="100"/>
        <c:baseTimeUnit val="years"/>
      </c:dateAx>
      <c:valAx>
        <c:axId val="16911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O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佐賀県　江北町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9740</v>
      </c>
      <c r="AJ8" s="75"/>
      <c r="AK8" s="75"/>
      <c r="AL8" s="75"/>
      <c r="AM8" s="75"/>
      <c r="AN8" s="75"/>
      <c r="AO8" s="75"/>
      <c r="AP8" s="76"/>
      <c r="AQ8" s="57">
        <f>データ!R6</f>
        <v>24.49</v>
      </c>
      <c r="AR8" s="57"/>
      <c r="AS8" s="57"/>
      <c r="AT8" s="57"/>
      <c r="AU8" s="57"/>
      <c r="AV8" s="57"/>
      <c r="AW8" s="57"/>
      <c r="AX8" s="57"/>
      <c r="AY8" s="57">
        <f>データ!S6</f>
        <v>397.71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94.91</v>
      </c>
      <c r="K10" s="57"/>
      <c r="L10" s="57"/>
      <c r="M10" s="57"/>
      <c r="N10" s="57"/>
      <c r="O10" s="57"/>
      <c r="P10" s="57"/>
      <c r="Q10" s="57"/>
      <c r="R10" s="57">
        <f>データ!O6</f>
        <v>99.9</v>
      </c>
      <c r="S10" s="57"/>
      <c r="T10" s="57"/>
      <c r="U10" s="57"/>
      <c r="V10" s="57"/>
      <c r="W10" s="57"/>
      <c r="X10" s="57"/>
      <c r="Y10" s="57"/>
      <c r="Z10" s="65">
        <f>データ!P6</f>
        <v>5180</v>
      </c>
      <c r="AA10" s="65"/>
      <c r="AB10" s="65"/>
      <c r="AC10" s="65"/>
      <c r="AD10" s="65"/>
      <c r="AE10" s="65"/>
      <c r="AF10" s="65"/>
      <c r="AG10" s="65"/>
      <c r="AH10" s="2"/>
      <c r="AI10" s="65">
        <f>データ!T6</f>
        <v>9717</v>
      </c>
      <c r="AJ10" s="65"/>
      <c r="AK10" s="65"/>
      <c r="AL10" s="65"/>
      <c r="AM10" s="65"/>
      <c r="AN10" s="65"/>
      <c r="AO10" s="65"/>
      <c r="AP10" s="65"/>
      <c r="AQ10" s="57">
        <f>データ!U6</f>
        <v>24.48</v>
      </c>
      <c r="AR10" s="57"/>
      <c r="AS10" s="57"/>
      <c r="AT10" s="57"/>
      <c r="AU10" s="57"/>
      <c r="AV10" s="57"/>
      <c r="AW10" s="57"/>
      <c r="AX10" s="57"/>
      <c r="AY10" s="57">
        <f>データ!V6</f>
        <v>396.94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414247</v>
      </c>
      <c r="D6" s="31">
        <f t="shared" si="3"/>
        <v>46</v>
      </c>
      <c r="E6" s="31">
        <f t="shared" si="3"/>
        <v>1</v>
      </c>
      <c r="F6" s="31">
        <f t="shared" si="3"/>
        <v>0</v>
      </c>
      <c r="G6" s="31">
        <f t="shared" si="3"/>
        <v>1</v>
      </c>
      <c r="H6" s="31" t="str">
        <f t="shared" si="3"/>
        <v>佐賀県　江北町</v>
      </c>
      <c r="I6" s="31" t="str">
        <f t="shared" si="3"/>
        <v>法適用</v>
      </c>
      <c r="J6" s="31" t="str">
        <f t="shared" si="3"/>
        <v>水道事業</v>
      </c>
      <c r="K6" s="31" t="str">
        <f t="shared" si="3"/>
        <v>末端給水事業</v>
      </c>
      <c r="L6" s="31" t="str">
        <f t="shared" si="3"/>
        <v>A8</v>
      </c>
      <c r="M6" s="32" t="str">
        <f t="shared" si="3"/>
        <v>-</v>
      </c>
      <c r="N6" s="32">
        <f t="shared" si="3"/>
        <v>94.91</v>
      </c>
      <c r="O6" s="32">
        <f t="shared" si="3"/>
        <v>99.9</v>
      </c>
      <c r="P6" s="32">
        <f t="shared" si="3"/>
        <v>5180</v>
      </c>
      <c r="Q6" s="32">
        <f t="shared" si="3"/>
        <v>9740</v>
      </c>
      <c r="R6" s="32">
        <f t="shared" si="3"/>
        <v>24.49</v>
      </c>
      <c r="S6" s="32">
        <f t="shared" si="3"/>
        <v>397.71</v>
      </c>
      <c r="T6" s="32">
        <f t="shared" si="3"/>
        <v>9717</v>
      </c>
      <c r="U6" s="32">
        <f t="shared" si="3"/>
        <v>24.48</v>
      </c>
      <c r="V6" s="32">
        <f t="shared" si="3"/>
        <v>396.94</v>
      </c>
      <c r="W6" s="33">
        <f>IF(W7="",NA(),W7)</f>
        <v>115.56</v>
      </c>
      <c r="X6" s="33">
        <f t="shared" ref="X6:AF6" si="4">IF(X7="",NA(),X7)</f>
        <v>107.46</v>
      </c>
      <c r="Y6" s="33">
        <f t="shared" si="4"/>
        <v>109.95</v>
      </c>
      <c r="Z6" s="33">
        <f t="shared" si="4"/>
        <v>105.08</v>
      </c>
      <c r="AA6" s="33">
        <f t="shared" si="4"/>
        <v>106.41</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1813.59</v>
      </c>
      <c r="AT6" s="33">
        <f t="shared" ref="AT6:BB6" si="6">IF(AT7="",NA(),AT7)</f>
        <v>2713.45</v>
      </c>
      <c r="AU6" s="33">
        <f t="shared" si="6"/>
        <v>1098.8900000000001</v>
      </c>
      <c r="AV6" s="33">
        <f t="shared" si="6"/>
        <v>1300.44</v>
      </c>
      <c r="AW6" s="33">
        <f t="shared" si="6"/>
        <v>1483.07</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40.25</v>
      </c>
      <c r="BE6" s="33">
        <f t="shared" ref="BE6:BM6" si="7">IF(BE7="",NA(),BE7)</f>
        <v>41.26</v>
      </c>
      <c r="BF6" s="33">
        <f t="shared" si="7"/>
        <v>41.58</v>
      </c>
      <c r="BG6" s="33">
        <f t="shared" si="7"/>
        <v>40.57</v>
      </c>
      <c r="BH6" s="33">
        <f t="shared" si="7"/>
        <v>37.21</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112.75</v>
      </c>
      <c r="BP6" s="33">
        <f t="shared" ref="BP6:BX6" si="8">IF(BP7="",NA(),BP7)</f>
        <v>105.03</v>
      </c>
      <c r="BQ6" s="33">
        <f t="shared" si="8"/>
        <v>104.53</v>
      </c>
      <c r="BR6" s="33">
        <f t="shared" si="8"/>
        <v>97.01</v>
      </c>
      <c r="BS6" s="33">
        <f t="shared" si="8"/>
        <v>101.6</v>
      </c>
      <c r="BT6" s="33">
        <f t="shared" si="8"/>
        <v>90.17</v>
      </c>
      <c r="BU6" s="33">
        <f t="shared" si="8"/>
        <v>90.69</v>
      </c>
      <c r="BV6" s="33">
        <f t="shared" si="8"/>
        <v>90.64</v>
      </c>
      <c r="BW6" s="33">
        <f t="shared" si="8"/>
        <v>93.66</v>
      </c>
      <c r="BX6" s="33">
        <f t="shared" si="8"/>
        <v>92.76</v>
      </c>
      <c r="BY6" s="32" t="str">
        <f>IF(BY7="","",IF(BY7="-","【-】","【"&amp;SUBSTITUTE(TEXT(BY7,"#,##0.00"),"-","△")&amp;"】"))</f>
        <v>【104.99】</v>
      </c>
      <c r="BZ6" s="33">
        <f>IF(BZ7="",NA(),BZ7)</f>
        <v>255.96</v>
      </c>
      <c r="CA6" s="33">
        <f t="shared" ref="CA6:CI6" si="9">IF(CA7="",NA(),CA7)</f>
        <v>253.82</v>
      </c>
      <c r="CB6" s="33">
        <f t="shared" si="9"/>
        <v>244.72</v>
      </c>
      <c r="CC6" s="33">
        <f t="shared" si="9"/>
        <v>257.52999999999997</v>
      </c>
      <c r="CD6" s="33">
        <f t="shared" si="9"/>
        <v>249.91</v>
      </c>
      <c r="CE6" s="33">
        <f t="shared" si="9"/>
        <v>210.28</v>
      </c>
      <c r="CF6" s="33">
        <f t="shared" si="9"/>
        <v>211.08</v>
      </c>
      <c r="CG6" s="33">
        <f t="shared" si="9"/>
        <v>213.52</v>
      </c>
      <c r="CH6" s="33">
        <f t="shared" si="9"/>
        <v>208.21</v>
      </c>
      <c r="CI6" s="33">
        <f t="shared" si="9"/>
        <v>208.67</v>
      </c>
      <c r="CJ6" s="32" t="str">
        <f>IF(CJ7="","",IF(CJ7="-","【-】","【"&amp;SUBSTITUTE(TEXT(CJ7,"#,##0.00"),"-","△")&amp;"】"))</f>
        <v>【163.72】</v>
      </c>
      <c r="CK6" s="33">
        <f>IF(CK7="",NA(),CK7)</f>
        <v>63</v>
      </c>
      <c r="CL6" s="33">
        <f t="shared" ref="CL6:CT6" si="10">IF(CL7="",NA(),CL7)</f>
        <v>59.85</v>
      </c>
      <c r="CM6" s="33">
        <f t="shared" si="10"/>
        <v>57.5</v>
      </c>
      <c r="CN6" s="33">
        <f t="shared" si="10"/>
        <v>57.95</v>
      </c>
      <c r="CO6" s="33">
        <f t="shared" si="10"/>
        <v>59.34</v>
      </c>
      <c r="CP6" s="33">
        <f t="shared" si="10"/>
        <v>50.49</v>
      </c>
      <c r="CQ6" s="33">
        <f t="shared" si="10"/>
        <v>49.69</v>
      </c>
      <c r="CR6" s="33">
        <f t="shared" si="10"/>
        <v>49.77</v>
      </c>
      <c r="CS6" s="33">
        <f t="shared" si="10"/>
        <v>49.22</v>
      </c>
      <c r="CT6" s="33">
        <f t="shared" si="10"/>
        <v>49.08</v>
      </c>
      <c r="CU6" s="32" t="str">
        <f>IF(CU7="","",IF(CU7="-","【-】","【"&amp;SUBSTITUTE(TEXT(CU7,"#,##0.00"),"-","△")&amp;"】"))</f>
        <v>【59.76】</v>
      </c>
      <c r="CV6" s="33">
        <f>IF(CV7="",NA(),CV7)</f>
        <v>81.3</v>
      </c>
      <c r="CW6" s="33">
        <f t="shared" ref="CW6:DE6" si="11">IF(CW7="",NA(),CW7)</f>
        <v>86.29</v>
      </c>
      <c r="CX6" s="33">
        <f t="shared" si="11"/>
        <v>88.16</v>
      </c>
      <c r="CY6" s="33">
        <f t="shared" si="11"/>
        <v>86.8</v>
      </c>
      <c r="CZ6" s="33">
        <f t="shared" si="11"/>
        <v>85.37</v>
      </c>
      <c r="DA6" s="33">
        <f t="shared" si="11"/>
        <v>78.7</v>
      </c>
      <c r="DB6" s="33">
        <f t="shared" si="11"/>
        <v>80.010000000000005</v>
      </c>
      <c r="DC6" s="33">
        <f t="shared" si="11"/>
        <v>79.98</v>
      </c>
      <c r="DD6" s="33">
        <f t="shared" si="11"/>
        <v>79.48</v>
      </c>
      <c r="DE6" s="33">
        <f t="shared" si="11"/>
        <v>79.3</v>
      </c>
      <c r="DF6" s="32" t="str">
        <f>IF(DF7="","",IF(DF7="-","【-】","【"&amp;SUBSTITUTE(TEXT(DF7,"#,##0.00"),"-","△")&amp;"】"))</f>
        <v>【89.95】</v>
      </c>
      <c r="DG6" s="33">
        <f>IF(DG7="",NA(),DG7)</f>
        <v>16.52</v>
      </c>
      <c r="DH6" s="33">
        <f t="shared" ref="DH6:DP6" si="12">IF(DH7="",NA(),DH7)</f>
        <v>16.920000000000002</v>
      </c>
      <c r="DI6" s="33">
        <f t="shared" si="12"/>
        <v>17.45</v>
      </c>
      <c r="DJ6" s="33">
        <f t="shared" si="12"/>
        <v>52.41</v>
      </c>
      <c r="DK6" s="33">
        <f t="shared" si="12"/>
        <v>54.39</v>
      </c>
      <c r="DL6" s="33">
        <f t="shared" si="12"/>
        <v>34.24</v>
      </c>
      <c r="DM6" s="33">
        <f t="shared" si="12"/>
        <v>35.18</v>
      </c>
      <c r="DN6" s="33">
        <f t="shared" si="12"/>
        <v>36.43</v>
      </c>
      <c r="DO6" s="33">
        <f t="shared" si="12"/>
        <v>46.12</v>
      </c>
      <c r="DP6" s="33">
        <f t="shared" si="12"/>
        <v>47.44</v>
      </c>
      <c r="DQ6" s="32" t="str">
        <f>IF(DQ7="","",IF(DQ7="-","【-】","【"&amp;SUBSTITUTE(TEXT(DQ7,"#,##0.00"),"-","△")&amp;"】"))</f>
        <v>【47.18】</v>
      </c>
      <c r="DR6" s="33">
        <f>IF(DR7="",NA(),DR7)</f>
        <v>10.050000000000001</v>
      </c>
      <c r="DS6" s="33">
        <f t="shared" ref="DS6:EA6" si="13">IF(DS7="",NA(),DS7)</f>
        <v>11.65</v>
      </c>
      <c r="DT6" s="33">
        <f t="shared" si="13"/>
        <v>14.16</v>
      </c>
      <c r="DU6" s="33">
        <f t="shared" si="13"/>
        <v>13.53</v>
      </c>
      <c r="DV6" s="33">
        <f t="shared" si="13"/>
        <v>13.41</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3">
        <f t="shared" ref="ED6:EL6" si="14">IF(ED7="",NA(),ED7)</f>
        <v>0.33</v>
      </c>
      <c r="EE6" s="33">
        <f t="shared" si="14"/>
        <v>2.04</v>
      </c>
      <c r="EF6" s="33">
        <f t="shared" si="14"/>
        <v>1.31</v>
      </c>
      <c r="EG6" s="33">
        <f t="shared" si="14"/>
        <v>0.19</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414247</v>
      </c>
      <c r="D7" s="35">
        <v>46</v>
      </c>
      <c r="E7" s="35">
        <v>1</v>
      </c>
      <c r="F7" s="35">
        <v>0</v>
      </c>
      <c r="G7" s="35">
        <v>1</v>
      </c>
      <c r="H7" s="35" t="s">
        <v>93</v>
      </c>
      <c r="I7" s="35" t="s">
        <v>94</v>
      </c>
      <c r="J7" s="35" t="s">
        <v>95</v>
      </c>
      <c r="K7" s="35" t="s">
        <v>96</v>
      </c>
      <c r="L7" s="35" t="s">
        <v>97</v>
      </c>
      <c r="M7" s="36" t="s">
        <v>98</v>
      </c>
      <c r="N7" s="36">
        <v>94.91</v>
      </c>
      <c r="O7" s="36">
        <v>99.9</v>
      </c>
      <c r="P7" s="36">
        <v>5180</v>
      </c>
      <c r="Q7" s="36">
        <v>9740</v>
      </c>
      <c r="R7" s="36">
        <v>24.49</v>
      </c>
      <c r="S7" s="36">
        <v>397.71</v>
      </c>
      <c r="T7" s="36">
        <v>9717</v>
      </c>
      <c r="U7" s="36">
        <v>24.48</v>
      </c>
      <c r="V7" s="36">
        <v>396.94</v>
      </c>
      <c r="W7" s="36">
        <v>115.56</v>
      </c>
      <c r="X7" s="36">
        <v>107.46</v>
      </c>
      <c r="Y7" s="36">
        <v>109.95</v>
      </c>
      <c r="Z7" s="36">
        <v>105.08</v>
      </c>
      <c r="AA7" s="36">
        <v>106.41</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1813.59</v>
      </c>
      <c r="AT7" s="36">
        <v>2713.45</v>
      </c>
      <c r="AU7" s="36">
        <v>1098.8900000000001</v>
      </c>
      <c r="AV7" s="36">
        <v>1300.44</v>
      </c>
      <c r="AW7" s="36">
        <v>1483.07</v>
      </c>
      <c r="AX7" s="36">
        <v>1197.1099999999999</v>
      </c>
      <c r="AY7" s="36">
        <v>1002.64</v>
      </c>
      <c r="AZ7" s="36">
        <v>1164.51</v>
      </c>
      <c r="BA7" s="36">
        <v>434.72</v>
      </c>
      <c r="BB7" s="36">
        <v>416.14</v>
      </c>
      <c r="BC7" s="36">
        <v>262.74</v>
      </c>
      <c r="BD7" s="36">
        <v>40.25</v>
      </c>
      <c r="BE7" s="36">
        <v>41.26</v>
      </c>
      <c r="BF7" s="36">
        <v>41.58</v>
      </c>
      <c r="BG7" s="36">
        <v>40.57</v>
      </c>
      <c r="BH7" s="36">
        <v>37.21</v>
      </c>
      <c r="BI7" s="36">
        <v>532.29999999999995</v>
      </c>
      <c r="BJ7" s="36">
        <v>520.29999999999995</v>
      </c>
      <c r="BK7" s="36">
        <v>498.27</v>
      </c>
      <c r="BL7" s="36">
        <v>495.76</v>
      </c>
      <c r="BM7" s="36">
        <v>487.22</v>
      </c>
      <c r="BN7" s="36">
        <v>276.38</v>
      </c>
      <c r="BO7" s="36">
        <v>112.75</v>
      </c>
      <c r="BP7" s="36">
        <v>105.03</v>
      </c>
      <c r="BQ7" s="36">
        <v>104.53</v>
      </c>
      <c r="BR7" s="36">
        <v>97.01</v>
      </c>
      <c r="BS7" s="36">
        <v>101.6</v>
      </c>
      <c r="BT7" s="36">
        <v>90.17</v>
      </c>
      <c r="BU7" s="36">
        <v>90.69</v>
      </c>
      <c r="BV7" s="36">
        <v>90.64</v>
      </c>
      <c r="BW7" s="36">
        <v>93.66</v>
      </c>
      <c r="BX7" s="36">
        <v>92.76</v>
      </c>
      <c r="BY7" s="36">
        <v>104.99</v>
      </c>
      <c r="BZ7" s="36">
        <v>255.96</v>
      </c>
      <c r="CA7" s="36">
        <v>253.82</v>
      </c>
      <c r="CB7" s="36">
        <v>244.72</v>
      </c>
      <c r="CC7" s="36">
        <v>257.52999999999997</v>
      </c>
      <c r="CD7" s="36">
        <v>249.91</v>
      </c>
      <c r="CE7" s="36">
        <v>210.28</v>
      </c>
      <c r="CF7" s="36">
        <v>211.08</v>
      </c>
      <c r="CG7" s="36">
        <v>213.52</v>
      </c>
      <c r="CH7" s="36">
        <v>208.21</v>
      </c>
      <c r="CI7" s="36">
        <v>208.67</v>
      </c>
      <c r="CJ7" s="36">
        <v>163.72</v>
      </c>
      <c r="CK7" s="36">
        <v>63</v>
      </c>
      <c r="CL7" s="36">
        <v>59.85</v>
      </c>
      <c r="CM7" s="36">
        <v>57.5</v>
      </c>
      <c r="CN7" s="36">
        <v>57.95</v>
      </c>
      <c r="CO7" s="36">
        <v>59.34</v>
      </c>
      <c r="CP7" s="36">
        <v>50.49</v>
      </c>
      <c r="CQ7" s="36">
        <v>49.69</v>
      </c>
      <c r="CR7" s="36">
        <v>49.77</v>
      </c>
      <c r="CS7" s="36">
        <v>49.22</v>
      </c>
      <c r="CT7" s="36">
        <v>49.08</v>
      </c>
      <c r="CU7" s="36">
        <v>59.76</v>
      </c>
      <c r="CV7" s="36">
        <v>81.3</v>
      </c>
      <c r="CW7" s="36">
        <v>86.29</v>
      </c>
      <c r="CX7" s="36">
        <v>88.16</v>
      </c>
      <c r="CY7" s="36">
        <v>86.8</v>
      </c>
      <c r="CZ7" s="36">
        <v>85.37</v>
      </c>
      <c r="DA7" s="36">
        <v>78.7</v>
      </c>
      <c r="DB7" s="36">
        <v>80.010000000000005</v>
      </c>
      <c r="DC7" s="36">
        <v>79.98</v>
      </c>
      <c r="DD7" s="36">
        <v>79.48</v>
      </c>
      <c r="DE7" s="36">
        <v>79.3</v>
      </c>
      <c r="DF7" s="36">
        <v>89.95</v>
      </c>
      <c r="DG7" s="36">
        <v>16.52</v>
      </c>
      <c r="DH7" s="36">
        <v>16.920000000000002</v>
      </c>
      <c r="DI7" s="36">
        <v>17.45</v>
      </c>
      <c r="DJ7" s="36">
        <v>52.41</v>
      </c>
      <c r="DK7" s="36">
        <v>54.39</v>
      </c>
      <c r="DL7" s="36">
        <v>34.24</v>
      </c>
      <c r="DM7" s="36">
        <v>35.18</v>
      </c>
      <c r="DN7" s="36">
        <v>36.43</v>
      </c>
      <c r="DO7" s="36">
        <v>46.12</v>
      </c>
      <c r="DP7" s="36">
        <v>47.44</v>
      </c>
      <c r="DQ7" s="36">
        <v>47.18</v>
      </c>
      <c r="DR7" s="36">
        <v>10.050000000000001</v>
      </c>
      <c r="DS7" s="36">
        <v>11.65</v>
      </c>
      <c r="DT7" s="36">
        <v>14.16</v>
      </c>
      <c r="DU7" s="36">
        <v>13.53</v>
      </c>
      <c r="DV7" s="36">
        <v>13.41</v>
      </c>
      <c r="DW7" s="36">
        <v>6.81</v>
      </c>
      <c r="DX7" s="36">
        <v>8.41</v>
      </c>
      <c r="DY7" s="36">
        <v>8.7200000000000006</v>
      </c>
      <c r="DZ7" s="36">
        <v>9.86</v>
      </c>
      <c r="EA7" s="36">
        <v>11.16</v>
      </c>
      <c r="EB7" s="36">
        <v>13.18</v>
      </c>
      <c r="EC7" s="36">
        <v>0</v>
      </c>
      <c r="ED7" s="36">
        <v>0.33</v>
      </c>
      <c r="EE7" s="36">
        <v>2.04</v>
      </c>
      <c r="EF7" s="36">
        <v>1.31</v>
      </c>
      <c r="EG7" s="36">
        <v>0.19</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wkst042</cp:lastModifiedBy>
  <dcterms:created xsi:type="dcterms:W3CDTF">2017-02-01T08:49:54Z</dcterms:created>
  <dcterms:modified xsi:type="dcterms:W3CDTF">2017-02-07T07:58:36Z</dcterms:modified>
  <cp:category/>
</cp:coreProperties>
</file>