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<sst xmlns="http://schemas.openxmlformats.org/spreadsheetml/2006/main" count="217" uniqueCount="107">
  <si>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</si>
  <si>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</si>
  <si>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</si>
  <si>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</si>
  <si>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</si>
  <si>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</si>
  <si>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</si>
  <si>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</si>
  <si>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</si>
  <si>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</si>
  <si>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</si>
  <si>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</si>
  <si>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</si>
  <si>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</si>
  <si>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</si>
  <si>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</si>
  <si>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</si>
  <si>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</si>
  <si>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</si>
  <si>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</si>
  <si>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</si>
  <si>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</si>
  <si>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</si>
  <si>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</si>
  <si>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</si>
  <si>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</si>
  <si>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</si>
  <si>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</si>
  <si>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</si>
  <si>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</si>
  <si>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</si>
  <si>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</si>
  <si>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</si>
  <si>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</si>
  <si>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</si>
  <si>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</si>
  <si>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</si>
  <si>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</si>
  <si>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</si>
  <si>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</si>
  <si>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</si>
  <si>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</si>
  <si>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</si>
  <si>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</si>
  <si>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</si>
  <si>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</si>
  <si>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</si>
  <si>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</si>
  <si>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</si>
  <si>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</si>
  <si>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</si>
  <si>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</si>
  <si>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</si>
  <si>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</si>
  <si>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</si>
  <si>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</si>
  <si>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</si>
  <si>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</si>
  <si>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</si>
  <si>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</si>
  <si>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</si>
  <si>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</si>
  <si>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</si>
  <si>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</si>
  <si>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</si>
  <si>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</si>
  <si>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</si>
  <si>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</si>
  <si>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</si>
  <si>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</si>
  <si>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</si>
  <si>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</si>
  <si>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</si>
  <si>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</si>
  <si>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</si>
  <si>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</si>
  <si>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</si>
  <si>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</si>
  <si>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</si>
  <si>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</si>
  <si>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</si>
  <si>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</si>
  <si>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</si>
  <si>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</si>
  <si>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</si>
  <si>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</si>
  <si>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</si>
  <si>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</si>
  <si>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</si>
  <si>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</si>
  <si>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</si>
  <si>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</si>
  <si>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</si>
  <si>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玄海町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</si>
  <si>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</si>
  <si>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</si>
  <si>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</si>
  <si>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</si>
  <si>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</si>
  <si>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</si>
  <si>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</si>
  <si>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</si>
  <si>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</si>
  <si>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</si>
  <si>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比較すると、経常収支比率は、平成25年度を除きほぼ平均値と近い値となっているが、料金回収率は、平均値よりかなり低い値となっている。これは、本町が水道料金のみの収入では、費用を賄えることができないため、一般会計から多額の繰出金を貰っているためである。
　本町が、水道料金収入のみで運営ができていない理由は、本町は山間部が多いため、配水池などの施設を多く必要とするためである。施設数が多いと電力や薬品などの経費も多く要し、類似団体と比較すると給水原価は高くなっている。また施設利用率も低くなっており、これは人口減に伴い水道利用者も減少となっていることから、水需要も減少となっているからである。
　流動比率は100％を超えているが、これも一般会計から繰出金を貰っているためである。流動比率が年度によって大きく異なっているのは、流動負債の未払金の額によるもので、未払金は主に工事費である。よって、工事費の大小により流動比率が年度によって変動する。
　料金収入に対する企業債残高については、類似団体と比較するとかなり高い値ではあるが、本町の企業債残高については、全額一般会計が負担することとなっている。
　以上のことから、本町においては一般会計からの繰出金に依存している経営状況であり、また施設の効率性についても類似団体と比較すると劣位となっている。今後、水道利用者の減少を考えると経営状況及び施設の効率性については益々悪化することが見込まれる。水道利用者の減少に伴い、施設の集約化を検討し費用を抑えることが課題であり、同時に費用に見合う料金改定を検討することが必要である。</t>
    <phoneticPr fontId="4"/>
  </si>
  <si>
    <t>　固定資産については、平成22～平成25年度においては、類似団体と比較するとかなり低い値となっているが、これは本来されるべき減価償却がされていなかったためである。平成26年度以降の値が本来の値であり、現在のところ類似団体と比較しても低い値となっており早急な課題ではないが、施設の老朽化は進むため計画的な更新が必要となってくる。
　管路経年化率についても、今のところ類似団体と比較しても低い値となっているが、管の老朽化は必至であり、管路の更新率が年度によって大きく異なることから、管路更新については、計画的な対策を行う必要がある。</t>
    <phoneticPr fontId="4"/>
  </si>
  <si>
    <t>　本町の経営状況は、一般会計からの繰出金に依存しており、健全性には問題がある。今後は、水道利用者の減少による料金収入の減、施設や管の老朽化による費用の増など益々経営が悪化することが予想される。安定した水道事業を経営するには、抜本的に施設や配管の見直しを行い、効率的な経営が求められるため、平成28年度中に施設整備計画を作成し、現況の向上を目指す。これに伴い水道料金の改定について検討も行う。</t>
    <rPh sb="192" eb="19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</si>
</sst>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0.22</c:v>
                </c:pt>
                <c:pt idx="1">
                  <c:v>0.04</c:v>
                </c:pt>
                <c:pt idx="2">
                  <c:v>1.22</c:v>
                </c:pt>
                <c:pt idx="3">
                  <c:v>0.93</c:v>
                </c:pt>
                <c:pt idx="4">
                  <c:v>1.26</c:v>
                </c:pt>
              </c:numCache>
            </c:numRef>
          </c:val>
        </c:ser>
        <c:dLbls>
          <c:showLegendKey val="0"/>
          <c:showVal val="0"/>
          <c:showCatName val="0"/>
          <c:showSerName val="0"/>
          <c:showPercent val="0"/>
          <c:showBubbleSize val="0"/>
        </c:dLbls>
        <c:gapWidth val="150"/>
        <c:axId val="94256512"/>
        <c:axId val="942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94256512"/>
        <c:axId val="94295552"/>
      </c:lineChart>
      <c:dateAx>
        <c:axId val="94256512"/>
        <c:scaling>
          <c:orientation val="minMax"/>
        </c:scaling>
        <c:delete val="1"/>
        <c:axPos val="b"/>
        <c:numFmt formatCode="ge" sourceLinked="1"/>
        <c:majorTickMark val="none"/>
        <c:minorTickMark val="none"/>
        <c:tickLblPos val="none"/>
        <c:crossAx val="94295552"/>
        <c:crosses val="autoZero"/>
        <c:auto val="1"/>
        <c:lblOffset val="100"/>
        <c:baseTimeUnit val="years"/>
      </c:dateAx>
      <c:valAx>
        <c:axId val="942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49.41</c:v>
                </c:pt>
                <c:pt idx="1">
                  <c:v>49.16</c:v>
                </c:pt>
                <c:pt idx="2">
                  <c:v>48.58</c:v>
                </c:pt>
                <c:pt idx="3">
                  <c:v>45.21</c:v>
                </c:pt>
                <c:pt idx="4">
                  <c:v>44.8</c:v>
                </c:pt>
              </c:numCache>
            </c:numRef>
          </c:val>
        </c:ser>
        <c:dLbls>
          <c:showLegendKey val="0"/>
          <c:showVal val="0"/>
          <c:showCatName val="0"/>
          <c:showSerName val="0"/>
          <c:showPercent val="0"/>
          <c:showBubbleSize val="0"/>
        </c:dLbls>
        <c:gapWidth val="150"/>
        <c:axId val="95170560"/>
        <c:axId val="951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95170560"/>
        <c:axId val="95172480"/>
      </c:lineChart>
      <c:dateAx>
        <c:axId val="95170560"/>
        <c:scaling>
          <c:orientation val="minMax"/>
        </c:scaling>
        <c:delete val="1"/>
        <c:axPos val="b"/>
        <c:numFmt formatCode="ge" sourceLinked="1"/>
        <c:majorTickMark val="none"/>
        <c:minorTickMark val="none"/>
        <c:tickLblPos val="none"/>
        <c:crossAx val="95172480"/>
        <c:crosses val="autoZero"/>
        <c:auto val="1"/>
        <c:lblOffset val="100"/>
        <c:baseTimeUnit val="years"/>
      </c:dateAx>
      <c:valAx>
        <c:axId val="951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83.45</c:v>
                </c:pt>
                <c:pt idx="1">
                  <c:v>83.34</c:v>
                </c:pt>
                <c:pt idx="2">
                  <c:v>87.14</c:v>
                </c:pt>
                <c:pt idx="3">
                  <c:v>83.37</c:v>
                </c:pt>
                <c:pt idx="4">
                  <c:v>82.81</c:v>
                </c:pt>
              </c:numCache>
            </c:numRef>
          </c:val>
        </c:ser>
        <c:dLbls>
          <c:showLegendKey val="0"/>
          <c:showVal val="0"/>
          <c:showCatName val="0"/>
          <c:showSerName val="0"/>
          <c:showPercent val="0"/>
          <c:showBubbleSize val="0"/>
        </c:dLbls>
        <c:gapWidth val="150"/>
        <c:axId val="95194496"/>
        <c:axId val="952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95194496"/>
        <c:axId val="95208960"/>
      </c:lineChart>
      <c:dateAx>
        <c:axId val="95194496"/>
        <c:scaling>
          <c:orientation val="minMax"/>
        </c:scaling>
        <c:delete val="1"/>
        <c:axPos val="b"/>
        <c:numFmt formatCode="ge" sourceLinked="1"/>
        <c:majorTickMark val="none"/>
        <c:minorTickMark val="none"/>
        <c:tickLblPos val="none"/>
        <c:crossAx val="95208960"/>
        <c:crosses val="autoZero"/>
        <c:auto val="1"/>
        <c:lblOffset val="100"/>
        <c:baseTimeUnit val="years"/>
      </c:dateAx>
      <c:valAx>
        <c:axId val="952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100.02</c:v>
                </c:pt>
                <c:pt idx="1">
                  <c:v>100.37</c:v>
                </c:pt>
                <c:pt idx="2">
                  <c:v>70.87</c:v>
                </c:pt>
                <c:pt idx="3">
                  <c:v>103.16</c:v>
                </c:pt>
                <c:pt idx="4">
                  <c:v>101.95</c:v>
                </c:pt>
              </c:numCache>
            </c:numRef>
          </c:val>
        </c:ser>
        <c:dLbls>
          <c:showLegendKey val="0"/>
          <c:showVal val="0"/>
          <c:showCatName val="0"/>
          <c:showSerName val="0"/>
          <c:showPercent val="0"/>
          <c:showBubbleSize val="0"/>
        </c:dLbls>
        <c:gapWidth val="150"/>
        <c:axId val="94727168"/>
        <c:axId val="947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94727168"/>
        <c:axId val="94733440"/>
      </c:lineChart>
      <c:dateAx>
        <c:axId val="94727168"/>
        <c:scaling>
          <c:orientation val="minMax"/>
        </c:scaling>
        <c:delete val="1"/>
        <c:axPos val="b"/>
        <c:numFmt formatCode="ge" sourceLinked="1"/>
        <c:majorTickMark val="none"/>
        <c:minorTickMark val="none"/>
        <c:tickLblPos val="none"/>
        <c:crossAx val="94733440"/>
        <c:crosses val="autoZero"/>
        <c:auto val="1"/>
        <c:lblOffset val="100"/>
        <c:baseTimeUnit val="years"/>
      </c:dateAx>
      <c:valAx>
        <c:axId val="9473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7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13.61</c:v>
                </c:pt>
                <c:pt idx="1">
                  <c:v>13.81</c:v>
                </c:pt>
                <c:pt idx="2">
                  <c:v>10.78</c:v>
                </c:pt>
                <c:pt idx="3">
                  <c:v>37.47</c:v>
                </c:pt>
                <c:pt idx="4">
                  <c:v>39.92</c:v>
                </c:pt>
              </c:numCache>
            </c:numRef>
          </c:val>
        </c:ser>
        <c:dLbls>
          <c:showLegendKey val="0"/>
          <c:showVal val="0"/>
          <c:showCatName val="0"/>
          <c:showSerName val="0"/>
          <c:showPercent val="0"/>
          <c:showBubbleSize val="0"/>
        </c:dLbls>
        <c:gapWidth val="150"/>
        <c:axId val="94833280"/>
        <c:axId val="948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94833280"/>
        <c:axId val="94835456"/>
      </c:lineChart>
      <c:dateAx>
        <c:axId val="94833280"/>
        <c:scaling>
          <c:orientation val="minMax"/>
        </c:scaling>
        <c:delete val="1"/>
        <c:axPos val="b"/>
        <c:numFmt formatCode="ge" sourceLinked="1"/>
        <c:majorTickMark val="none"/>
        <c:minorTickMark val="none"/>
        <c:tickLblPos val="none"/>
        <c:crossAx val="94835456"/>
        <c:crosses val="autoZero"/>
        <c:auto val="1"/>
        <c:lblOffset val="100"/>
        <c:baseTimeUnit val="years"/>
      </c:dateAx>
      <c:valAx>
        <c:axId val="948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1.01</c:v>
                </c:pt>
                <c:pt idx="1">
                  <c:v>3.49</c:v>
                </c:pt>
                <c:pt idx="2">
                  <c:v>3.46</c:v>
                </c:pt>
                <c:pt idx="3">
                  <c:v>3.44</c:v>
                </c:pt>
                <c:pt idx="4">
                  <c:v>8.06</c:v>
                </c:pt>
              </c:numCache>
            </c:numRef>
          </c:val>
        </c:ser>
        <c:dLbls>
          <c:showLegendKey val="0"/>
          <c:showVal val="0"/>
          <c:showCatName val="0"/>
          <c:showSerName val="0"/>
          <c:showPercent val="0"/>
          <c:showBubbleSize val="0"/>
        </c:dLbls>
        <c:gapWidth val="150"/>
        <c:axId val="94876032"/>
        <c:axId val="948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94876032"/>
        <c:axId val="94877952"/>
      </c:lineChart>
      <c:dateAx>
        <c:axId val="94876032"/>
        <c:scaling>
          <c:orientation val="minMax"/>
        </c:scaling>
        <c:delete val="1"/>
        <c:axPos val="b"/>
        <c:numFmt formatCode="ge" sourceLinked="1"/>
        <c:majorTickMark val="none"/>
        <c:minorTickMark val="none"/>
        <c:tickLblPos val="none"/>
        <c:crossAx val="94877952"/>
        <c:crosses val="autoZero"/>
        <c:auto val="1"/>
        <c:lblOffset val="100"/>
        <c:baseTimeUnit val="years"/>
      </c:dateAx>
      <c:valAx>
        <c:axId val="948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1551.82</c:v>
                </c:pt>
                <c:pt idx="3">
                  <c:v>0</c:v>
                </c:pt>
                <c:pt idx="4">
                  <c:v>0</c:v>
                </c:pt>
              </c:numCache>
            </c:numRef>
          </c:val>
        </c:ser>
        <c:dLbls>
          <c:showLegendKey val="0"/>
          <c:showVal val="0"/>
          <c:showCatName val="0"/>
          <c:showSerName val="0"/>
          <c:showPercent val="0"/>
          <c:showBubbleSize val="0"/>
        </c:dLbls>
        <c:gapWidth val="150"/>
        <c:axId val="94912896"/>
        <c:axId val="949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94912896"/>
        <c:axId val="94914816"/>
      </c:lineChart>
      <c:dateAx>
        <c:axId val="94912896"/>
        <c:scaling>
          <c:orientation val="minMax"/>
        </c:scaling>
        <c:delete val="1"/>
        <c:axPos val="b"/>
        <c:numFmt formatCode="ge" sourceLinked="1"/>
        <c:majorTickMark val="none"/>
        <c:minorTickMark val="none"/>
        <c:tickLblPos val="none"/>
        <c:crossAx val="94914816"/>
        <c:crosses val="autoZero"/>
        <c:auto val="1"/>
        <c:lblOffset val="100"/>
        <c:baseTimeUnit val="years"/>
      </c:dateAx>
      <c:valAx>
        <c:axId val="9491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9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1150.33</c:v>
                </c:pt>
                <c:pt idx="1">
                  <c:v>4381.6400000000003</c:v>
                </c:pt>
                <c:pt idx="2">
                  <c:v>968</c:v>
                </c:pt>
                <c:pt idx="3">
                  <c:v>261.11</c:v>
                </c:pt>
                <c:pt idx="4">
                  <c:v>237.28</c:v>
                </c:pt>
              </c:numCache>
            </c:numRef>
          </c:val>
        </c:ser>
        <c:dLbls>
          <c:showLegendKey val="0"/>
          <c:showVal val="0"/>
          <c:showCatName val="0"/>
          <c:showSerName val="0"/>
          <c:showPercent val="0"/>
          <c:showBubbleSize val="0"/>
        </c:dLbls>
        <c:gapWidth val="150"/>
        <c:axId val="94935296"/>
        <c:axId val="949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94935296"/>
        <c:axId val="94957952"/>
      </c:lineChart>
      <c:dateAx>
        <c:axId val="94935296"/>
        <c:scaling>
          <c:orientation val="minMax"/>
        </c:scaling>
        <c:delete val="1"/>
        <c:axPos val="b"/>
        <c:numFmt formatCode="ge" sourceLinked="1"/>
        <c:majorTickMark val="none"/>
        <c:minorTickMark val="none"/>
        <c:tickLblPos val="none"/>
        <c:crossAx val="94957952"/>
        <c:crosses val="autoZero"/>
        <c:auto val="1"/>
        <c:lblOffset val="100"/>
        <c:baseTimeUnit val="years"/>
      </c:dateAx>
      <c:valAx>
        <c:axId val="94957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9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1815.46</c:v>
                </c:pt>
                <c:pt idx="1">
                  <c:v>1745.76</c:v>
                </c:pt>
                <c:pt idx="2">
                  <c:v>1615.94</c:v>
                </c:pt>
                <c:pt idx="3">
                  <c:v>1584.02</c:v>
                </c:pt>
                <c:pt idx="4">
                  <c:v>1368.6</c:v>
                </c:pt>
              </c:numCache>
            </c:numRef>
          </c:val>
        </c:ser>
        <c:dLbls>
          <c:showLegendKey val="0"/>
          <c:showVal val="0"/>
          <c:showCatName val="0"/>
          <c:showSerName val="0"/>
          <c:showPercent val="0"/>
          <c:showBubbleSize val="0"/>
        </c:dLbls>
        <c:gapWidth val="150"/>
        <c:axId val="95041024"/>
        <c:axId val="950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95041024"/>
        <c:axId val="95042944"/>
      </c:lineChart>
      <c:dateAx>
        <c:axId val="95041024"/>
        <c:scaling>
          <c:orientation val="minMax"/>
        </c:scaling>
        <c:delete val="1"/>
        <c:axPos val="b"/>
        <c:numFmt formatCode="ge" sourceLinked="1"/>
        <c:majorTickMark val="none"/>
        <c:minorTickMark val="none"/>
        <c:tickLblPos val="none"/>
        <c:crossAx val="95042944"/>
        <c:crosses val="autoZero"/>
        <c:auto val="1"/>
        <c:lblOffset val="100"/>
        <c:baseTimeUnit val="years"/>
      </c:dateAx>
      <c:valAx>
        <c:axId val="95042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0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72.36</c:v>
                </c:pt>
                <c:pt idx="1">
                  <c:v>64.510000000000005</c:v>
                </c:pt>
                <c:pt idx="2">
                  <c:v>43.13</c:v>
                </c:pt>
                <c:pt idx="3">
                  <c:v>45.59</c:v>
                </c:pt>
                <c:pt idx="4">
                  <c:v>47.95</c:v>
                </c:pt>
              </c:numCache>
            </c:numRef>
          </c:val>
        </c:ser>
        <c:dLbls>
          <c:showLegendKey val="0"/>
          <c:showVal val="0"/>
          <c:showCatName val="0"/>
          <c:showSerName val="0"/>
          <c:showPercent val="0"/>
          <c:showBubbleSize val="0"/>
        </c:dLbls>
        <c:gapWidth val="150"/>
        <c:axId val="95085696"/>
        <c:axId val="950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95085696"/>
        <c:axId val="95087616"/>
      </c:lineChart>
      <c:dateAx>
        <c:axId val="95085696"/>
        <c:scaling>
          <c:orientation val="minMax"/>
        </c:scaling>
        <c:delete val="1"/>
        <c:axPos val="b"/>
        <c:numFmt formatCode="ge" sourceLinked="1"/>
        <c:majorTickMark val="none"/>
        <c:minorTickMark val="none"/>
        <c:tickLblPos val="none"/>
        <c:crossAx val="95087616"/>
        <c:crosses val="autoZero"/>
        <c:auto val="1"/>
        <c:lblOffset val="100"/>
        <c:baseTimeUnit val="years"/>
      </c:dateAx>
      <c:valAx>
        <c:axId val="950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236.11</c:v>
                </c:pt>
                <c:pt idx="1">
                  <c:v>266.70999999999998</c:v>
                </c:pt>
                <c:pt idx="2">
                  <c:v>399.28</c:v>
                </c:pt>
                <c:pt idx="3">
                  <c:v>412.96</c:v>
                </c:pt>
                <c:pt idx="4">
                  <c:v>438.2</c:v>
                </c:pt>
              </c:numCache>
            </c:numRef>
          </c:val>
        </c:ser>
        <c:dLbls>
          <c:showLegendKey val="0"/>
          <c:showVal val="0"/>
          <c:showCatName val="0"/>
          <c:showSerName val="0"/>
          <c:showPercent val="0"/>
          <c:showBubbleSize val="0"/>
        </c:dLbls>
        <c:gapWidth val="150"/>
        <c:axId val="95121792"/>
        <c:axId val="951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95121792"/>
        <c:axId val="95123712"/>
      </c:lineChart>
      <c:dateAx>
        <c:axId val="95121792"/>
        <c:scaling>
          <c:orientation val="minMax"/>
        </c:scaling>
        <c:delete val="1"/>
        <c:axPos val="b"/>
        <c:numFmt formatCode="ge" sourceLinked="1"/>
        <c:majorTickMark val="none"/>
        <c:minorTickMark val="none"/>
        <c:tickLblPos val="none"/>
        <c:crossAx val="95123712"/>
        <c:crosses val="autoZero"/>
        <c:auto val="1"/>
        <c:lblOffset val="100"/>
        <c:baseTimeUnit val="years"/>
      </c:dateAx>
      <c:valAx>
        <c:axId val="951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45" zoomScaleNormal="100" workbookViewId="0">
      <selection activeCell="CE72" sqref="CE7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佐賀県　玄海町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6039</v>
      </c>
      <c r="AJ8" s="75"/>
      <c r="AK8" s="75"/>
      <c r="AL8" s="75"/>
      <c r="AM8" s="75"/>
      <c r="AN8" s="75"/>
      <c r="AO8" s="75"/>
      <c r="AP8" s="76"/>
      <c r="AQ8" s="57">
        <f>データ!R6</f>
        <v>35.92</v>
      </c>
      <c r="AR8" s="57"/>
      <c r="AS8" s="57"/>
      <c r="AT8" s="57"/>
      <c r="AU8" s="57"/>
      <c r="AV8" s="57"/>
      <c r="AW8" s="57"/>
      <c r="AX8" s="57"/>
      <c r="AY8" s="57">
        <f>データ!S6</f>
        <v>168.12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67.650000000000006</v>
      </c>
      <c r="K10" s="57"/>
      <c r="L10" s="57"/>
      <c r="M10" s="57"/>
      <c r="N10" s="57"/>
      <c r="O10" s="57"/>
      <c r="P10" s="57"/>
      <c r="Q10" s="57"/>
      <c r="R10" s="57">
        <f>データ!O6</f>
        <v>98.91</v>
      </c>
      <c r="S10" s="57"/>
      <c r="T10" s="57"/>
      <c r="U10" s="57"/>
      <c r="V10" s="57"/>
      <c r="W10" s="57"/>
      <c r="X10" s="57"/>
      <c r="Y10" s="57"/>
      <c r="Z10" s="65">
        <f>データ!P6</f>
        <v>4490</v>
      </c>
      <c r="AA10" s="65"/>
      <c r="AB10" s="65"/>
      <c r="AC10" s="65"/>
      <c r="AD10" s="65"/>
      <c r="AE10" s="65"/>
      <c r="AF10" s="65"/>
      <c r="AG10" s="65"/>
      <c r="AH10" s="2"/>
      <c r="AI10" s="65">
        <f>データ!T6</f>
        <v>5918</v>
      </c>
      <c r="AJ10" s="65"/>
      <c r="AK10" s="65"/>
      <c r="AL10" s="65"/>
      <c r="AM10" s="65"/>
      <c r="AN10" s="65"/>
      <c r="AO10" s="65"/>
      <c r="AP10" s="65"/>
      <c r="AQ10" s="57">
        <f>データ!U6</f>
        <v>12.23</v>
      </c>
      <c r="AR10" s="57"/>
      <c r="AS10" s="57"/>
      <c r="AT10" s="57"/>
      <c r="AU10" s="57"/>
      <c r="AV10" s="57"/>
      <c r="AW10" s="57"/>
      <c r="AX10" s="57"/>
      <c r="AY10" s="57">
        <f>データ!V6</f>
        <v>483.89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104</v>
      </c>
      <c r="BM16" s="91"/>
      <c r="BN16" s="91"/>
      <c r="BO16" s="91"/>
      <c r="BP16" s="91"/>
      <c r="BQ16" s="91"/>
      <c r="BR16" s="91"/>
      <c r="BS16" s="91"/>
      <c r="BT16" s="91"/>
      <c r="BU16" s="91"/>
      <c r="BV16" s="91"/>
      <c r="BW16" s="91"/>
      <c r="BX16" s="91"/>
      <c r="BY16" s="91"/>
      <c r="BZ16" s="9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90"/>
      <c r="BM34" s="91"/>
      <c r="BN34" s="91"/>
      <c r="BO34" s="91"/>
      <c r="BP34" s="91"/>
      <c r="BQ34" s="91"/>
      <c r="BR34" s="91"/>
      <c r="BS34" s="91"/>
      <c r="BT34" s="91"/>
      <c r="BU34" s="91"/>
      <c r="BV34" s="91"/>
      <c r="BW34" s="91"/>
      <c r="BX34" s="91"/>
      <c r="BY34" s="91"/>
      <c r="BZ34" s="92"/>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90"/>
      <c r="BM35" s="91"/>
      <c r="BN35" s="91"/>
      <c r="BO35" s="91"/>
      <c r="BP35" s="91"/>
      <c r="BQ35" s="91"/>
      <c r="BR35" s="91"/>
      <c r="BS35" s="91"/>
      <c r="BT35" s="91"/>
      <c r="BU35" s="91"/>
      <c r="BV35" s="91"/>
      <c r="BW35" s="91"/>
      <c r="BX35" s="91"/>
      <c r="BY35" s="91"/>
      <c r="BZ35" s="9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413879</v>
      </c>
      <c r="D6" s="31">
        <f t="shared" si="3"/>
        <v>46</v>
      </c>
      <c r="E6" s="31">
        <f t="shared" si="3"/>
        <v>1</v>
      </c>
      <c r="F6" s="31">
        <f t="shared" si="3"/>
        <v>0</v>
      </c>
      <c r="G6" s="31">
        <f t="shared" si="3"/>
        <v>1</v>
      </c>
      <c r="H6" s="31" t="str">
        <f t="shared" si="3"/>
        <v>佐賀県　玄海町</v>
      </c>
      <c r="I6" s="31" t="str">
        <f t="shared" si="3"/>
        <v>法適用</v>
      </c>
      <c r="J6" s="31" t="str">
        <f t="shared" si="3"/>
        <v>水道事業</v>
      </c>
      <c r="K6" s="31" t="str">
        <f t="shared" si="3"/>
        <v>末端給水事業</v>
      </c>
      <c r="L6" s="31" t="str">
        <f t="shared" si="3"/>
        <v>A8</v>
      </c>
      <c r="M6" s="32" t="str">
        <f t="shared" si="3"/>
        <v>-</v>
      </c>
      <c r="N6" s="32">
        <f t="shared" si="3"/>
        <v>67.650000000000006</v>
      </c>
      <c r="O6" s="32">
        <f t="shared" si="3"/>
        <v>98.91</v>
      </c>
      <c r="P6" s="32">
        <f t="shared" si="3"/>
        <v>4490</v>
      </c>
      <c r="Q6" s="32">
        <f t="shared" si="3"/>
        <v>6039</v>
      </c>
      <c r="R6" s="32">
        <f t="shared" si="3"/>
        <v>35.92</v>
      </c>
      <c r="S6" s="32">
        <f t="shared" si="3"/>
        <v>168.12</v>
      </c>
      <c r="T6" s="32">
        <f t="shared" si="3"/>
        <v>5918</v>
      </c>
      <c r="U6" s="32">
        <f t="shared" si="3"/>
        <v>12.23</v>
      </c>
      <c r="V6" s="32">
        <f t="shared" si="3"/>
        <v>483.89</v>
      </c>
      <c r="W6" s="33">
        <f>IF(W7="",NA(),W7)</f>
        <v>100.02</v>
      </c>
      <c r="X6" s="33">
        <f t="shared" ref="X6:AF6" si="4">IF(X7="",NA(),X7)</f>
        <v>100.37</v>
      </c>
      <c r="Y6" s="33">
        <f t="shared" si="4"/>
        <v>70.87</v>
      </c>
      <c r="Z6" s="33">
        <f t="shared" si="4"/>
        <v>103.16</v>
      </c>
      <c r="AA6" s="33">
        <f t="shared" si="4"/>
        <v>101.95</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3">
        <f t="shared" si="5"/>
        <v>1551.82</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1150.33</v>
      </c>
      <c r="AT6" s="33">
        <f t="shared" ref="AT6:BB6" si="6">IF(AT7="",NA(),AT7)</f>
        <v>4381.6400000000003</v>
      </c>
      <c r="AU6" s="33">
        <f t="shared" si="6"/>
        <v>968</v>
      </c>
      <c r="AV6" s="33">
        <f t="shared" si="6"/>
        <v>261.11</v>
      </c>
      <c r="AW6" s="33">
        <f t="shared" si="6"/>
        <v>237.28</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1815.46</v>
      </c>
      <c r="BE6" s="33">
        <f t="shared" ref="BE6:BM6" si="7">IF(BE7="",NA(),BE7)</f>
        <v>1745.76</v>
      </c>
      <c r="BF6" s="33">
        <f t="shared" si="7"/>
        <v>1615.94</v>
      </c>
      <c r="BG6" s="33">
        <f t="shared" si="7"/>
        <v>1584.02</v>
      </c>
      <c r="BH6" s="33">
        <f t="shared" si="7"/>
        <v>1368.6</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72.36</v>
      </c>
      <c r="BP6" s="33">
        <f t="shared" ref="BP6:BX6" si="8">IF(BP7="",NA(),BP7)</f>
        <v>64.510000000000005</v>
      </c>
      <c r="BQ6" s="33">
        <f t="shared" si="8"/>
        <v>43.13</v>
      </c>
      <c r="BR6" s="33">
        <f t="shared" si="8"/>
        <v>45.59</v>
      </c>
      <c r="BS6" s="33">
        <f t="shared" si="8"/>
        <v>47.95</v>
      </c>
      <c r="BT6" s="33">
        <f t="shared" si="8"/>
        <v>90.17</v>
      </c>
      <c r="BU6" s="33">
        <f t="shared" si="8"/>
        <v>90.69</v>
      </c>
      <c r="BV6" s="33">
        <f t="shared" si="8"/>
        <v>90.64</v>
      </c>
      <c r="BW6" s="33">
        <f t="shared" si="8"/>
        <v>93.66</v>
      </c>
      <c r="BX6" s="33">
        <f t="shared" si="8"/>
        <v>92.76</v>
      </c>
      <c r="BY6" s="32" t="str">
        <f>IF(BY7="","",IF(BY7="-","【-】","【"&amp;SUBSTITUTE(TEXT(BY7,"#,##0.00"),"-","△")&amp;"】"))</f>
        <v>【104.99】</v>
      </c>
      <c r="BZ6" s="33">
        <f>IF(BZ7="",NA(),BZ7)</f>
        <v>236.11</v>
      </c>
      <c r="CA6" s="33">
        <f t="shared" ref="CA6:CI6" si="9">IF(CA7="",NA(),CA7)</f>
        <v>266.70999999999998</v>
      </c>
      <c r="CB6" s="33">
        <f t="shared" si="9"/>
        <v>399.28</v>
      </c>
      <c r="CC6" s="33">
        <f t="shared" si="9"/>
        <v>412.96</v>
      </c>
      <c r="CD6" s="33">
        <f t="shared" si="9"/>
        <v>438.2</v>
      </c>
      <c r="CE6" s="33">
        <f t="shared" si="9"/>
        <v>210.28</v>
      </c>
      <c r="CF6" s="33">
        <f t="shared" si="9"/>
        <v>211.08</v>
      </c>
      <c r="CG6" s="33">
        <f t="shared" si="9"/>
        <v>213.52</v>
      </c>
      <c r="CH6" s="33">
        <f t="shared" si="9"/>
        <v>208.21</v>
      </c>
      <c r="CI6" s="33">
        <f t="shared" si="9"/>
        <v>208.67</v>
      </c>
      <c r="CJ6" s="32" t="str">
        <f>IF(CJ7="","",IF(CJ7="-","【-】","【"&amp;SUBSTITUTE(TEXT(CJ7,"#,##0.00"),"-","△")&amp;"】"))</f>
        <v>【163.72】</v>
      </c>
      <c r="CK6" s="33">
        <f>IF(CK7="",NA(),CK7)</f>
        <v>49.41</v>
      </c>
      <c r="CL6" s="33">
        <f t="shared" ref="CL6:CT6" si="10">IF(CL7="",NA(),CL7)</f>
        <v>49.16</v>
      </c>
      <c r="CM6" s="33">
        <f t="shared" si="10"/>
        <v>48.58</v>
      </c>
      <c r="CN6" s="33">
        <f t="shared" si="10"/>
        <v>45.21</v>
      </c>
      <c r="CO6" s="33">
        <f t="shared" si="10"/>
        <v>44.8</v>
      </c>
      <c r="CP6" s="33">
        <f t="shared" si="10"/>
        <v>50.49</v>
      </c>
      <c r="CQ6" s="33">
        <f t="shared" si="10"/>
        <v>49.69</v>
      </c>
      <c r="CR6" s="33">
        <f t="shared" si="10"/>
        <v>49.77</v>
      </c>
      <c r="CS6" s="33">
        <f t="shared" si="10"/>
        <v>49.22</v>
      </c>
      <c r="CT6" s="33">
        <f t="shared" si="10"/>
        <v>49.08</v>
      </c>
      <c r="CU6" s="32" t="str">
        <f>IF(CU7="","",IF(CU7="-","【-】","【"&amp;SUBSTITUTE(TEXT(CU7,"#,##0.00"),"-","△")&amp;"】"))</f>
        <v>【59.76】</v>
      </c>
      <c r="CV6" s="33">
        <f>IF(CV7="",NA(),CV7)</f>
        <v>83.45</v>
      </c>
      <c r="CW6" s="33">
        <f t="shared" ref="CW6:DE6" si="11">IF(CW7="",NA(),CW7)</f>
        <v>83.34</v>
      </c>
      <c r="CX6" s="33">
        <f t="shared" si="11"/>
        <v>87.14</v>
      </c>
      <c r="CY6" s="33">
        <f t="shared" si="11"/>
        <v>83.37</v>
      </c>
      <c r="CZ6" s="33">
        <f t="shared" si="11"/>
        <v>82.81</v>
      </c>
      <c r="DA6" s="33">
        <f t="shared" si="11"/>
        <v>78.7</v>
      </c>
      <c r="DB6" s="33">
        <f t="shared" si="11"/>
        <v>80.010000000000005</v>
      </c>
      <c r="DC6" s="33">
        <f t="shared" si="11"/>
        <v>79.98</v>
      </c>
      <c r="DD6" s="33">
        <f t="shared" si="11"/>
        <v>79.48</v>
      </c>
      <c r="DE6" s="33">
        <f t="shared" si="11"/>
        <v>79.3</v>
      </c>
      <c r="DF6" s="32" t="str">
        <f>IF(DF7="","",IF(DF7="-","【-】","【"&amp;SUBSTITUTE(TEXT(DF7,"#,##0.00"),"-","△")&amp;"】"))</f>
        <v>【89.95】</v>
      </c>
      <c r="DG6" s="33">
        <f>IF(DG7="",NA(),DG7)</f>
        <v>13.61</v>
      </c>
      <c r="DH6" s="33">
        <f t="shared" ref="DH6:DP6" si="12">IF(DH7="",NA(),DH7)</f>
        <v>13.81</v>
      </c>
      <c r="DI6" s="33">
        <f t="shared" si="12"/>
        <v>10.78</v>
      </c>
      <c r="DJ6" s="33">
        <f t="shared" si="12"/>
        <v>37.47</v>
      </c>
      <c r="DK6" s="33">
        <f t="shared" si="12"/>
        <v>39.92</v>
      </c>
      <c r="DL6" s="33">
        <f t="shared" si="12"/>
        <v>34.24</v>
      </c>
      <c r="DM6" s="33">
        <f t="shared" si="12"/>
        <v>35.18</v>
      </c>
      <c r="DN6" s="33">
        <f t="shared" si="12"/>
        <v>36.43</v>
      </c>
      <c r="DO6" s="33">
        <f t="shared" si="12"/>
        <v>46.12</v>
      </c>
      <c r="DP6" s="33">
        <f t="shared" si="12"/>
        <v>47.44</v>
      </c>
      <c r="DQ6" s="32" t="str">
        <f>IF(DQ7="","",IF(DQ7="-","【-】","【"&amp;SUBSTITUTE(TEXT(DQ7,"#,##0.00"),"-","△")&amp;"】"))</f>
        <v>【47.18】</v>
      </c>
      <c r="DR6" s="33">
        <f>IF(DR7="",NA(),DR7)</f>
        <v>1.01</v>
      </c>
      <c r="DS6" s="33">
        <f t="shared" ref="DS6:EA6" si="13">IF(DS7="",NA(),DS7)</f>
        <v>3.49</v>
      </c>
      <c r="DT6" s="33">
        <f t="shared" si="13"/>
        <v>3.46</v>
      </c>
      <c r="DU6" s="33">
        <f t="shared" si="13"/>
        <v>3.44</v>
      </c>
      <c r="DV6" s="33">
        <f t="shared" si="13"/>
        <v>8.06</v>
      </c>
      <c r="DW6" s="33">
        <f t="shared" si="13"/>
        <v>6.81</v>
      </c>
      <c r="DX6" s="33">
        <f t="shared" si="13"/>
        <v>8.41</v>
      </c>
      <c r="DY6" s="33">
        <f t="shared" si="13"/>
        <v>8.7200000000000006</v>
      </c>
      <c r="DZ6" s="33">
        <f t="shared" si="13"/>
        <v>9.86</v>
      </c>
      <c r="EA6" s="33">
        <f t="shared" si="13"/>
        <v>11.16</v>
      </c>
      <c r="EB6" s="32" t="str">
        <f>IF(EB7="","",IF(EB7="-","【-】","【"&amp;SUBSTITUTE(TEXT(EB7,"#,##0.00"),"-","△")&amp;"】"))</f>
        <v>【13.18】</v>
      </c>
      <c r="EC6" s="33">
        <f>IF(EC7="",NA(),EC7)</f>
        <v>0.22</v>
      </c>
      <c r="ED6" s="33">
        <f t="shared" ref="ED6:EL6" si="14">IF(ED7="",NA(),ED7)</f>
        <v>0.04</v>
      </c>
      <c r="EE6" s="33">
        <f t="shared" si="14"/>
        <v>1.22</v>
      </c>
      <c r="EF6" s="33">
        <f t="shared" si="14"/>
        <v>0.93</v>
      </c>
      <c r="EG6" s="33">
        <f t="shared" si="14"/>
        <v>1.26</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413879</v>
      </c>
      <c r="D7" s="35">
        <v>46</v>
      </c>
      <c r="E7" s="35">
        <v>1</v>
      </c>
      <c r="F7" s="35">
        <v>0</v>
      </c>
      <c r="G7" s="35">
        <v>1</v>
      </c>
      <c r="H7" s="35" t="s">
        <v>93</v>
      </c>
      <c r="I7" s="35" t="s">
        <v>94</v>
      </c>
      <c r="J7" s="35" t="s">
        <v>95</v>
      </c>
      <c r="K7" s="35" t="s">
        <v>96</v>
      </c>
      <c r="L7" s="35" t="s">
        <v>97</v>
      </c>
      <c r="M7" s="36" t="s">
        <v>98</v>
      </c>
      <c r="N7" s="36">
        <v>67.650000000000006</v>
      </c>
      <c r="O7" s="36">
        <v>98.91</v>
      </c>
      <c r="P7" s="36">
        <v>4490</v>
      </c>
      <c r="Q7" s="36">
        <v>6039</v>
      </c>
      <c r="R7" s="36">
        <v>35.92</v>
      </c>
      <c r="S7" s="36">
        <v>168.12</v>
      </c>
      <c r="T7" s="36">
        <v>5918</v>
      </c>
      <c r="U7" s="36">
        <v>12.23</v>
      </c>
      <c r="V7" s="36">
        <v>483.89</v>
      </c>
      <c r="W7" s="36">
        <v>100.02</v>
      </c>
      <c r="X7" s="36">
        <v>100.37</v>
      </c>
      <c r="Y7" s="36">
        <v>70.87</v>
      </c>
      <c r="Z7" s="36">
        <v>103.16</v>
      </c>
      <c r="AA7" s="36">
        <v>101.95</v>
      </c>
      <c r="AB7" s="36">
        <v>104.82</v>
      </c>
      <c r="AC7" s="36">
        <v>104.95</v>
      </c>
      <c r="AD7" s="36">
        <v>105.53</v>
      </c>
      <c r="AE7" s="36">
        <v>107.2</v>
      </c>
      <c r="AF7" s="36">
        <v>106.62</v>
      </c>
      <c r="AG7" s="36">
        <v>113.56</v>
      </c>
      <c r="AH7" s="36">
        <v>0</v>
      </c>
      <c r="AI7" s="36">
        <v>0</v>
      </c>
      <c r="AJ7" s="36">
        <v>1551.82</v>
      </c>
      <c r="AK7" s="36">
        <v>0</v>
      </c>
      <c r="AL7" s="36">
        <v>0</v>
      </c>
      <c r="AM7" s="36">
        <v>26.83</v>
      </c>
      <c r="AN7" s="36">
        <v>26.81</v>
      </c>
      <c r="AO7" s="36">
        <v>28.31</v>
      </c>
      <c r="AP7" s="36">
        <v>13.46</v>
      </c>
      <c r="AQ7" s="36">
        <v>12.59</v>
      </c>
      <c r="AR7" s="36">
        <v>0.87</v>
      </c>
      <c r="AS7" s="36">
        <v>1150.33</v>
      </c>
      <c r="AT7" s="36">
        <v>4381.6400000000003</v>
      </c>
      <c r="AU7" s="36">
        <v>968</v>
      </c>
      <c r="AV7" s="36">
        <v>261.11</v>
      </c>
      <c r="AW7" s="36">
        <v>237.28</v>
      </c>
      <c r="AX7" s="36">
        <v>1197.1099999999999</v>
      </c>
      <c r="AY7" s="36">
        <v>1002.64</v>
      </c>
      <c r="AZ7" s="36">
        <v>1164.51</v>
      </c>
      <c r="BA7" s="36">
        <v>434.72</v>
      </c>
      <c r="BB7" s="36">
        <v>416.14</v>
      </c>
      <c r="BC7" s="36">
        <v>262.74</v>
      </c>
      <c r="BD7" s="36">
        <v>1815.46</v>
      </c>
      <c r="BE7" s="36">
        <v>1745.76</v>
      </c>
      <c r="BF7" s="36">
        <v>1615.94</v>
      </c>
      <c r="BG7" s="36">
        <v>1584.02</v>
      </c>
      <c r="BH7" s="36">
        <v>1368.6</v>
      </c>
      <c r="BI7" s="36">
        <v>532.29999999999995</v>
      </c>
      <c r="BJ7" s="36">
        <v>520.29999999999995</v>
      </c>
      <c r="BK7" s="36">
        <v>498.27</v>
      </c>
      <c r="BL7" s="36">
        <v>495.76</v>
      </c>
      <c r="BM7" s="36">
        <v>487.22</v>
      </c>
      <c r="BN7" s="36">
        <v>276.38</v>
      </c>
      <c r="BO7" s="36">
        <v>72.36</v>
      </c>
      <c r="BP7" s="36">
        <v>64.510000000000005</v>
      </c>
      <c r="BQ7" s="36">
        <v>43.13</v>
      </c>
      <c r="BR7" s="36">
        <v>45.59</v>
      </c>
      <c r="BS7" s="36">
        <v>47.95</v>
      </c>
      <c r="BT7" s="36">
        <v>90.17</v>
      </c>
      <c r="BU7" s="36">
        <v>90.69</v>
      </c>
      <c r="BV7" s="36">
        <v>90.64</v>
      </c>
      <c r="BW7" s="36">
        <v>93.66</v>
      </c>
      <c r="BX7" s="36">
        <v>92.76</v>
      </c>
      <c r="BY7" s="36">
        <v>104.99</v>
      </c>
      <c r="BZ7" s="36">
        <v>236.11</v>
      </c>
      <c r="CA7" s="36">
        <v>266.70999999999998</v>
      </c>
      <c r="CB7" s="36">
        <v>399.28</v>
      </c>
      <c r="CC7" s="36">
        <v>412.96</v>
      </c>
      <c r="CD7" s="36">
        <v>438.2</v>
      </c>
      <c r="CE7" s="36">
        <v>210.28</v>
      </c>
      <c r="CF7" s="36">
        <v>211.08</v>
      </c>
      <c r="CG7" s="36">
        <v>213.52</v>
      </c>
      <c r="CH7" s="36">
        <v>208.21</v>
      </c>
      <c r="CI7" s="36">
        <v>208.67</v>
      </c>
      <c r="CJ7" s="36">
        <v>163.72</v>
      </c>
      <c r="CK7" s="36">
        <v>49.41</v>
      </c>
      <c r="CL7" s="36">
        <v>49.16</v>
      </c>
      <c r="CM7" s="36">
        <v>48.58</v>
      </c>
      <c r="CN7" s="36">
        <v>45.21</v>
      </c>
      <c r="CO7" s="36">
        <v>44.8</v>
      </c>
      <c r="CP7" s="36">
        <v>50.49</v>
      </c>
      <c r="CQ7" s="36">
        <v>49.69</v>
      </c>
      <c r="CR7" s="36">
        <v>49.77</v>
      </c>
      <c r="CS7" s="36">
        <v>49.22</v>
      </c>
      <c r="CT7" s="36">
        <v>49.08</v>
      </c>
      <c r="CU7" s="36">
        <v>59.76</v>
      </c>
      <c r="CV7" s="36">
        <v>83.45</v>
      </c>
      <c r="CW7" s="36">
        <v>83.34</v>
      </c>
      <c r="CX7" s="36">
        <v>87.14</v>
      </c>
      <c r="CY7" s="36">
        <v>83.37</v>
      </c>
      <c r="CZ7" s="36">
        <v>82.81</v>
      </c>
      <c r="DA7" s="36">
        <v>78.7</v>
      </c>
      <c r="DB7" s="36">
        <v>80.010000000000005</v>
      </c>
      <c r="DC7" s="36">
        <v>79.98</v>
      </c>
      <c r="DD7" s="36">
        <v>79.48</v>
      </c>
      <c r="DE7" s="36">
        <v>79.3</v>
      </c>
      <c r="DF7" s="36">
        <v>89.95</v>
      </c>
      <c r="DG7" s="36">
        <v>13.61</v>
      </c>
      <c r="DH7" s="36">
        <v>13.81</v>
      </c>
      <c r="DI7" s="36">
        <v>10.78</v>
      </c>
      <c r="DJ7" s="36">
        <v>37.47</v>
      </c>
      <c r="DK7" s="36">
        <v>39.92</v>
      </c>
      <c r="DL7" s="36">
        <v>34.24</v>
      </c>
      <c r="DM7" s="36">
        <v>35.18</v>
      </c>
      <c r="DN7" s="36">
        <v>36.43</v>
      </c>
      <c r="DO7" s="36">
        <v>46.12</v>
      </c>
      <c r="DP7" s="36">
        <v>47.44</v>
      </c>
      <c r="DQ7" s="36">
        <v>47.18</v>
      </c>
      <c r="DR7" s="36">
        <v>1.01</v>
      </c>
      <c r="DS7" s="36">
        <v>3.49</v>
      </c>
      <c r="DT7" s="36">
        <v>3.46</v>
      </c>
      <c r="DU7" s="36">
        <v>3.44</v>
      </c>
      <c r="DV7" s="36">
        <v>8.06</v>
      </c>
      <c r="DW7" s="36">
        <v>6.81</v>
      </c>
      <c r="DX7" s="36">
        <v>8.41</v>
      </c>
      <c r="DY7" s="36">
        <v>8.7200000000000006</v>
      </c>
      <c r="DZ7" s="36">
        <v>9.86</v>
      </c>
      <c r="EA7" s="36">
        <v>11.16</v>
      </c>
      <c r="EB7" s="36">
        <v>13.18</v>
      </c>
      <c r="EC7" s="36">
        <v>0.22</v>
      </c>
      <c r="ED7" s="36">
        <v>0.04</v>
      </c>
      <c r="EE7" s="36">
        <v>1.22</v>
      </c>
      <c r="EF7" s="36">
        <v>0.93</v>
      </c>
      <c r="EG7" s="36">
        <v>1.26</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2017-02-01T08:49:52Z</dcterms:created>
  <dcterms:modified xsi:type="dcterms:W3CDTF">2017-02-09T00:23:00Z</dcterms:modified>
  <cp:category/>
</cp:coreProperties>
</file>