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-15" yWindow="-15" windowWidth="10320" windowHeight="810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<sst xmlns="http://schemas.openxmlformats.org/spreadsheetml/2006/main" count="217" uniqueCount="107">
  <si>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</si>
  <si>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</si>
  <si>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</si>
  <si>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</si>
  <si>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</si>
  <si>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</si>
  <si>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</si>
  <si>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</si>
  <si>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</si>
  <si>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</si>
  <si>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</si>
  <si>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</si>
  <si>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</si>
  <si>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</si>
  <si>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</si>
  <si>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</si>
  <si>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</si>
  <si>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</si>
  <si>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</si>
  <si>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</si>
  <si>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</si>
  <si>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</si>
  <si>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</si>
  <si>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</si>
  <si>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</si>
  <si>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</si>
  <si>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</si>
  <si>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</si>
  <si>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</si>
  <si>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</si>
  <si>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</si>
  <si>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</si>
  <si>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</si>
  <si>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</si>
  <si>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</si>
  <si>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</si>
  <si>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</si>
  <si>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</si>
  <si>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</si>
  <si>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</si>
  <si>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</si>
  <si>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</si>
  <si>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</si>
  <si>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</si>
  <si>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</si>
  <si>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</si>
  <si>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</si>
  <si>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</si>
  <si>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</si>
  <si>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</si>
  <si>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</si>
  <si>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</si>
  <si>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</si>
  <si>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</si>
  <si>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</si>
  <si>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</si>
  <si>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</si>
  <si>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</si>
  <si>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</si>
  <si>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</si>
  <si>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</si>
  <si>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</si>
  <si>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</si>
  <si>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</si>
  <si>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</si>
  <si>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</si>
  <si>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</si>
  <si>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</si>
  <si>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</si>
  <si>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</si>
  <si>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</si>
  <si>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</si>
  <si>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</si>
  <si>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</si>
  <si>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</si>
  <si>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</si>
  <si>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</si>
  <si>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</si>
  <si>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</si>
  <si>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</si>
  <si>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</si>
  <si>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</si>
  <si>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</si>
  <si>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</si>
  <si>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</si>
  <si>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</si>
  <si>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</si>
  <si>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</si>
  <si>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</si>
  <si>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</si>
  <si>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</si>
  <si>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</si>
  <si>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</si>
  <si>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武雄市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</si>
  <si>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</si>
  <si>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</si>
  <si>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</si>
  <si>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</si>
  <si>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</si>
  <si>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</si>
  <si>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</si>
  <si>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</si>
  <si>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</si>
  <si>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</si>
  <si>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有形固定資産減価償却率について平均値と同程度で推移しており、類似団体と同水準で施設の老朽化が進んでいることが判断できる。
　老朽管更新・漏水調査を継続して実施しているが、引き続き計画的な管路更新や有収率の向上に努める。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6" eb="19">
      <t>ヘイキンチ</t>
    </rPh>
    <rPh sb="20" eb="23">
      <t>ドウテイド</t>
    </rPh>
    <rPh sb="24" eb="26">
      <t>スイイ</t>
    </rPh>
    <rPh sb="31" eb="33">
      <t>ルイジ</t>
    </rPh>
    <rPh sb="33" eb="35">
      <t>ダンタイ</t>
    </rPh>
    <rPh sb="36" eb="39">
      <t>ドウスイジュン</t>
    </rPh>
    <rPh sb="40" eb="42">
      <t>シセツ</t>
    </rPh>
    <rPh sb="43" eb="46">
      <t>ロウキュウカ</t>
    </rPh>
    <rPh sb="47" eb="48">
      <t>スス</t>
    </rPh>
    <rPh sb="55" eb="57">
      <t>ハンダン</t>
    </rPh>
    <rPh sb="63" eb="65">
      <t>ロウキュウ</t>
    </rPh>
    <rPh sb="65" eb="66">
      <t>カン</t>
    </rPh>
    <rPh sb="66" eb="68">
      <t>コウシン</t>
    </rPh>
    <rPh sb="69" eb="71">
      <t>ロウスイ</t>
    </rPh>
    <rPh sb="71" eb="73">
      <t>チョウサ</t>
    </rPh>
    <rPh sb="74" eb="76">
      <t>ケイゾク</t>
    </rPh>
    <rPh sb="78" eb="80">
      <t>ジッシ</t>
    </rPh>
    <rPh sb="86" eb="87">
      <t>ヒ</t>
    </rPh>
    <rPh sb="88" eb="89">
      <t>ツヅ</t>
    </rPh>
    <rPh sb="90" eb="93">
      <t>ケイカクテキ</t>
    </rPh>
    <rPh sb="94" eb="96">
      <t>カンロ</t>
    </rPh>
    <rPh sb="96" eb="98">
      <t>コウシン</t>
    </rPh>
    <rPh sb="99" eb="101">
      <t>ユウシュウ</t>
    </rPh>
    <rPh sb="101" eb="102">
      <t>リツ</t>
    </rPh>
    <rPh sb="103" eb="105">
      <t>コウジョウ</t>
    </rPh>
    <rPh sb="106" eb="107">
      <t>ツト</t>
    </rPh>
    <phoneticPr fontId="4"/>
  </si>
  <si>
    <t>　経営は概ね安定しているが、給水人口や給水収益の減少、施設の老朽化等の課題があり、計画的・効率的な経営が求められる。
　市民負担の軽減も考慮しながら、経営努力を行うとともに施設の統廃合や広域事業統合も検討する。</t>
    <rPh sb="1" eb="3">
      <t>ケイエイ</t>
    </rPh>
    <rPh sb="4" eb="5">
      <t>オオム</t>
    </rPh>
    <rPh sb="6" eb="8">
      <t>アンテイ</t>
    </rPh>
    <rPh sb="14" eb="16">
      <t>キュウスイ</t>
    </rPh>
    <rPh sb="16" eb="18">
      <t>ジンコウ</t>
    </rPh>
    <rPh sb="19" eb="21">
      <t>キュウスイ</t>
    </rPh>
    <rPh sb="21" eb="23">
      <t>シュウエキ</t>
    </rPh>
    <rPh sb="24" eb="26">
      <t>ゲンショウ</t>
    </rPh>
    <rPh sb="27" eb="29">
      <t>シセツ</t>
    </rPh>
    <rPh sb="30" eb="33">
      <t>ロウキュウカ</t>
    </rPh>
    <rPh sb="33" eb="34">
      <t>トウ</t>
    </rPh>
    <rPh sb="35" eb="37">
      <t>カダイ</t>
    </rPh>
    <rPh sb="41" eb="44">
      <t>ケイカクテキ</t>
    </rPh>
    <rPh sb="45" eb="48">
      <t>コウリツテキ</t>
    </rPh>
    <rPh sb="49" eb="51">
      <t>ケイエイ</t>
    </rPh>
    <rPh sb="52" eb="53">
      <t>モト</t>
    </rPh>
    <rPh sb="60" eb="62">
      <t>シミン</t>
    </rPh>
    <rPh sb="62" eb="64">
      <t>フタン</t>
    </rPh>
    <rPh sb="65" eb="67">
      <t>ケイゲン</t>
    </rPh>
    <rPh sb="68" eb="70">
      <t>コウリョ</t>
    </rPh>
    <rPh sb="75" eb="77">
      <t>ケイエイ</t>
    </rPh>
    <rPh sb="77" eb="79">
      <t>ドリョク</t>
    </rPh>
    <rPh sb="80" eb="81">
      <t>オコナ</t>
    </rPh>
    <rPh sb="86" eb="88">
      <t>シセツ</t>
    </rPh>
    <rPh sb="89" eb="92">
      <t>トウハイゴウ</t>
    </rPh>
    <rPh sb="93" eb="95">
      <t>コウイキ</t>
    </rPh>
    <rPh sb="95" eb="97">
      <t>ジギョウ</t>
    </rPh>
    <rPh sb="97" eb="99">
      <t>トウゴウ</t>
    </rPh>
    <rPh sb="100" eb="102">
      <t>ケントウ</t>
    </rPh>
    <phoneticPr fontId="4"/>
  </si>
  <si>
    <t>　経常収支比率が１００％以上で推移し、また流動比率も高水準で推移していること等から、経営の健全性は確保できていると判断できる。
　一方、給水原価は類似団体と比較し高水準で推移しており、また平成２６年１０月１日の料金減額改定の影響もあり平成２７年度では料金回収率が１００％を下回っている。
　未収金対策も含めた料金収入確保や、有利な資材調達・計画的な建設投資による経費節減に努め、経営安定を図る。</t>
    <rPh sb="1" eb="3">
      <t>ケイジョウ</t>
    </rPh>
    <rPh sb="3" eb="5">
      <t>シュウシ</t>
    </rPh>
    <rPh sb="5" eb="7">
      <t>ヒリツ</t>
    </rPh>
    <rPh sb="12" eb="14">
      <t>イジョウ</t>
    </rPh>
    <rPh sb="15" eb="17">
      <t>スイイ</t>
    </rPh>
    <rPh sb="21" eb="23">
      <t>リュウドウ</t>
    </rPh>
    <rPh sb="23" eb="25">
      <t>ヒリツ</t>
    </rPh>
    <rPh sb="26" eb="29">
      <t>コウスイジュン</t>
    </rPh>
    <rPh sb="30" eb="32">
      <t>スイイ</t>
    </rPh>
    <rPh sb="38" eb="39">
      <t>トウ</t>
    </rPh>
    <rPh sb="42" eb="44">
      <t>ケイエイ</t>
    </rPh>
    <rPh sb="45" eb="48">
      <t>ケンゼンセイ</t>
    </rPh>
    <rPh sb="49" eb="51">
      <t>カクホ</t>
    </rPh>
    <rPh sb="57" eb="59">
      <t>ハンダン</t>
    </rPh>
    <rPh sb="65" eb="67">
      <t>イッポウ</t>
    </rPh>
    <rPh sb="68" eb="70">
      <t>キュウスイ</t>
    </rPh>
    <rPh sb="70" eb="72">
      <t>ゲンカ</t>
    </rPh>
    <rPh sb="73" eb="75">
      <t>ルイジ</t>
    </rPh>
    <rPh sb="75" eb="77">
      <t>ダンタイ</t>
    </rPh>
    <rPh sb="78" eb="80">
      <t>ヒカク</t>
    </rPh>
    <rPh sb="81" eb="84">
      <t>コウスイジュン</t>
    </rPh>
    <rPh sb="85" eb="87">
      <t>スイイ</t>
    </rPh>
    <rPh sb="94" eb="96">
      <t>ヘイセイ</t>
    </rPh>
    <rPh sb="98" eb="99">
      <t>ネン</t>
    </rPh>
    <rPh sb="101" eb="102">
      <t>ツキ</t>
    </rPh>
    <rPh sb="103" eb="104">
      <t>ヒ</t>
    </rPh>
    <rPh sb="105" eb="107">
      <t>リョウキン</t>
    </rPh>
    <rPh sb="107" eb="109">
      <t>ゲンガク</t>
    </rPh>
    <rPh sb="109" eb="111">
      <t>カイテイ</t>
    </rPh>
    <rPh sb="112" eb="114">
      <t>エイキョウ</t>
    </rPh>
    <rPh sb="117" eb="119">
      <t>ヘイセイ</t>
    </rPh>
    <rPh sb="121" eb="123">
      <t>ネンド</t>
    </rPh>
    <rPh sb="125" eb="127">
      <t>リョウキン</t>
    </rPh>
    <rPh sb="127" eb="129">
      <t>カイシュウ</t>
    </rPh>
    <rPh sb="129" eb="130">
      <t>リツ</t>
    </rPh>
    <rPh sb="136" eb="138">
      <t>シタマワ</t>
    </rPh>
    <rPh sb="145" eb="148">
      <t>ミシュウキン</t>
    </rPh>
    <rPh sb="148" eb="150">
      <t>タイサク</t>
    </rPh>
    <rPh sb="151" eb="152">
      <t>フク</t>
    </rPh>
    <rPh sb="154" eb="156">
      <t>リョウキン</t>
    </rPh>
    <rPh sb="156" eb="158">
      <t>シュウニュウ</t>
    </rPh>
    <rPh sb="158" eb="160">
      <t>カクホ</t>
    </rPh>
    <rPh sb="162" eb="164">
      <t>ユウリ</t>
    </rPh>
    <rPh sb="165" eb="167">
      <t>シザイ</t>
    </rPh>
    <rPh sb="167" eb="169">
      <t>チョウタツ</t>
    </rPh>
    <rPh sb="170" eb="173">
      <t>ケイカクテキ</t>
    </rPh>
    <rPh sb="174" eb="176">
      <t>ケンセツ</t>
    </rPh>
    <rPh sb="176" eb="178">
      <t>トウシ</t>
    </rPh>
    <rPh sb="181" eb="183">
      <t>ケイヒ</t>
    </rPh>
    <rPh sb="183" eb="185">
      <t>セツゲン</t>
    </rPh>
    <rPh sb="186" eb="187">
      <t>ツト</t>
    </rPh>
    <rPh sb="189" eb="191">
      <t>ケイエイ</t>
    </rPh>
    <rPh sb="191" eb="193">
      <t>アンテイ</t>
    </rPh>
    <rPh sb="194" eb="195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</si>
</sst>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0.9</c:v>
                </c:pt>
                <c:pt idx="1">
                  <c:v>0.63</c:v>
                </c:pt>
                <c:pt idx="2">
                  <c:v>1.22</c:v>
                </c:pt>
                <c:pt idx="3">
                  <c:v>0.48</c:v>
                </c:pt>
                <c:pt idx="4">
                  <c:v>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12576"/>
        <c:axId val="8911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12576"/>
        <c:axId val="89114496"/>
      </c:lineChart>
      <c:dateAx>
        <c:axId val="8911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14496"/>
        <c:crosses val="autoZero"/>
        <c:auto val="1"/>
        <c:lblOffset val="100"/>
        <c:baseTimeUnit val="years"/>
      </c:dateAx>
      <c:valAx>
        <c:axId val="8911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1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67.010000000000005</c:v>
                </c:pt>
                <c:pt idx="1">
                  <c:v>69.13</c:v>
                </c:pt>
                <c:pt idx="2">
                  <c:v>68.599999999999994</c:v>
                </c:pt>
                <c:pt idx="3">
                  <c:v>51.63</c:v>
                </c:pt>
                <c:pt idx="4">
                  <c:v>51.19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89504"/>
        <c:axId val="8999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58.58</c:v>
                </c:pt>
                <c:pt idx="4">
                  <c:v>58.53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89504"/>
        <c:axId val="89991424"/>
      </c:lineChart>
      <c:dateAx>
        <c:axId val="8998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91424"/>
        <c:crosses val="autoZero"/>
        <c:auto val="1"/>
        <c:lblOffset val="100"/>
        <c:baseTimeUnit val="years"/>
      </c:dateAx>
      <c:valAx>
        <c:axId val="8999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8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77.040000000000006</c:v>
                </c:pt>
                <c:pt idx="1">
                  <c:v>74.55</c:v>
                </c:pt>
                <c:pt idx="2">
                  <c:v>75.5</c:v>
                </c:pt>
                <c:pt idx="3">
                  <c:v>78.94</c:v>
                </c:pt>
                <c:pt idx="4">
                  <c:v>80.209999999999994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42368"/>
        <c:axId val="9004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85.23</c:v>
                </c:pt>
                <c:pt idx="4">
                  <c:v>85.26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42368"/>
        <c:axId val="90044288"/>
      </c:lineChart>
      <c:dateAx>
        <c:axId val="9004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44288"/>
        <c:crosses val="autoZero"/>
        <c:auto val="1"/>
        <c:lblOffset val="100"/>
        <c:baseTimeUnit val="years"/>
      </c:dateAx>
      <c:valAx>
        <c:axId val="9004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4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113.64</c:v>
                </c:pt>
                <c:pt idx="1">
                  <c:v>113.55</c:v>
                </c:pt>
                <c:pt idx="2">
                  <c:v>113.2</c:v>
                </c:pt>
                <c:pt idx="3">
                  <c:v>104.75</c:v>
                </c:pt>
                <c:pt idx="4">
                  <c:v>100.49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40608"/>
        <c:axId val="8916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109.04</c:v>
                </c:pt>
                <c:pt idx="4">
                  <c:v>109.64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40608"/>
        <c:axId val="89167360"/>
      </c:lineChart>
      <c:dateAx>
        <c:axId val="8914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67360"/>
        <c:crosses val="autoZero"/>
        <c:auto val="1"/>
        <c:lblOffset val="100"/>
        <c:baseTimeUnit val="years"/>
      </c:dateAx>
      <c:valAx>
        <c:axId val="89167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4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40.619999999999997</c:v>
                </c:pt>
                <c:pt idx="1">
                  <c:v>41.84</c:v>
                </c:pt>
                <c:pt idx="2">
                  <c:v>42.89</c:v>
                </c:pt>
                <c:pt idx="3">
                  <c:v>52.29</c:v>
                </c:pt>
                <c:pt idx="4">
                  <c:v>53.39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9376"/>
        <c:axId val="898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44.31</c:v>
                </c:pt>
                <c:pt idx="4">
                  <c:v>45.75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9376"/>
        <c:axId val="89863296"/>
      </c:lineChart>
      <c:dateAx>
        <c:axId val="8918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63296"/>
        <c:crosses val="autoZero"/>
        <c:auto val="1"/>
        <c:lblOffset val="100"/>
        <c:baseTimeUnit val="years"/>
      </c:dateAx>
      <c:valAx>
        <c:axId val="8986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8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5.31</c:v>
                </c:pt>
                <c:pt idx="2">
                  <c:v>5.46</c:v>
                </c:pt>
                <c:pt idx="3">
                  <c:v>5.41</c:v>
                </c:pt>
                <c:pt idx="4">
                  <c:v>6.06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93504"/>
        <c:axId val="898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10.09</c:v>
                </c:pt>
                <c:pt idx="4">
                  <c:v>10.54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93504"/>
        <c:axId val="89899776"/>
      </c:lineChart>
      <c:dateAx>
        <c:axId val="8989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99776"/>
        <c:crosses val="autoZero"/>
        <c:auto val="1"/>
        <c:lblOffset val="100"/>
        <c:baseTimeUnit val="years"/>
      </c:dateAx>
      <c:valAx>
        <c:axId val="898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9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82304"/>
        <c:axId val="896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3.77</c:v>
                </c:pt>
                <c:pt idx="4">
                  <c:v>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82304"/>
        <c:axId val="89684224"/>
      </c:lineChart>
      <c:dateAx>
        <c:axId val="8968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84224"/>
        <c:crosses val="autoZero"/>
        <c:auto val="1"/>
        <c:lblOffset val="100"/>
        <c:baseTimeUnit val="years"/>
      </c:dateAx>
      <c:valAx>
        <c:axId val="89684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8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387.26</c:v>
                </c:pt>
                <c:pt idx="1">
                  <c:v>454.85</c:v>
                </c:pt>
                <c:pt idx="2">
                  <c:v>875.33</c:v>
                </c:pt>
                <c:pt idx="3">
                  <c:v>453.74</c:v>
                </c:pt>
                <c:pt idx="4">
                  <c:v>442.8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23264"/>
        <c:axId val="8972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382.09</c:v>
                </c:pt>
                <c:pt idx="4">
                  <c:v>371.31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23264"/>
        <c:axId val="89725184"/>
      </c:lineChart>
      <c:dateAx>
        <c:axId val="8972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25184"/>
        <c:crosses val="autoZero"/>
        <c:auto val="1"/>
        <c:lblOffset val="100"/>
        <c:baseTimeUnit val="years"/>
      </c:dateAx>
      <c:valAx>
        <c:axId val="89725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2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302.14999999999998</c:v>
                </c:pt>
                <c:pt idx="1">
                  <c:v>279.75</c:v>
                </c:pt>
                <c:pt idx="2">
                  <c:v>254.61</c:v>
                </c:pt>
                <c:pt idx="3">
                  <c:v>243</c:v>
                </c:pt>
                <c:pt idx="4">
                  <c:v>233.36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33376"/>
        <c:axId val="897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385.06</c:v>
                </c:pt>
                <c:pt idx="4">
                  <c:v>373.09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33376"/>
        <c:axId val="89768320"/>
      </c:lineChart>
      <c:dateAx>
        <c:axId val="8973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68320"/>
        <c:crosses val="autoZero"/>
        <c:auto val="1"/>
        <c:lblOffset val="100"/>
        <c:baseTimeUnit val="years"/>
      </c:dateAx>
      <c:valAx>
        <c:axId val="89768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3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106.74</c:v>
                </c:pt>
                <c:pt idx="1">
                  <c:v>107.75</c:v>
                </c:pt>
                <c:pt idx="2">
                  <c:v>109.03</c:v>
                </c:pt>
                <c:pt idx="3">
                  <c:v>102.17</c:v>
                </c:pt>
                <c:pt idx="4">
                  <c:v>96.91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37792"/>
        <c:axId val="8994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99.07</c:v>
                </c:pt>
                <c:pt idx="4">
                  <c:v>99.99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7792"/>
        <c:axId val="89944064"/>
      </c:lineChart>
      <c:dateAx>
        <c:axId val="8993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44064"/>
        <c:crosses val="autoZero"/>
        <c:auto val="1"/>
        <c:lblOffset val="100"/>
        <c:baseTimeUnit val="years"/>
      </c:dateAx>
      <c:valAx>
        <c:axId val="8994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3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232.3</c:v>
                </c:pt>
                <c:pt idx="1">
                  <c:v>230</c:v>
                </c:pt>
                <c:pt idx="2">
                  <c:v>227.48</c:v>
                </c:pt>
                <c:pt idx="3">
                  <c:v>233.86</c:v>
                </c:pt>
                <c:pt idx="4">
                  <c:v>233.09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61216"/>
        <c:axId val="8996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173.03</c:v>
                </c:pt>
                <c:pt idx="4">
                  <c:v>171.15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1216"/>
        <c:axId val="89963136"/>
      </c:lineChart>
      <c:dateAx>
        <c:axId val="8996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3136"/>
        <c:crosses val="autoZero"/>
        <c:auto val="1"/>
        <c:lblOffset val="100"/>
        <c:baseTimeUnit val="years"/>
      </c:dateAx>
      <c:valAx>
        <c:axId val="8996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6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H10" zoomScaleNormal="100" workbookViewId="0">
      <selection activeCell="CA16" sqref="CA1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佐賀県　武雄市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49965</v>
      </c>
      <c r="AJ8" s="56"/>
      <c r="AK8" s="56"/>
      <c r="AL8" s="56"/>
      <c r="AM8" s="56"/>
      <c r="AN8" s="56"/>
      <c r="AO8" s="56"/>
      <c r="AP8" s="57"/>
      <c r="AQ8" s="47">
        <f>データ!R6</f>
        <v>195.4</v>
      </c>
      <c r="AR8" s="47"/>
      <c r="AS8" s="47"/>
      <c r="AT8" s="47"/>
      <c r="AU8" s="47"/>
      <c r="AV8" s="47"/>
      <c r="AW8" s="47"/>
      <c r="AX8" s="47"/>
      <c r="AY8" s="47">
        <f>データ!S6</f>
        <v>255.71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82.8</v>
      </c>
      <c r="K10" s="47"/>
      <c r="L10" s="47"/>
      <c r="M10" s="47"/>
      <c r="N10" s="47"/>
      <c r="O10" s="47"/>
      <c r="P10" s="47"/>
      <c r="Q10" s="47"/>
      <c r="R10" s="47">
        <f>データ!O6</f>
        <v>99.05</v>
      </c>
      <c r="S10" s="47"/>
      <c r="T10" s="47"/>
      <c r="U10" s="47"/>
      <c r="V10" s="47"/>
      <c r="W10" s="47"/>
      <c r="X10" s="47"/>
      <c r="Y10" s="47"/>
      <c r="Z10" s="78">
        <f>データ!P6</f>
        <v>4568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49226</v>
      </c>
      <c r="AJ10" s="78"/>
      <c r="AK10" s="78"/>
      <c r="AL10" s="78"/>
      <c r="AM10" s="78"/>
      <c r="AN10" s="78"/>
      <c r="AO10" s="78"/>
      <c r="AP10" s="78"/>
      <c r="AQ10" s="47">
        <f>データ!U6</f>
        <v>195.44</v>
      </c>
      <c r="AR10" s="47"/>
      <c r="AS10" s="47"/>
      <c r="AT10" s="47"/>
      <c r="AU10" s="47"/>
      <c r="AV10" s="47"/>
      <c r="AW10" s="47"/>
      <c r="AX10" s="47"/>
      <c r="AY10" s="47">
        <f>データ!V6</f>
        <v>251.87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412066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佐賀県　武雄市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82.8</v>
      </c>
      <c r="O6" s="32">
        <f t="shared" si="3"/>
        <v>99.05</v>
      </c>
      <c r="P6" s="32">
        <f t="shared" si="3"/>
        <v>4568</v>
      </c>
      <c r="Q6" s="32">
        <f t="shared" si="3"/>
        <v>49965</v>
      </c>
      <c r="R6" s="32">
        <f t="shared" si="3"/>
        <v>195.4</v>
      </c>
      <c r="S6" s="32">
        <f t="shared" si="3"/>
        <v>255.71</v>
      </c>
      <c r="T6" s="32">
        <f t="shared" si="3"/>
        <v>49226</v>
      </c>
      <c r="U6" s="32">
        <f t="shared" si="3"/>
        <v>195.44</v>
      </c>
      <c r="V6" s="32">
        <f t="shared" si="3"/>
        <v>251.87</v>
      </c>
      <c r="W6" s="33">
        <f>IF(W7="",NA(),W7)</f>
        <v>113.64</v>
      </c>
      <c r="X6" s="33">
        <f t="shared" ref="X6:AF6" si="4">IF(X7="",NA(),X7)</f>
        <v>113.55</v>
      </c>
      <c r="Y6" s="33">
        <f t="shared" si="4"/>
        <v>113.2</v>
      </c>
      <c r="Z6" s="33">
        <f t="shared" si="4"/>
        <v>104.75</v>
      </c>
      <c r="AA6" s="33">
        <f t="shared" si="4"/>
        <v>100.49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109.04</v>
      </c>
      <c r="AF6" s="33">
        <f t="shared" si="4"/>
        <v>109.64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3.77</v>
      </c>
      <c r="AQ6" s="33">
        <f t="shared" si="5"/>
        <v>3.62</v>
      </c>
      <c r="AR6" s="32" t="str">
        <f>IF(AR7="","",IF(AR7="-","【-】","【"&amp;SUBSTITUTE(TEXT(AR7,"#,##0.00"),"-","△")&amp;"】"))</f>
        <v>【0.87】</v>
      </c>
      <c r="AS6" s="33">
        <f>IF(AS7="",NA(),AS7)</f>
        <v>387.26</v>
      </c>
      <c r="AT6" s="33">
        <f t="shared" ref="AT6:BB6" si="6">IF(AT7="",NA(),AT7)</f>
        <v>454.85</v>
      </c>
      <c r="AU6" s="33">
        <f t="shared" si="6"/>
        <v>875.33</v>
      </c>
      <c r="AV6" s="33">
        <f t="shared" si="6"/>
        <v>453.74</v>
      </c>
      <c r="AW6" s="33">
        <f t="shared" si="6"/>
        <v>442.8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382.09</v>
      </c>
      <c r="BB6" s="33">
        <f t="shared" si="6"/>
        <v>371.31</v>
      </c>
      <c r="BC6" s="32" t="str">
        <f>IF(BC7="","",IF(BC7="-","【-】","【"&amp;SUBSTITUTE(TEXT(BC7,"#,##0.00"),"-","△")&amp;"】"))</f>
        <v>【262.74】</v>
      </c>
      <c r="BD6" s="33">
        <f>IF(BD7="",NA(),BD7)</f>
        <v>302.14999999999998</v>
      </c>
      <c r="BE6" s="33">
        <f t="shared" ref="BE6:BM6" si="7">IF(BE7="",NA(),BE7)</f>
        <v>279.75</v>
      </c>
      <c r="BF6" s="33">
        <f t="shared" si="7"/>
        <v>254.61</v>
      </c>
      <c r="BG6" s="33">
        <f t="shared" si="7"/>
        <v>243</v>
      </c>
      <c r="BH6" s="33">
        <f t="shared" si="7"/>
        <v>233.36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385.06</v>
      </c>
      <c r="BM6" s="33">
        <f t="shared" si="7"/>
        <v>373.09</v>
      </c>
      <c r="BN6" s="32" t="str">
        <f>IF(BN7="","",IF(BN7="-","【-】","【"&amp;SUBSTITUTE(TEXT(BN7,"#,##0.00"),"-","△")&amp;"】"))</f>
        <v>【276.38】</v>
      </c>
      <c r="BO6" s="33">
        <f>IF(BO7="",NA(),BO7)</f>
        <v>106.74</v>
      </c>
      <c r="BP6" s="33">
        <f t="shared" ref="BP6:BX6" si="8">IF(BP7="",NA(),BP7)</f>
        <v>107.75</v>
      </c>
      <c r="BQ6" s="33">
        <f t="shared" si="8"/>
        <v>109.03</v>
      </c>
      <c r="BR6" s="33">
        <f t="shared" si="8"/>
        <v>102.17</v>
      </c>
      <c r="BS6" s="33">
        <f t="shared" si="8"/>
        <v>96.91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99.07</v>
      </c>
      <c r="BX6" s="33">
        <f t="shared" si="8"/>
        <v>99.99</v>
      </c>
      <c r="BY6" s="32" t="str">
        <f>IF(BY7="","",IF(BY7="-","【-】","【"&amp;SUBSTITUTE(TEXT(BY7,"#,##0.00"),"-","△")&amp;"】"))</f>
        <v>【104.99】</v>
      </c>
      <c r="BZ6" s="33">
        <f>IF(BZ7="",NA(),BZ7)</f>
        <v>232.3</v>
      </c>
      <c r="CA6" s="33">
        <f t="shared" ref="CA6:CI6" si="9">IF(CA7="",NA(),CA7)</f>
        <v>230</v>
      </c>
      <c r="CB6" s="33">
        <f t="shared" si="9"/>
        <v>227.48</v>
      </c>
      <c r="CC6" s="33">
        <f t="shared" si="9"/>
        <v>233.86</v>
      </c>
      <c r="CD6" s="33">
        <f t="shared" si="9"/>
        <v>233.09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173.03</v>
      </c>
      <c r="CI6" s="33">
        <f t="shared" si="9"/>
        <v>171.15</v>
      </c>
      <c r="CJ6" s="32" t="str">
        <f>IF(CJ7="","",IF(CJ7="-","【-】","【"&amp;SUBSTITUTE(TEXT(CJ7,"#,##0.00"),"-","△")&amp;"】"))</f>
        <v>【163.72】</v>
      </c>
      <c r="CK6" s="33">
        <f>IF(CK7="",NA(),CK7)</f>
        <v>67.010000000000005</v>
      </c>
      <c r="CL6" s="33">
        <f t="shared" ref="CL6:CT6" si="10">IF(CL7="",NA(),CL7)</f>
        <v>69.13</v>
      </c>
      <c r="CM6" s="33">
        <f t="shared" si="10"/>
        <v>68.599999999999994</v>
      </c>
      <c r="CN6" s="33">
        <f t="shared" si="10"/>
        <v>51.63</v>
      </c>
      <c r="CO6" s="33">
        <f t="shared" si="10"/>
        <v>51.19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58.58</v>
      </c>
      <c r="CT6" s="33">
        <f t="shared" si="10"/>
        <v>58.53</v>
      </c>
      <c r="CU6" s="32" t="str">
        <f>IF(CU7="","",IF(CU7="-","【-】","【"&amp;SUBSTITUTE(TEXT(CU7,"#,##0.00"),"-","△")&amp;"】"))</f>
        <v>【59.76】</v>
      </c>
      <c r="CV6" s="33">
        <f>IF(CV7="",NA(),CV7)</f>
        <v>77.040000000000006</v>
      </c>
      <c r="CW6" s="33">
        <f t="shared" ref="CW6:DE6" si="11">IF(CW7="",NA(),CW7)</f>
        <v>74.55</v>
      </c>
      <c r="CX6" s="33">
        <f t="shared" si="11"/>
        <v>75.5</v>
      </c>
      <c r="CY6" s="33">
        <f t="shared" si="11"/>
        <v>78.94</v>
      </c>
      <c r="CZ6" s="33">
        <f t="shared" si="11"/>
        <v>80.209999999999994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85.23</v>
      </c>
      <c r="DE6" s="33">
        <f t="shared" si="11"/>
        <v>85.26</v>
      </c>
      <c r="DF6" s="32" t="str">
        <f>IF(DF7="","",IF(DF7="-","【-】","【"&amp;SUBSTITUTE(TEXT(DF7,"#,##0.00"),"-","△")&amp;"】"))</f>
        <v>【89.95】</v>
      </c>
      <c r="DG6" s="33">
        <f>IF(DG7="",NA(),DG7)</f>
        <v>40.619999999999997</v>
      </c>
      <c r="DH6" s="33">
        <f t="shared" ref="DH6:DP6" si="12">IF(DH7="",NA(),DH7)</f>
        <v>41.84</v>
      </c>
      <c r="DI6" s="33">
        <f t="shared" si="12"/>
        <v>42.89</v>
      </c>
      <c r="DJ6" s="33">
        <f t="shared" si="12"/>
        <v>52.29</v>
      </c>
      <c r="DK6" s="33">
        <f t="shared" si="12"/>
        <v>53.39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44.31</v>
      </c>
      <c r="DP6" s="33">
        <f t="shared" si="12"/>
        <v>45.75</v>
      </c>
      <c r="DQ6" s="32" t="str">
        <f>IF(DQ7="","",IF(DQ7="-","【-】","【"&amp;SUBSTITUTE(TEXT(DQ7,"#,##0.00"),"-","△")&amp;"】"))</f>
        <v>【47.18】</v>
      </c>
      <c r="DR6" s="33">
        <f>IF(DR7="",NA(),DR7)</f>
        <v>5.27</v>
      </c>
      <c r="DS6" s="33">
        <f t="shared" ref="DS6:EA6" si="13">IF(DS7="",NA(),DS7)</f>
        <v>5.31</v>
      </c>
      <c r="DT6" s="33">
        <f t="shared" si="13"/>
        <v>5.46</v>
      </c>
      <c r="DU6" s="33">
        <f t="shared" si="13"/>
        <v>5.41</v>
      </c>
      <c r="DV6" s="33">
        <f t="shared" si="13"/>
        <v>6.06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10.09</v>
      </c>
      <c r="EA6" s="33">
        <f t="shared" si="13"/>
        <v>10.54</v>
      </c>
      <c r="EB6" s="32" t="str">
        <f>IF(EB7="","",IF(EB7="-","【-】","【"&amp;SUBSTITUTE(TEXT(EB7,"#,##0.00"),"-","△")&amp;"】"))</f>
        <v>【13.18】</v>
      </c>
      <c r="EC6" s="33">
        <f>IF(EC7="",NA(),EC7)</f>
        <v>0.9</v>
      </c>
      <c r="ED6" s="33">
        <f t="shared" ref="ED6:EL6" si="14">IF(ED7="",NA(),ED7)</f>
        <v>0.63</v>
      </c>
      <c r="EE6" s="33">
        <f t="shared" si="14"/>
        <v>1.22</v>
      </c>
      <c r="EF6" s="33">
        <f t="shared" si="14"/>
        <v>0.48</v>
      </c>
      <c r="EG6" s="33">
        <f t="shared" si="14"/>
        <v>0.87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0.6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412066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82.8</v>
      </c>
      <c r="O7" s="36">
        <v>99.05</v>
      </c>
      <c r="P7" s="36">
        <v>4568</v>
      </c>
      <c r="Q7" s="36">
        <v>49965</v>
      </c>
      <c r="R7" s="36">
        <v>195.4</v>
      </c>
      <c r="S7" s="36">
        <v>255.71</v>
      </c>
      <c r="T7" s="36">
        <v>49226</v>
      </c>
      <c r="U7" s="36">
        <v>195.44</v>
      </c>
      <c r="V7" s="36">
        <v>251.87</v>
      </c>
      <c r="W7" s="36">
        <v>113.64</v>
      </c>
      <c r="X7" s="36">
        <v>113.55</v>
      </c>
      <c r="Y7" s="36">
        <v>113.2</v>
      </c>
      <c r="Z7" s="36">
        <v>104.75</v>
      </c>
      <c r="AA7" s="36">
        <v>100.49</v>
      </c>
      <c r="AB7" s="36">
        <v>107.68</v>
      </c>
      <c r="AC7" s="36">
        <v>108.24</v>
      </c>
      <c r="AD7" s="36">
        <v>107.8</v>
      </c>
      <c r="AE7" s="36">
        <v>109.04</v>
      </c>
      <c r="AF7" s="36">
        <v>109.64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3.77</v>
      </c>
      <c r="AQ7" s="36">
        <v>3.62</v>
      </c>
      <c r="AR7" s="36">
        <v>0.87</v>
      </c>
      <c r="AS7" s="36">
        <v>387.26</v>
      </c>
      <c r="AT7" s="36">
        <v>454.85</v>
      </c>
      <c r="AU7" s="36">
        <v>875.33</v>
      </c>
      <c r="AV7" s="36">
        <v>453.74</v>
      </c>
      <c r="AW7" s="36">
        <v>442.8</v>
      </c>
      <c r="AX7" s="36">
        <v>695.41</v>
      </c>
      <c r="AY7" s="36">
        <v>701</v>
      </c>
      <c r="AZ7" s="36">
        <v>739.59</v>
      </c>
      <c r="BA7" s="36">
        <v>382.09</v>
      </c>
      <c r="BB7" s="36">
        <v>371.31</v>
      </c>
      <c r="BC7" s="36">
        <v>262.74</v>
      </c>
      <c r="BD7" s="36">
        <v>302.14999999999998</v>
      </c>
      <c r="BE7" s="36">
        <v>279.75</v>
      </c>
      <c r="BF7" s="36">
        <v>254.61</v>
      </c>
      <c r="BG7" s="36">
        <v>243</v>
      </c>
      <c r="BH7" s="36">
        <v>233.36</v>
      </c>
      <c r="BI7" s="36">
        <v>343.45</v>
      </c>
      <c r="BJ7" s="36">
        <v>330.99</v>
      </c>
      <c r="BK7" s="36">
        <v>324.08999999999997</v>
      </c>
      <c r="BL7" s="36">
        <v>385.06</v>
      </c>
      <c r="BM7" s="36">
        <v>373.09</v>
      </c>
      <c r="BN7" s="36">
        <v>276.38</v>
      </c>
      <c r="BO7" s="36">
        <v>106.74</v>
      </c>
      <c r="BP7" s="36">
        <v>107.75</v>
      </c>
      <c r="BQ7" s="36">
        <v>109.03</v>
      </c>
      <c r="BR7" s="36">
        <v>102.17</v>
      </c>
      <c r="BS7" s="36">
        <v>96.91</v>
      </c>
      <c r="BT7" s="36">
        <v>99.61</v>
      </c>
      <c r="BU7" s="36">
        <v>100.27</v>
      </c>
      <c r="BV7" s="36">
        <v>99.46</v>
      </c>
      <c r="BW7" s="36">
        <v>99.07</v>
      </c>
      <c r="BX7" s="36">
        <v>99.99</v>
      </c>
      <c r="BY7" s="36">
        <v>104.99</v>
      </c>
      <c r="BZ7" s="36">
        <v>232.3</v>
      </c>
      <c r="CA7" s="36">
        <v>230</v>
      </c>
      <c r="CB7" s="36">
        <v>227.48</v>
      </c>
      <c r="CC7" s="36">
        <v>233.86</v>
      </c>
      <c r="CD7" s="36">
        <v>233.09</v>
      </c>
      <c r="CE7" s="36">
        <v>169.59</v>
      </c>
      <c r="CF7" s="36">
        <v>169.62</v>
      </c>
      <c r="CG7" s="36">
        <v>171.78</v>
      </c>
      <c r="CH7" s="36">
        <v>173.03</v>
      </c>
      <c r="CI7" s="36">
        <v>171.15</v>
      </c>
      <c r="CJ7" s="36">
        <v>163.72</v>
      </c>
      <c r="CK7" s="36">
        <v>67.010000000000005</v>
      </c>
      <c r="CL7" s="36">
        <v>69.13</v>
      </c>
      <c r="CM7" s="36">
        <v>68.599999999999994</v>
      </c>
      <c r="CN7" s="36">
        <v>51.63</v>
      </c>
      <c r="CO7" s="36">
        <v>51.19</v>
      </c>
      <c r="CP7" s="36">
        <v>60.04</v>
      </c>
      <c r="CQ7" s="36">
        <v>59.88</v>
      </c>
      <c r="CR7" s="36">
        <v>59.68</v>
      </c>
      <c r="CS7" s="36">
        <v>58.58</v>
      </c>
      <c r="CT7" s="36">
        <v>58.53</v>
      </c>
      <c r="CU7" s="36">
        <v>59.76</v>
      </c>
      <c r="CV7" s="36">
        <v>77.040000000000006</v>
      </c>
      <c r="CW7" s="36">
        <v>74.55</v>
      </c>
      <c r="CX7" s="36">
        <v>75.5</v>
      </c>
      <c r="CY7" s="36">
        <v>78.94</v>
      </c>
      <c r="CZ7" s="36">
        <v>80.209999999999994</v>
      </c>
      <c r="DA7" s="36">
        <v>87.33</v>
      </c>
      <c r="DB7" s="36">
        <v>87.65</v>
      </c>
      <c r="DC7" s="36">
        <v>87.63</v>
      </c>
      <c r="DD7" s="36">
        <v>85.23</v>
      </c>
      <c r="DE7" s="36">
        <v>85.26</v>
      </c>
      <c r="DF7" s="36">
        <v>89.95</v>
      </c>
      <c r="DG7" s="36">
        <v>40.619999999999997</v>
      </c>
      <c r="DH7" s="36">
        <v>41.84</v>
      </c>
      <c r="DI7" s="36">
        <v>42.89</v>
      </c>
      <c r="DJ7" s="36">
        <v>52.29</v>
      </c>
      <c r="DK7" s="36">
        <v>53.39</v>
      </c>
      <c r="DL7" s="36">
        <v>37.71</v>
      </c>
      <c r="DM7" s="36">
        <v>38.69</v>
      </c>
      <c r="DN7" s="36">
        <v>39.65</v>
      </c>
      <c r="DO7" s="36">
        <v>44.31</v>
      </c>
      <c r="DP7" s="36">
        <v>45.75</v>
      </c>
      <c r="DQ7" s="36">
        <v>47.18</v>
      </c>
      <c r="DR7" s="36">
        <v>5.27</v>
      </c>
      <c r="DS7" s="36">
        <v>5.31</v>
      </c>
      <c r="DT7" s="36">
        <v>5.46</v>
      </c>
      <c r="DU7" s="36">
        <v>5.41</v>
      </c>
      <c r="DV7" s="36">
        <v>6.06</v>
      </c>
      <c r="DW7" s="36">
        <v>7.67</v>
      </c>
      <c r="DX7" s="36">
        <v>8.4</v>
      </c>
      <c r="DY7" s="36">
        <v>9.7100000000000009</v>
      </c>
      <c r="DZ7" s="36">
        <v>10.09</v>
      </c>
      <c r="EA7" s="36">
        <v>10.54</v>
      </c>
      <c r="EB7" s="36">
        <v>13.18</v>
      </c>
      <c r="EC7" s="36">
        <v>0.9</v>
      </c>
      <c r="ED7" s="36">
        <v>0.63</v>
      </c>
      <c r="EE7" s="36">
        <v>1.22</v>
      </c>
      <c r="EF7" s="36">
        <v>0.48</v>
      </c>
      <c r="EG7" s="36">
        <v>0.87</v>
      </c>
      <c r="EH7" s="36">
        <v>0.84</v>
      </c>
      <c r="EI7" s="36">
        <v>0.78</v>
      </c>
      <c r="EJ7" s="36">
        <v>0.83</v>
      </c>
      <c r="EK7" s="36">
        <v>0.6</v>
      </c>
      <c r="EL7" s="36">
        <v>0.56000000000000005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master</cp:lastModifiedBy>
  <dcterms:created xsi:type="dcterms:W3CDTF">2017-02-01T08:49:48Z</dcterms:created>
  <dcterms:modified xsi:type="dcterms:W3CDTF">2017-02-09T23:40:20Z</dcterms:modified>
  <cp:category/>
</cp:coreProperties>
</file>