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<sst xmlns="http://schemas.openxmlformats.org/spreadsheetml/2006/main" count="217" uniqueCount="107">
  <si>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</si>
  <si>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</si>
  <si>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</si>
  <si>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</si>
  <si>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</si>
  <si>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</si>
  <si>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</si>
  <si>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</si>
  <si>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</si>
  <si>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</si>
  <si>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</si>
  <si>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</si>
  <si>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</si>
  <si>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</si>
  <si>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</si>
  <si>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</si>
  <si>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</si>
  <si>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</si>
  <si>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</si>
  <si>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</si>
  <si>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</si>
  <si>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</si>
  <si>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</si>
  <si>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</si>
  <si>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</si>
  <si>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</si>
  <si>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</si>
  <si>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</si>
  <si>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</si>
  <si>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</si>
  <si>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</si>
  <si>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</si>
  <si>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</si>
  <si>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</si>
  <si>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</si>
  <si>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</si>
  <si>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</si>
  <si>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</si>
  <si>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</si>
  <si>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</si>
  <si>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</si>
  <si>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</si>
  <si>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</si>
  <si>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</si>
  <si>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</si>
  <si>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</si>
  <si>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</si>
  <si>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</si>
  <si>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</si>
  <si>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</si>
  <si>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</si>
  <si>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</si>
  <si>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</si>
  <si>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</si>
  <si>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</si>
  <si>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</si>
  <si>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</si>
  <si>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</si>
  <si>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</si>
  <si>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</si>
  <si>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</si>
  <si>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</si>
  <si>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</si>
  <si>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</si>
  <si>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</si>
  <si>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</si>
  <si>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</si>
  <si>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</si>
  <si>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</si>
  <si>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</si>
  <si>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</si>
  <si>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</si>
  <si>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</si>
  <si>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</si>
  <si>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</si>
  <si>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</si>
  <si>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</si>
  <si>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</si>
  <si>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</si>
  <si>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</si>
  <si>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</si>
  <si>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</si>
  <si>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</si>
  <si>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</si>
  <si>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</si>
  <si>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</si>
  <si>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</si>
  <si>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</si>
  <si>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</si>
  <si>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</si>
  <si>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</si>
  <si>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</si>
  <si>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</si>
  <si>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多久市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</si>
  <si>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</si>
  <si>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</si>
  <si>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</si>
  <si>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</si>
  <si>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</si>
  <si>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</si>
  <si>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</si>
  <si>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</si>
  <si>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</si>
  <si>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</si>
  <si>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累積欠損金もなく経常収支比率も100％を超えているが、経常費用に占める受水費の割合が高いため、給水原価は全国及び類似団体平均値を大きく上回っている。そのことは料金回収率にも影響している。平成27年度の料金回収率は、給水原価が低下したことにより上昇したものの、依然として経営に必要な経費を料金収入で賄うことができていない。流動比率は、前年度からやや低下し、類似団体平均値を下回っている。
　また、企業債残高対給水収益比率については、平成22年度に公的資金補償金免除繰上償還を実施したことによって一時的に減少したが、平成25年度からの管路更新のための企業債の活用と給水収益の減少により、高い比率で推移している。
●施設の効率性
　施設利用率、有収率とも全国及び類似団体平均値を下回っている。前年度と比較して施設利用率が上昇し、有収率が低下した原因としては、平成28年1月の寒波漏水による最大配水量の増加と有収水量の減少が考えられる。施設利用率については、近年の人口減少に伴う給水量の減少や、山間部に点在する集落が多いなどの地理的特徴も大きく影響している。有収率の向上にあたっては、老朽管等による漏水を防止するため、今後も計画的な老朽管更新等を進めていく必要がある。</t>
    <rPh sb="1" eb="3">
      <t>ケイエイ</t>
    </rPh>
    <rPh sb="4" eb="7">
      <t>ケンゼンセイ</t>
    </rPh>
    <rPh sb="10" eb="12">
      <t>ルイセキ</t>
    </rPh>
    <rPh sb="12" eb="14">
      <t>ケッソン</t>
    </rPh>
    <rPh sb="14" eb="15">
      <t>キン</t>
    </rPh>
    <rPh sb="18" eb="20">
      <t>ケイジョウ</t>
    </rPh>
    <rPh sb="20" eb="22">
      <t>シュウシ</t>
    </rPh>
    <rPh sb="22" eb="24">
      <t>ヒリツ</t>
    </rPh>
    <rPh sb="30" eb="31">
      <t>コ</t>
    </rPh>
    <rPh sb="37" eb="39">
      <t>ケイジョウ</t>
    </rPh>
    <rPh sb="39" eb="41">
      <t>ヒヨウ</t>
    </rPh>
    <rPh sb="42" eb="43">
      <t>シ</t>
    </rPh>
    <rPh sb="45" eb="47">
      <t>ジュスイ</t>
    </rPh>
    <rPh sb="47" eb="48">
      <t>ヒ</t>
    </rPh>
    <rPh sb="49" eb="51">
      <t>ワリアイ</t>
    </rPh>
    <rPh sb="52" eb="53">
      <t>タカ</t>
    </rPh>
    <rPh sb="57" eb="59">
      <t>キュウスイ</t>
    </rPh>
    <rPh sb="59" eb="61">
      <t>ゲンカ</t>
    </rPh>
    <rPh sb="62" eb="64">
      <t>ゼンコク</t>
    </rPh>
    <rPh sb="64" eb="65">
      <t>オヨ</t>
    </rPh>
    <rPh sb="66" eb="68">
      <t>ルイジ</t>
    </rPh>
    <rPh sb="68" eb="70">
      <t>ダンタイ</t>
    </rPh>
    <rPh sb="70" eb="73">
      <t>ヘイキンチ</t>
    </rPh>
    <rPh sb="74" eb="75">
      <t>オオ</t>
    </rPh>
    <rPh sb="77" eb="79">
      <t>ウワマワ</t>
    </rPh>
    <rPh sb="89" eb="91">
      <t>リョウキン</t>
    </rPh>
    <rPh sb="91" eb="93">
      <t>カイシュウ</t>
    </rPh>
    <rPh sb="93" eb="94">
      <t>リツ</t>
    </rPh>
    <rPh sb="96" eb="98">
      <t>エイキョウ</t>
    </rPh>
    <rPh sb="103" eb="105">
      <t>ヘイセイ</t>
    </rPh>
    <rPh sb="107" eb="109">
      <t>ネンド</t>
    </rPh>
    <rPh sb="110" eb="112">
      <t>リョウキン</t>
    </rPh>
    <rPh sb="112" eb="114">
      <t>カイシュウ</t>
    </rPh>
    <rPh sb="114" eb="115">
      <t>リツ</t>
    </rPh>
    <rPh sb="117" eb="119">
      <t>キュウスイ</t>
    </rPh>
    <rPh sb="122" eb="124">
      <t>テイカ</t>
    </rPh>
    <rPh sb="144" eb="146">
      <t>ケイエイ</t>
    </rPh>
    <rPh sb="147" eb="149">
      <t>ヒツヨウ</t>
    </rPh>
    <rPh sb="150" eb="152">
      <t>ケイヒ</t>
    </rPh>
    <rPh sb="153" eb="155">
      <t>リョウキン</t>
    </rPh>
    <rPh sb="155" eb="157">
      <t>シュウニュウ</t>
    </rPh>
    <rPh sb="158" eb="159">
      <t>マカナ</t>
    </rPh>
    <rPh sb="170" eb="172">
      <t>リュウドウ</t>
    </rPh>
    <rPh sb="172" eb="174">
      <t>ヒリツ</t>
    </rPh>
    <rPh sb="183" eb="185">
      <t>テイカ</t>
    </rPh>
    <rPh sb="187" eb="189">
      <t>ルイジ</t>
    </rPh>
    <rPh sb="189" eb="191">
      <t>ダンタイ</t>
    </rPh>
    <rPh sb="191" eb="194">
      <t>ヘイキンチ</t>
    </rPh>
    <rPh sb="195" eb="197">
      <t>シタマワ</t>
    </rPh>
    <rPh sb="207" eb="209">
      <t>キギョウ</t>
    </rPh>
    <rPh sb="209" eb="210">
      <t>サイ</t>
    </rPh>
    <rPh sb="210" eb="212">
      <t>ザンダカ</t>
    </rPh>
    <rPh sb="212" eb="213">
      <t>タイ</t>
    </rPh>
    <rPh sb="213" eb="215">
      <t>キュウスイ</t>
    </rPh>
    <rPh sb="215" eb="217">
      <t>シュウエキ</t>
    </rPh>
    <rPh sb="217" eb="219">
      <t>ヒリツ</t>
    </rPh>
    <rPh sb="225" eb="227">
      <t>ヘイセイ</t>
    </rPh>
    <rPh sb="229" eb="231">
      <t>ネンド</t>
    </rPh>
    <rPh sb="232" eb="234">
      <t>コウテキ</t>
    </rPh>
    <rPh sb="234" eb="236">
      <t>シキン</t>
    </rPh>
    <rPh sb="236" eb="238">
      <t>ホショウ</t>
    </rPh>
    <rPh sb="238" eb="239">
      <t>キン</t>
    </rPh>
    <rPh sb="239" eb="241">
      <t>メンジョ</t>
    </rPh>
    <rPh sb="241" eb="243">
      <t>クリアゲ</t>
    </rPh>
    <rPh sb="243" eb="245">
      <t>ショウカン</t>
    </rPh>
    <rPh sb="246" eb="248">
      <t>ジッシ</t>
    </rPh>
    <rPh sb="256" eb="259">
      <t>イチジテキ</t>
    </rPh>
    <rPh sb="260" eb="262">
      <t>ゲンショウ</t>
    </rPh>
    <rPh sb="266" eb="268">
      <t>ヘイセイ</t>
    </rPh>
    <rPh sb="270" eb="271">
      <t>ネン</t>
    </rPh>
    <rPh sb="271" eb="272">
      <t>ド</t>
    </rPh>
    <rPh sb="275" eb="277">
      <t>カンロ</t>
    </rPh>
    <rPh sb="277" eb="279">
      <t>コウシン</t>
    </rPh>
    <rPh sb="283" eb="285">
      <t>キギョウ</t>
    </rPh>
    <rPh sb="285" eb="286">
      <t>サイ</t>
    </rPh>
    <rPh sb="287" eb="289">
      <t>カツヨウ</t>
    </rPh>
    <rPh sb="295" eb="297">
      <t>ゲンショウ</t>
    </rPh>
    <rPh sb="316" eb="318">
      <t>シセツ</t>
    </rPh>
    <rPh sb="319" eb="322">
      <t>コウリツセイ</t>
    </rPh>
    <rPh sb="325" eb="327">
      <t>シセツ</t>
    </rPh>
    <rPh sb="327" eb="330">
      <t>リヨウリツ</t>
    </rPh>
    <rPh sb="331" eb="334">
      <t>ユウシュウリツ</t>
    </rPh>
    <rPh sb="336" eb="338">
      <t>ゼンコク</t>
    </rPh>
    <rPh sb="338" eb="339">
      <t>オヨ</t>
    </rPh>
    <rPh sb="340" eb="342">
      <t>ルイジ</t>
    </rPh>
    <rPh sb="342" eb="344">
      <t>ダンタイ</t>
    </rPh>
    <rPh sb="344" eb="347">
      <t>ヘイキンチ</t>
    </rPh>
    <rPh sb="348" eb="350">
      <t>シタマワ</t>
    </rPh>
    <rPh sb="355" eb="356">
      <t>マエ</t>
    </rPh>
    <rPh sb="356" eb="358">
      <t>ネンド</t>
    </rPh>
    <rPh sb="359" eb="361">
      <t>ヒカク</t>
    </rPh>
    <rPh sb="363" eb="365">
      <t>シセツ</t>
    </rPh>
    <rPh sb="367" eb="368">
      <t>リツ</t>
    </rPh>
    <rPh sb="369" eb="371">
      <t>ジョウショウ</t>
    </rPh>
    <rPh sb="373" eb="376">
      <t>ユウシュウリツ</t>
    </rPh>
    <rPh sb="377" eb="379">
      <t>テイカ</t>
    </rPh>
    <rPh sb="381" eb="383">
      <t>ゲンイン</t>
    </rPh>
    <rPh sb="388" eb="390">
      <t>ヘイセイ</t>
    </rPh>
    <rPh sb="392" eb="393">
      <t>ネン</t>
    </rPh>
    <rPh sb="394" eb="395">
      <t>ガツ</t>
    </rPh>
    <rPh sb="396" eb="398">
      <t>カンパ</t>
    </rPh>
    <rPh sb="398" eb="400">
      <t>ロウスイ</t>
    </rPh>
    <rPh sb="403" eb="405">
      <t>サイダイ</t>
    </rPh>
    <rPh sb="405" eb="407">
      <t>ハイスイ</t>
    </rPh>
    <rPh sb="407" eb="408">
      <t>リョウ</t>
    </rPh>
    <rPh sb="409" eb="411">
      <t>ゾウカ</t>
    </rPh>
    <rPh sb="412" eb="414">
      <t>ユウシュウ</t>
    </rPh>
    <rPh sb="414" eb="415">
      <t>スイ</t>
    </rPh>
    <rPh sb="415" eb="416">
      <t>リョウ</t>
    </rPh>
    <rPh sb="417" eb="419">
      <t>ゲンショウ</t>
    </rPh>
    <rPh sb="420" eb="421">
      <t>カンガ</t>
    </rPh>
    <rPh sb="426" eb="428">
      <t>シセツ</t>
    </rPh>
    <rPh sb="428" eb="431">
      <t>リヨウリツ</t>
    </rPh>
    <rPh sb="437" eb="439">
      <t>キンネン</t>
    </rPh>
    <rPh sb="440" eb="442">
      <t>ジンコウ</t>
    </rPh>
    <rPh sb="442" eb="444">
      <t>ゲンショウ</t>
    </rPh>
    <rPh sb="445" eb="446">
      <t>トモナ</t>
    </rPh>
    <rPh sb="447" eb="449">
      <t>キュウスイ</t>
    </rPh>
    <rPh sb="449" eb="450">
      <t>リョウ</t>
    </rPh>
    <rPh sb="451" eb="453">
      <t>ゲンショウ</t>
    </rPh>
    <rPh sb="455" eb="458">
      <t>サンカンブ</t>
    </rPh>
    <rPh sb="459" eb="461">
      <t>テンザイ</t>
    </rPh>
    <rPh sb="463" eb="465">
      <t>シュウラク</t>
    </rPh>
    <rPh sb="466" eb="467">
      <t>オオ</t>
    </rPh>
    <rPh sb="471" eb="474">
      <t>チリテキ</t>
    </rPh>
    <rPh sb="474" eb="476">
      <t>トクチョウ</t>
    </rPh>
    <rPh sb="477" eb="478">
      <t>オオ</t>
    </rPh>
    <rPh sb="480" eb="482">
      <t>エイキョウ</t>
    </rPh>
    <rPh sb="487" eb="490">
      <t>ユウシュウリツ</t>
    </rPh>
    <rPh sb="491" eb="493">
      <t>コウジョウ</t>
    </rPh>
    <rPh sb="500" eb="502">
      <t>ロウキュウ</t>
    </rPh>
    <rPh sb="502" eb="503">
      <t>カン</t>
    </rPh>
    <rPh sb="503" eb="504">
      <t>トウ</t>
    </rPh>
    <rPh sb="507" eb="509">
      <t>ロウスイ</t>
    </rPh>
    <rPh sb="510" eb="512">
      <t>ボウシ</t>
    </rPh>
    <rPh sb="517" eb="519">
      <t>コンゴ</t>
    </rPh>
    <rPh sb="520" eb="523">
      <t>ケイカクテキ</t>
    </rPh>
    <rPh sb="524" eb="526">
      <t>ロウキュウ</t>
    </rPh>
    <rPh sb="526" eb="527">
      <t>カン</t>
    </rPh>
    <rPh sb="527" eb="529">
      <t>コウシン</t>
    </rPh>
    <rPh sb="529" eb="530">
      <t>トウ</t>
    </rPh>
    <rPh sb="531" eb="532">
      <t>スス</t>
    </rPh>
    <rPh sb="536" eb="538">
      <t>ヒツヨウ</t>
    </rPh>
    <phoneticPr fontId="4"/>
  </si>
  <si>
    <t>　
　管路経年化率は全国及び類似団体平均値を上回っている。昭和42年から上水道の供用が開始され約50年が経過しており、耐用年数を経過した管路が多数存在し、経年劣化に伴う漏水などの大きな要因となっている。平成25年度に策定した「多久市水道施設整備計画（平成25年度～平成34年度）」の石綿管更新事業、老朽管更新事業等を実施することにより、老朽化した管路の更新を進めている。</t>
    <rPh sb="3" eb="5">
      <t>カンロ</t>
    </rPh>
    <rPh sb="5" eb="8">
      <t>ケイネンカ</t>
    </rPh>
    <rPh sb="8" eb="9">
      <t>リツ</t>
    </rPh>
    <rPh sb="10" eb="12">
      <t>ゼンコク</t>
    </rPh>
    <rPh sb="12" eb="13">
      <t>オヨ</t>
    </rPh>
    <rPh sb="14" eb="16">
      <t>ルイジ</t>
    </rPh>
    <rPh sb="16" eb="18">
      <t>ダンタイ</t>
    </rPh>
    <rPh sb="18" eb="21">
      <t>ヘイキンチ</t>
    </rPh>
    <rPh sb="22" eb="24">
      <t>ウワマワ</t>
    </rPh>
    <rPh sb="29" eb="31">
      <t>ショウワ</t>
    </rPh>
    <rPh sb="33" eb="34">
      <t>ネン</t>
    </rPh>
    <rPh sb="36" eb="39">
      <t>ジョウスイドウ</t>
    </rPh>
    <rPh sb="40" eb="42">
      <t>キョウヨウ</t>
    </rPh>
    <rPh sb="43" eb="45">
      <t>カイシ</t>
    </rPh>
    <rPh sb="47" eb="48">
      <t>ヤク</t>
    </rPh>
    <rPh sb="50" eb="51">
      <t>ネン</t>
    </rPh>
    <rPh sb="52" eb="54">
      <t>ケイカ</t>
    </rPh>
    <rPh sb="59" eb="61">
      <t>タイヨウ</t>
    </rPh>
    <rPh sb="61" eb="63">
      <t>ネンスウ</t>
    </rPh>
    <rPh sb="64" eb="66">
      <t>ケイカ</t>
    </rPh>
    <rPh sb="68" eb="70">
      <t>カンロ</t>
    </rPh>
    <rPh sb="71" eb="73">
      <t>タスウ</t>
    </rPh>
    <rPh sb="73" eb="75">
      <t>ソンザイ</t>
    </rPh>
    <rPh sb="77" eb="79">
      <t>ケイネン</t>
    </rPh>
    <rPh sb="79" eb="81">
      <t>レッカ</t>
    </rPh>
    <rPh sb="82" eb="83">
      <t>トモナ</t>
    </rPh>
    <rPh sb="84" eb="86">
      <t>ロウスイ</t>
    </rPh>
    <rPh sb="89" eb="90">
      <t>オオ</t>
    </rPh>
    <rPh sb="92" eb="94">
      <t>ヨウイン</t>
    </rPh>
    <rPh sb="101" eb="103">
      <t>ヘイセイ</t>
    </rPh>
    <rPh sb="105" eb="106">
      <t>ネン</t>
    </rPh>
    <rPh sb="106" eb="107">
      <t>ド</t>
    </rPh>
    <rPh sb="108" eb="110">
      <t>サクテイ</t>
    </rPh>
    <rPh sb="113" eb="116">
      <t>タクシ</t>
    </rPh>
    <rPh sb="116" eb="118">
      <t>スイドウ</t>
    </rPh>
    <rPh sb="118" eb="120">
      <t>シセツ</t>
    </rPh>
    <rPh sb="120" eb="122">
      <t>セイビ</t>
    </rPh>
    <rPh sb="122" eb="124">
      <t>ケイカク</t>
    </rPh>
    <rPh sb="125" eb="127">
      <t>ヘイセイ</t>
    </rPh>
    <rPh sb="129" eb="130">
      <t>ネン</t>
    </rPh>
    <rPh sb="130" eb="131">
      <t>ド</t>
    </rPh>
    <rPh sb="132" eb="134">
      <t>ヘイセイ</t>
    </rPh>
    <rPh sb="136" eb="137">
      <t>ネン</t>
    </rPh>
    <rPh sb="137" eb="138">
      <t>ド</t>
    </rPh>
    <rPh sb="141" eb="143">
      <t>セキメン</t>
    </rPh>
    <rPh sb="143" eb="144">
      <t>カン</t>
    </rPh>
    <rPh sb="144" eb="146">
      <t>コウシン</t>
    </rPh>
    <rPh sb="146" eb="148">
      <t>ジギョウ</t>
    </rPh>
    <rPh sb="149" eb="151">
      <t>ロウキュウ</t>
    </rPh>
    <rPh sb="151" eb="152">
      <t>カン</t>
    </rPh>
    <rPh sb="152" eb="154">
      <t>コウシン</t>
    </rPh>
    <rPh sb="154" eb="156">
      <t>ジギョウ</t>
    </rPh>
    <rPh sb="156" eb="157">
      <t>ナド</t>
    </rPh>
    <rPh sb="158" eb="160">
      <t>ジッシ</t>
    </rPh>
    <phoneticPr fontId="4"/>
  </si>
  <si>
    <t>　全体を通じて平成27年度の経営の健全性は概ね確保されているといえる。
　しかし、給水人口の減少や節水型機器の普及等による有収水量の減少に歯止めがかからない状況で、料金回収率が100％を下回っていることから、更なる経費節減に努めるとともに、各指標の傾向を十分に分析し、資産維持費を含めた適正な水道料金収入の確保や有収率の向上等の対策を講じる必要がある。
　今後は、給水人口の推移や水需要の動向に注視しながら施設規模の見直しや老朽施設の更新等の検討を行い、広域的統合を見据えた計画的で効率的な経営に努めていく必要がある。</t>
    <rPh sb="1" eb="3">
      <t>ゼンタイ</t>
    </rPh>
    <rPh sb="4" eb="5">
      <t>ツウ</t>
    </rPh>
    <rPh sb="7" eb="9">
      <t>ヘイセイ</t>
    </rPh>
    <rPh sb="11" eb="13">
      <t>ネンド</t>
    </rPh>
    <rPh sb="14" eb="16">
      <t>ケイエイ</t>
    </rPh>
    <rPh sb="49" eb="51">
      <t>セッスイ</t>
    </rPh>
    <rPh sb="51" eb="52">
      <t>カタ</t>
    </rPh>
    <rPh sb="52" eb="54">
      <t>キキ</t>
    </rPh>
    <rPh sb="55" eb="57">
      <t>フキュウ</t>
    </rPh>
    <rPh sb="57" eb="58">
      <t>トウ</t>
    </rPh>
    <rPh sb="61" eb="63">
      <t>ユウシュウ</t>
    </rPh>
    <rPh sb="63" eb="65">
      <t>スイリョウ</t>
    </rPh>
    <rPh sb="66" eb="68">
      <t>ゲンショウ</t>
    </rPh>
    <rPh sb="69" eb="71">
      <t>ハド</t>
    </rPh>
    <rPh sb="78" eb="80">
      <t>ジョウキョウ</t>
    </rPh>
    <rPh sb="93" eb="95">
      <t>シタマワ</t>
    </rPh>
    <rPh sb="156" eb="159">
      <t>ユウシュウリツ</t>
    </rPh>
    <rPh sb="160" eb="162">
      <t>コウジョウ</t>
    </rPh>
    <rPh sb="178" eb="180">
      <t>コンゴ</t>
    </rPh>
    <rPh sb="182" eb="184">
      <t>キュウスイ</t>
    </rPh>
    <rPh sb="187" eb="189">
      <t>スイイ</t>
    </rPh>
    <rPh sb="197" eb="199">
      <t>チュウシ</t>
    </rPh>
    <rPh sb="227" eb="230">
      <t>コウイキテキ</t>
    </rPh>
    <rPh sb="230" eb="232">
      <t>トウゴウ</t>
    </rPh>
    <rPh sb="233" eb="235">
      <t>ミス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</si>
</sst>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0.69</c:v>
                </c:pt>
                <c:pt idx="1">
                  <c:v>0.84</c:v>
                </c:pt>
                <c:pt idx="2">
                  <c:v>1.1200000000000001</c:v>
                </c:pt>
                <c:pt idx="3">
                  <c:v>1.31</c:v>
                </c:pt>
                <c:pt idx="4">
                  <c:v>0.9</c:v>
                </c:pt>
              </c:numCache>
            </c:numRef>
          </c:val>
        </c:ser>
        <c:dLbls>
          <c:showLegendKey val="0"/>
          <c:showVal val="0"/>
          <c:showCatName val="0"/>
          <c:showSerName val="0"/>
          <c:showPercent val="0"/>
          <c:showBubbleSize val="0"/>
        </c:dLbls>
        <c:gapWidth val="150"/>
        <c:axId val="82626816"/>
        <c:axId val="838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82626816"/>
        <c:axId val="83825024"/>
      </c:lineChart>
      <c:dateAx>
        <c:axId val="82626816"/>
        <c:scaling>
          <c:orientation val="minMax"/>
        </c:scaling>
        <c:delete val="1"/>
        <c:axPos val="b"/>
        <c:numFmt formatCode="ge" sourceLinked="1"/>
        <c:majorTickMark val="none"/>
        <c:minorTickMark val="none"/>
        <c:tickLblPos val="none"/>
        <c:crossAx val="83825024"/>
        <c:crosses val="autoZero"/>
        <c:auto val="1"/>
        <c:lblOffset val="100"/>
        <c:baseTimeUnit val="years"/>
      </c:dateAx>
      <c:valAx>
        <c:axId val="838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53.47</c:v>
                </c:pt>
                <c:pt idx="1">
                  <c:v>54.19</c:v>
                </c:pt>
                <c:pt idx="2">
                  <c:v>53.55</c:v>
                </c:pt>
                <c:pt idx="3">
                  <c:v>52.03</c:v>
                </c:pt>
                <c:pt idx="4">
                  <c:v>53</c:v>
                </c:pt>
              </c:numCache>
            </c:numRef>
          </c:val>
        </c:ser>
        <c:dLbls>
          <c:showLegendKey val="0"/>
          <c:showVal val="0"/>
          <c:showCatName val="0"/>
          <c:showSerName val="0"/>
          <c:showPercent val="0"/>
          <c:showBubbleSize val="0"/>
        </c:dLbls>
        <c:gapWidth val="150"/>
        <c:axId val="84413056"/>
        <c:axId val="84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84413056"/>
        <c:axId val="84443904"/>
      </c:lineChart>
      <c:dateAx>
        <c:axId val="84413056"/>
        <c:scaling>
          <c:orientation val="minMax"/>
        </c:scaling>
        <c:delete val="1"/>
        <c:axPos val="b"/>
        <c:numFmt formatCode="ge" sourceLinked="1"/>
        <c:majorTickMark val="none"/>
        <c:minorTickMark val="none"/>
        <c:tickLblPos val="none"/>
        <c:crossAx val="84443904"/>
        <c:crosses val="autoZero"/>
        <c:auto val="1"/>
        <c:lblOffset val="100"/>
        <c:baseTimeUnit val="years"/>
      </c:dateAx>
      <c:valAx>
        <c:axId val="844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82.42</c:v>
                </c:pt>
                <c:pt idx="1">
                  <c:v>80.61</c:v>
                </c:pt>
                <c:pt idx="2">
                  <c:v>81.010000000000005</c:v>
                </c:pt>
                <c:pt idx="3">
                  <c:v>81.88</c:v>
                </c:pt>
                <c:pt idx="4">
                  <c:v>80.180000000000007</c:v>
                </c:pt>
              </c:numCache>
            </c:numRef>
          </c:val>
        </c:ser>
        <c:dLbls>
          <c:showLegendKey val="0"/>
          <c:showVal val="0"/>
          <c:showCatName val="0"/>
          <c:showSerName val="0"/>
          <c:showPercent val="0"/>
          <c:showBubbleSize val="0"/>
        </c:dLbls>
        <c:gapWidth val="150"/>
        <c:axId val="84461824"/>
        <c:axId val="844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84461824"/>
        <c:axId val="84468096"/>
      </c:lineChart>
      <c:dateAx>
        <c:axId val="84461824"/>
        <c:scaling>
          <c:orientation val="minMax"/>
        </c:scaling>
        <c:delete val="1"/>
        <c:axPos val="b"/>
        <c:numFmt formatCode="ge" sourceLinked="1"/>
        <c:majorTickMark val="none"/>
        <c:minorTickMark val="none"/>
        <c:tickLblPos val="none"/>
        <c:crossAx val="84468096"/>
        <c:crosses val="autoZero"/>
        <c:auto val="1"/>
        <c:lblOffset val="100"/>
        <c:baseTimeUnit val="years"/>
      </c:dateAx>
      <c:valAx>
        <c:axId val="844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103.94</c:v>
                </c:pt>
                <c:pt idx="1">
                  <c:v>102.23</c:v>
                </c:pt>
                <c:pt idx="2">
                  <c:v>99.78</c:v>
                </c:pt>
                <c:pt idx="3">
                  <c:v>103.91</c:v>
                </c:pt>
                <c:pt idx="4">
                  <c:v>104.93</c:v>
                </c:pt>
              </c:numCache>
            </c:numRef>
          </c:val>
        </c:ser>
        <c:dLbls>
          <c:showLegendKey val="0"/>
          <c:showVal val="0"/>
          <c:showCatName val="0"/>
          <c:showSerName val="0"/>
          <c:showPercent val="0"/>
          <c:showBubbleSize val="0"/>
        </c:dLbls>
        <c:gapWidth val="150"/>
        <c:axId val="83851136"/>
        <c:axId val="838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83851136"/>
        <c:axId val="83865600"/>
      </c:lineChart>
      <c:dateAx>
        <c:axId val="83851136"/>
        <c:scaling>
          <c:orientation val="minMax"/>
        </c:scaling>
        <c:delete val="1"/>
        <c:axPos val="b"/>
        <c:numFmt formatCode="ge" sourceLinked="1"/>
        <c:majorTickMark val="none"/>
        <c:minorTickMark val="none"/>
        <c:tickLblPos val="none"/>
        <c:crossAx val="83865600"/>
        <c:crosses val="autoZero"/>
        <c:auto val="1"/>
        <c:lblOffset val="100"/>
        <c:baseTimeUnit val="years"/>
      </c:dateAx>
      <c:valAx>
        <c:axId val="8386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31.73</c:v>
                </c:pt>
                <c:pt idx="1">
                  <c:v>32.479999999999997</c:v>
                </c:pt>
                <c:pt idx="2">
                  <c:v>32.75</c:v>
                </c:pt>
                <c:pt idx="3">
                  <c:v>46.48</c:v>
                </c:pt>
                <c:pt idx="4">
                  <c:v>47.98</c:v>
                </c:pt>
              </c:numCache>
            </c:numRef>
          </c:val>
        </c:ser>
        <c:dLbls>
          <c:showLegendKey val="0"/>
          <c:showVal val="0"/>
          <c:showCatName val="0"/>
          <c:showSerName val="0"/>
          <c:showPercent val="0"/>
          <c:showBubbleSize val="0"/>
        </c:dLbls>
        <c:gapWidth val="150"/>
        <c:axId val="83777792"/>
        <c:axId val="837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3777792"/>
        <c:axId val="83779968"/>
      </c:lineChart>
      <c:dateAx>
        <c:axId val="83777792"/>
        <c:scaling>
          <c:orientation val="minMax"/>
        </c:scaling>
        <c:delete val="1"/>
        <c:axPos val="b"/>
        <c:numFmt formatCode="ge" sourceLinked="1"/>
        <c:majorTickMark val="none"/>
        <c:minorTickMark val="none"/>
        <c:tickLblPos val="none"/>
        <c:crossAx val="83779968"/>
        <c:crosses val="autoZero"/>
        <c:auto val="1"/>
        <c:lblOffset val="100"/>
        <c:baseTimeUnit val="years"/>
      </c:dateAx>
      <c:valAx>
        <c:axId val="837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12.95</c:v>
                </c:pt>
                <c:pt idx="1">
                  <c:v>11.75</c:v>
                </c:pt>
                <c:pt idx="2">
                  <c:v>11.86</c:v>
                </c:pt>
                <c:pt idx="3">
                  <c:v>14.73</c:v>
                </c:pt>
                <c:pt idx="4">
                  <c:v>15.98</c:v>
                </c:pt>
              </c:numCache>
            </c:numRef>
          </c:val>
        </c:ser>
        <c:dLbls>
          <c:showLegendKey val="0"/>
          <c:showVal val="0"/>
          <c:showCatName val="0"/>
          <c:showSerName val="0"/>
          <c:showPercent val="0"/>
          <c:showBubbleSize val="0"/>
        </c:dLbls>
        <c:gapWidth val="150"/>
        <c:axId val="83797888"/>
        <c:axId val="838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3797888"/>
        <c:axId val="83808256"/>
      </c:lineChart>
      <c:dateAx>
        <c:axId val="83797888"/>
        <c:scaling>
          <c:orientation val="minMax"/>
        </c:scaling>
        <c:delete val="1"/>
        <c:axPos val="b"/>
        <c:numFmt formatCode="ge" sourceLinked="1"/>
        <c:majorTickMark val="none"/>
        <c:minorTickMark val="none"/>
        <c:tickLblPos val="none"/>
        <c:crossAx val="83808256"/>
        <c:crosses val="autoZero"/>
        <c:auto val="1"/>
        <c:lblOffset val="100"/>
        <c:baseTimeUnit val="years"/>
      </c:dateAx>
      <c:valAx>
        <c:axId val="838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897344"/>
        <c:axId val="83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83897344"/>
        <c:axId val="83924096"/>
      </c:lineChart>
      <c:dateAx>
        <c:axId val="83897344"/>
        <c:scaling>
          <c:orientation val="minMax"/>
        </c:scaling>
        <c:delete val="1"/>
        <c:axPos val="b"/>
        <c:numFmt formatCode="ge" sourceLinked="1"/>
        <c:majorTickMark val="none"/>
        <c:minorTickMark val="none"/>
        <c:tickLblPos val="none"/>
        <c:crossAx val="83924096"/>
        <c:crosses val="autoZero"/>
        <c:auto val="1"/>
        <c:lblOffset val="100"/>
        <c:baseTimeUnit val="years"/>
      </c:dateAx>
      <c:valAx>
        <c:axId val="8392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2057.11</c:v>
                </c:pt>
                <c:pt idx="1">
                  <c:v>806.62</c:v>
                </c:pt>
                <c:pt idx="2">
                  <c:v>967.5</c:v>
                </c:pt>
                <c:pt idx="3">
                  <c:v>332.75</c:v>
                </c:pt>
                <c:pt idx="4">
                  <c:v>320.48</c:v>
                </c:pt>
              </c:numCache>
            </c:numRef>
          </c:val>
        </c:ser>
        <c:dLbls>
          <c:showLegendKey val="0"/>
          <c:showVal val="0"/>
          <c:showCatName val="0"/>
          <c:showSerName val="0"/>
          <c:showPercent val="0"/>
          <c:showBubbleSize val="0"/>
        </c:dLbls>
        <c:gapWidth val="150"/>
        <c:axId val="83950208"/>
        <c:axId val="83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83950208"/>
        <c:axId val="83960576"/>
      </c:lineChart>
      <c:dateAx>
        <c:axId val="83950208"/>
        <c:scaling>
          <c:orientation val="minMax"/>
        </c:scaling>
        <c:delete val="1"/>
        <c:axPos val="b"/>
        <c:numFmt formatCode="ge" sourceLinked="1"/>
        <c:majorTickMark val="none"/>
        <c:minorTickMark val="none"/>
        <c:tickLblPos val="none"/>
        <c:crossAx val="83960576"/>
        <c:crosses val="autoZero"/>
        <c:auto val="1"/>
        <c:lblOffset val="100"/>
        <c:baseTimeUnit val="years"/>
      </c:dateAx>
      <c:valAx>
        <c:axId val="8396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397.33</c:v>
                </c:pt>
                <c:pt idx="1">
                  <c:v>381.56</c:v>
                </c:pt>
                <c:pt idx="2">
                  <c:v>433.79</c:v>
                </c:pt>
                <c:pt idx="3">
                  <c:v>431.35</c:v>
                </c:pt>
                <c:pt idx="4">
                  <c:v>426.47</c:v>
                </c:pt>
              </c:numCache>
            </c:numRef>
          </c:val>
        </c:ser>
        <c:dLbls>
          <c:showLegendKey val="0"/>
          <c:showVal val="0"/>
          <c:showCatName val="0"/>
          <c:showSerName val="0"/>
          <c:showPercent val="0"/>
          <c:showBubbleSize val="0"/>
        </c:dLbls>
        <c:gapWidth val="150"/>
        <c:axId val="83970304"/>
        <c:axId val="839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83970304"/>
        <c:axId val="83997056"/>
      </c:lineChart>
      <c:dateAx>
        <c:axId val="83970304"/>
        <c:scaling>
          <c:orientation val="minMax"/>
        </c:scaling>
        <c:delete val="1"/>
        <c:axPos val="b"/>
        <c:numFmt formatCode="ge" sourceLinked="1"/>
        <c:majorTickMark val="none"/>
        <c:minorTickMark val="none"/>
        <c:tickLblPos val="none"/>
        <c:crossAx val="83997056"/>
        <c:crosses val="autoZero"/>
        <c:auto val="1"/>
        <c:lblOffset val="100"/>
        <c:baseTimeUnit val="years"/>
      </c:dateAx>
      <c:valAx>
        <c:axId val="8399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9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99.25</c:v>
                </c:pt>
                <c:pt idx="1">
                  <c:v>97.48</c:v>
                </c:pt>
                <c:pt idx="2">
                  <c:v>95.21</c:v>
                </c:pt>
                <c:pt idx="3">
                  <c:v>87.69</c:v>
                </c:pt>
                <c:pt idx="4">
                  <c:v>91.58</c:v>
                </c:pt>
              </c:numCache>
            </c:numRef>
          </c:val>
        </c:ser>
        <c:dLbls>
          <c:showLegendKey val="0"/>
          <c:showVal val="0"/>
          <c:showCatName val="0"/>
          <c:showSerName val="0"/>
          <c:showPercent val="0"/>
          <c:showBubbleSize val="0"/>
        </c:dLbls>
        <c:gapWidth val="150"/>
        <c:axId val="83817984"/>
        <c:axId val="843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83817984"/>
        <c:axId val="84347136"/>
      </c:lineChart>
      <c:dateAx>
        <c:axId val="83817984"/>
        <c:scaling>
          <c:orientation val="minMax"/>
        </c:scaling>
        <c:delete val="1"/>
        <c:axPos val="b"/>
        <c:numFmt formatCode="ge" sourceLinked="1"/>
        <c:majorTickMark val="none"/>
        <c:minorTickMark val="none"/>
        <c:tickLblPos val="none"/>
        <c:crossAx val="84347136"/>
        <c:crosses val="autoZero"/>
        <c:auto val="1"/>
        <c:lblOffset val="100"/>
        <c:baseTimeUnit val="years"/>
      </c:dateAx>
      <c:valAx>
        <c:axId val="843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301.95999999999998</c:v>
                </c:pt>
                <c:pt idx="1">
                  <c:v>308.58</c:v>
                </c:pt>
                <c:pt idx="2">
                  <c:v>284.14</c:v>
                </c:pt>
                <c:pt idx="3">
                  <c:v>308.69</c:v>
                </c:pt>
                <c:pt idx="4">
                  <c:v>296.24</c:v>
                </c:pt>
              </c:numCache>
            </c:numRef>
          </c:val>
        </c:ser>
        <c:dLbls>
          <c:showLegendKey val="0"/>
          <c:showVal val="0"/>
          <c:showCatName val="0"/>
          <c:showSerName val="0"/>
          <c:showPercent val="0"/>
          <c:showBubbleSize val="0"/>
        </c:dLbls>
        <c:gapWidth val="150"/>
        <c:axId val="84397056"/>
        <c:axId val="843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84397056"/>
        <c:axId val="84399232"/>
      </c:lineChart>
      <c:dateAx>
        <c:axId val="84397056"/>
        <c:scaling>
          <c:orientation val="minMax"/>
        </c:scaling>
        <c:delete val="1"/>
        <c:axPos val="b"/>
        <c:numFmt formatCode="ge" sourceLinked="1"/>
        <c:majorTickMark val="none"/>
        <c:minorTickMark val="none"/>
        <c:tickLblPos val="none"/>
        <c:crossAx val="84399232"/>
        <c:crosses val="autoZero"/>
        <c:auto val="1"/>
        <c:lblOffset val="100"/>
        <c:baseTimeUnit val="years"/>
      </c:dateAx>
      <c:valAx>
        <c:axId val="843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多久市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A6</v>
      </c>
      <c r="AA8" s="66"/>
      <c r="AB8" s="66"/>
      <c r="AC8" s="66"/>
      <c r="AD8" s="66"/>
      <c r="AE8" s="66"/>
      <c r="AF8" s="66"/>
      <c r="AG8" s="67"/>
      <c r="AH8" s="3"/>
      <c r="AI8" s="68">
        <f>データ!Q6</f>
        <v>20187</v>
      </c>
      <c r="AJ8" s="69"/>
      <c r="AK8" s="69"/>
      <c r="AL8" s="69"/>
      <c r="AM8" s="69"/>
      <c r="AN8" s="69"/>
      <c r="AO8" s="69"/>
      <c r="AP8" s="70"/>
      <c r="AQ8" s="51">
        <f>データ!R6</f>
        <v>96.96</v>
      </c>
      <c r="AR8" s="51"/>
      <c r="AS8" s="51"/>
      <c r="AT8" s="51"/>
      <c r="AU8" s="51"/>
      <c r="AV8" s="51"/>
      <c r="AW8" s="51"/>
      <c r="AX8" s="51"/>
      <c r="AY8" s="51">
        <f>データ!S6</f>
        <v>208.2</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62.25</v>
      </c>
      <c r="K10" s="51"/>
      <c r="L10" s="51"/>
      <c r="M10" s="51"/>
      <c r="N10" s="51"/>
      <c r="O10" s="51"/>
      <c r="P10" s="51"/>
      <c r="Q10" s="51"/>
      <c r="R10" s="51">
        <f>データ!O6</f>
        <v>99.37</v>
      </c>
      <c r="S10" s="51"/>
      <c r="T10" s="51"/>
      <c r="U10" s="51"/>
      <c r="V10" s="51"/>
      <c r="W10" s="51"/>
      <c r="X10" s="51"/>
      <c r="Y10" s="51"/>
      <c r="Z10" s="59">
        <f>データ!P6</f>
        <v>4860</v>
      </c>
      <c r="AA10" s="59"/>
      <c r="AB10" s="59"/>
      <c r="AC10" s="59"/>
      <c r="AD10" s="59"/>
      <c r="AE10" s="59"/>
      <c r="AF10" s="59"/>
      <c r="AG10" s="59"/>
      <c r="AH10" s="2"/>
      <c r="AI10" s="59">
        <f>データ!T6</f>
        <v>19940</v>
      </c>
      <c r="AJ10" s="59"/>
      <c r="AK10" s="59"/>
      <c r="AL10" s="59"/>
      <c r="AM10" s="59"/>
      <c r="AN10" s="59"/>
      <c r="AO10" s="59"/>
      <c r="AP10" s="59"/>
      <c r="AQ10" s="51">
        <f>データ!U6</f>
        <v>40.49</v>
      </c>
      <c r="AR10" s="51"/>
      <c r="AS10" s="51"/>
      <c r="AT10" s="51"/>
      <c r="AU10" s="51"/>
      <c r="AV10" s="51"/>
      <c r="AW10" s="51"/>
      <c r="AX10" s="51"/>
      <c r="AY10" s="51">
        <f>データ!V6</f>
        <v>492.47</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412040</v>
      </c>
      <c r="D6" s="31">
        <f t="shared" si="3"/>
        <v>46</v>
      </c>
      <c r="E6" s="31">
        <f t="shared" si="3"/>
        <v>1</v>
      </c>
      <c r="F6" s="31">
        <f t="shared" si="3"/>
        <v>0</v>
      </c>
      <c r="G6" s="31">
        <f t="shared" si="3"/>
        <v>1</v>
      </c>
      <c r="H6" s="31" t="str">
        <f t="shared" si="3"/>
        <v>佐賀県　多久市</v>
      </c>
      <c r="I6" s="31" t="str">
        <f t="shared" si="3"/>
        <v>法適用</v>
      </c>
      <c r="J6" s="31" t="str">
        <f t="shared" si="3"/>
        <v>水道事業</v>
      </c>
      <c r="K6" s="31" t="str">
        <f t="shared" si="3"/>
        <v>末端給水事業</v>
      </c>
      <c r="L6" s="31" t="str">
        <f t="shared" si="3"/>
        <v>A6</v>
      </c>
      <c r="M6" s="32" t="str">
        <f t="shared" si="3"/>
        <v>-</v>
      </c>
      <c r="N6" s="32">
        <f t="shared" si="3"/>
        <v>62.25</v>
      </c>
      <c r="O6" s="32">
        <f t="shared" si="3"/>
        <v>99.37</v>
      </c>
      <c r="P6" s="32">
        <f t="shared" si="3"/>
        <v>4860</v>
      </c>
      <c r="Q6" s="32">
        <f t="shared" si="3"/>
        <v>20187</v>
      </c>
      <c r="R6" s="32">
        <f t="shared" si="3"/>
        <v>96.96</v>
      </c>
      <c r="S6" s="32">
        <f t="shared" si="3"/>
        <v>208.2</v>
      </c>
      <c r="T6" s="32">
        <f t="shared" si="3"/>
        <v>19940</v>
      </c>
      <c r="U6" s="32">
        <f t="shared" si="3"/>
        <v>40.49</v>
      </c>
      <c r="V6" s="32">
        <f t="shared" si="3"/>
        <v>492.47</v>
      </c>
      <c r="W6" s="33">
        <f>IF(W7="",NA(),W7)</f>
        <v>103.94</v>
      </c>
      <c r="X6" s="33">
        <f t="shared" ref="X6:AF6" si="4">IF(X7="",NA(),X7)</f>
        <v>102.23</v>
      </c>
      <c r="Y6" s="33">
        <f t="shared" si="4"/>
        <v>99.78</v>
      </c>
      <c r="Z6" s="33">
        <f t="shared" si="4"/>
        <v>103.91</v>
      </c>
      <c r="AA6" s="33">
        <f t="shared" si="4"/>
        <v>104.93</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2057.11</v>
      </c>
      <c r="AT6" s="33">
        <f t="shared" ref="AT6:BB6" si="6">IF(AT7="",NA(),AT7)</f>
        <v>806.62</v>
      </c>
      <c r="AU6" s="33">
        <f t="shared" si="6"/>
        <v>967.5</v>
      </c>
      <c r="AV6" s="33">
        <f t="shared" si="6"/>
        <v>332.75</v>
      </c>
      <c r="AW6" s="33">
        <f t="shared" si="6"/>
        <v>320.48</v>
      </c>
      <c r="AX6" s="33">
        <f t="shared" si="6"/>
        <v>995.5</v>
      </c>
      <c r="AY6" s="33">
        <f t="shared" si="6"/>
        <v>915.5</v>
      </c>
      <c r="AZ6" s="33">
        <f t="shared" si="6"/>
        <v>963.24</v>
      </c>
      <c r="BA6" s="33">
        <f t="shared" si="6"/>
        <v>381.53</v>
      </c>
      <c r="BB6" s="33">
        <f t="shared" si="6"/>
        <v>391.54</v>
      </c>
      <c r="BC6" s="32" t="str">
        <f>IF(BC7="","",IF(BC7="-","【-】","【"&amp;SUBSTITUTE(TEXT(BC7,"#,##0.00"),"-","△")&amp;"】"))</f>
        <v>【262.74】</v>
      </c>
      <c r="BD6" s="33">
        <f>IF(BD7="",NA(),BD7)</f>
        <v>397.33</v>
      </c>
      <c r="BE6" s="33">
        <f t="shared" ref="BE6:BM6" si="7">IF(BE7="",NA(),BE7)</f>
        <v>381.56</v>
      </c>
      <c r="BF6" s="33">
        <f t="shared" si="7"/>
        <v>433.79</v>
      </c>
      <c r="BG6" s="33">
        <f t="shared" si="7"/>
        <v>431.35</v>
      </c>
      <c r="BH6" s="33">
        <f t="shared" si="7"/>
        <v>426.47</v>
      </c>
      <c r="BI6" s="33">
        <f t="shared" si="7"/>
        <v>414.59</v>
      </c>
      <c r="BJ6" s="33">
        <f t="shared" si="7"/>
        <v>404.78</v>
      </c>
      <c r="BK6" s="33">
        <f t="shared" si="7"/>
        <v>400.38</v>
      </c>
      <c r="BL6" s="33">
        <f t="shared" si="7"/>
        <v>393.27</v>
      </c>
      <c r="BM6" s="33">
        <f t="shared" si="7"/>
        <v>386.97</v>
      </c>
      <c r="BN6" s="32" t="str">
        <f>IF(BN7="","",IF(BN7="-","【-】","【"&amp;SUBSTITUTE(TEXT(BN7,"#,##0.00"),"-","△")&amp;"】"))</f>
        <v>【276.38】</v>
      </c>
      <c r="BO6" s="33">
        <f>IF(BO7="",NA(),BO7)</f>
        <v>99.25</v>
      </c>
      <c r="BP6" s="33">
        <f t="shared" ref="BP6:BX6" si="8">IF(BP7="",NA(),BP7)</f>
        <v>97.48</v>
      </c>
      <c r="BQ6" s="33">
        <f t="shared" si="8"/>
        <v>95.21</v>
      </c>
      <c r="BR6" s="33">
        <f t="shared" si="8"/>
        <v>87.69</v>
      </c>
      <c r="BS6" s="33">
        <f t="shared" si="8"/>
        <v>91.58</v>
      </c>
      <c r="BT6" s="33">
        <f t="shared" si="8"/>
        <v>97.71</v>
      </c>
      <c r="BU6" s="33">
        <f t="shared" si="8"/>
        <v>98.07</v>
      </c>
      <c r="BV6" s="33">
        <f t="shared" si="8"/>
        <v>96.56</v>
      </c>
      <c r="BW6" s="33">
        <f t="shared" si="8"/>
        <v>100.47</v>
      </c>
      <c r="BX6" s="33">
        <f t="shared" si="8"/>
        <v>101.72</v>
      </c>
      <c r="BY6" s="32" t="str">
        <f>IF(BY7="","",IF(BY7="-","【-】","【"&amp;SUBSTITUTE(TEXT(BY7,"#,##0.00"),"-","△")&amp;"】"))</f>
        <v>【104.99】</v>
      </c>
      <c r="BZ6" s="33">
        <f>IF(BZ7="",NA(),BZ7)</f>
        <v>301.95999999999998</v>
      </c>
      <c r="CA6" s="33">
        <f t="shared" ref="CA6:CI6" si="9">IF(CA7="",NA(),CA7)</f>
        <v>308.58</v>
      </c>
      <c r="CB6" s="33">
        <f t="shared" si="9"/>
        <v>284.14</v>
      </c>
      <c r="CC6" s="33">
        <f t="shared" si="9"/>
        <v>308.69</v>
      </c>
      <c r="CD6" s="33">
        <f t="shared" si="9"/>
        <v>296.24</v>
      </c>
      <c r="CE6" s="33">
        <f t="shared" si="9"/>
        <v>173.56</v>
      </c>
      <c r="CF6" s="33">
        <f t="shared" si="9"/>
        <v>172.26</v>
      </c>
      <c r="CG6" s="33">
        <f t="shared" si="9"/>
        <v>177.14</v>
      </c>
      <c r="CH6" s="33">
        <f t="shared" si="9"/>
        <v>169.82</v>
      </c>
      <c r="CI6" s="33">
        <f t="shared" si="9"/>
        <v>168.2</v>
      </c>
      <c r="CJ6" s="32" t="str">
        <f>IF(CJ7="","",IF(CJ7="-","【-】","【"&amp;SUBSTITUTE(TEXT(CJ7,"#,##0.00"),"-","△")&amp;"】"))</f>
        <v>【163.72】</v>
      </c>
      <c r="CK6" s="33">
        <f>IF(CK7="",NA(),CK7)</f>
        <v>53.47</v>
      </c>
      <c r="CL6" s="33">
        <f t="shared" ref="CL6:CT6" si="10">IF(CL7="",NA(),CL7)</f>
        <v>54.19</v>
      </c>
      <c r="CM6" s="33">
        <f t="shared" si="10"/>
        <v>53.55</v>
      </c>
      <c r="CN6" s="33">
        <f t="shared" si="10"/>
        <v>52.03</v>
      </c>
      <c r="CO6" s="33">
        <f t="shared" si="10"/>
        <v>53</v>
      </c>
      <c r="CP6" s="33">
        <f t="shared" si="10"/>
        <v>55.84</v>
      </c>
      <c r="CQ6" s="33">
        <f t="shared" si="10"/>
        <v>55.68</v>
      </c>
      <c r="CR6" s="33">
        <f t="shared" si="10"/>
        <v>55.64</v>
      </c>
      <c r="CS6" s="33">
        <f t="shared" si="10"/>
        <v>55.13</v>
      </c>
      <c r="CT6" s="33">
        <f t="shared" si="10"/>
        <v>54.77</v>
      </c>
      <c r="CU6" s="32" t="str">
        <f>IF(CU7="","",IF(CU7="-","【-】","【"&amp;SUBSTITUTE(TEXT(CU7,"#,##0.00"),"-","△")&amp;"】"))</f>
        <v>【59.76】</v>
      </c>
      <c r="CV6" s="33">
        <f>IF(CV7="",NA(),CV7)</f>
        <v>82.42</v>
      </c>
      <c r="CW6" s="33">
        <f t="shared" ref="CW6:DE6" si="11">IF(CW7="",NA(),CW7)</f>
        <v>80.61</v>
      </c>
      <c r="CX6" s="33">
        <f t="shared" si="11"/>
        <v>81.010000000000005</v>
      </c>
      <c r="CY6" s="33">
        <f t="shared" si="11"/>
        <v>81.88</v>
      </c>
      <c r="CZ6" s="33">
        <f t="shared" si="11"/>
        <v>80.180000000000007</v>
      </c>
      <c r="DA6" s="33">
        <f t="shared" si="11"/>
        <v>83.11</v>
      </c>
      <c r="DB6" s="33">
        <f t="shared" si="11"/>
        <v>83.18</v>
      </c>
      <c r="DC6" s="33">
        <f t="shared" si="11"/>
        <v>83.09</v>
      </c>
      <c r="DD6" s="33">
        <f t="shared" si="11"/>
        <v>83</v>
      </c>
      <c r="DE6" s="33">
        <f t="shared" si="11"/>
        <v>82.89</v>
      </c>
      <c r="DF6" s="32" t="str">
        <f>IF(DF7="","",IF(DF7="-","【-】","【"&amp;SUBSTITUTE(TEXT(DF7,"#,##0.00"),"-","△")&amp;"】"))</f>
        <v>【89.95】</v>
      </c>
      <c r="DG6" s="33">
        <f>IF(DG7="",NA(),DG7)</f>
        <v>31.73</v>
      </c>
      <c r="DH6" s="33">
        <f t="shared" ref="DH6:DP6" si="12">IF(DH7="",NA(),DH7)</f>
        <v>32.479999999999997</v>
      </c>
      <c r="DI6" s="33">
        <f t="shared" si="12"/>
        <v>32.75</v>
      </c>
      <c r="DJ6" s="33">
        <f t="shared" si="12"/>
        <v>46.48</v>
      </c>
      <c r="DK6" s="33">
        <f t="shared" si="12"/>
        <v>47.98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12.95</v>
      </c>
      <c r="DS6" s="33">
        <f t="shared" ref="DS6:EA6" si="13">IF(DS7="",NA(),DS7)</f>
        <v>11.75</v>
      </c>
      <c r="DT6" s="33">
        <f t="shared" si="13"/>
        <v>11.86</v>
      </c>
      <c r="DU6" s="33">
        <f t="shared" si="13"/>
        <v>14.73</v>
      </c>
      <c r="DV6" s="33">
        <f t="shared" si="13"/>
        <v>15.98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0.69</v>
      </c>
      <c r="ED6" s="33">
        <f t="shared" ref="ED6:EL6" si="14">IF(ED7="",NA(),ED7)</f>
        <v>0.84</v>
      </c>
      <c r="EE6" s="33">
        <f t="shared" si="14"/>
        <v>1.1200000000000001</v>
      </c>
      <c r="EF6" s="33">
        <f t="shared" si="14"/>
        <v>1.31</v>
      </c>
      <c r="EG6" s="33">
        <f t="shared" si="14"/>
        <v>0.9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412040</v>
      </c>
      <c r="D7" s="35">
        <v>46</v>
      </c>
      <c r="E7" s="35">
        <v>1</v>
      </c>
      <c r="F7" s="35">
        <v>0</v>
      </c>
      <c r="G7" s="35">
        <v>1</v>
      </c>
      <c r="H7" s="35" t="s">
        <v>93</v>
      </c>
      <c r="I7" s="35" t="s">
        <v>94</v>
      </c>
      <c r="J7" s="35" t="s">
        <v>95</v>
      </c>
      <c r="K7" s="35" t="s">
        <v>96</v>
      </c>
      <c r="L7" s="35" t="s">
        <v>97</v>
      </c>
      <c r="M7" s="36" t="s">
        <v>98</v>
      </c>
      <c r="N7" s="36">
        <v>62.25</v>
      </c>
      <c r="O7" s="36">
        <v>99.37</v>
      </c>
      <c r="P7" s="36">
        <v>4860</v>
      </c>
      <c r="Q7" s="36">
        <v>20187</v>
      </c>
      <c r="R7" s="36">
        <v>96.96</v>
      </c>
      <c r="S7" s="36">
        <v>208.2</v>
      </c>
      <c r="T7" s="36">
        <v>19940</v>
      </c>
      <c r="U7" s="36">
        <v>40.49</v>
      </c>
      <c r="V7" s="36">
        <v>492.47</v>
      </c>
      <c r="W7" s="36">
        <v>103.94</v>
      </c>
      <c r="X7" s="36">
        <v>102.23</v>
      </c>
      <c r="Y7" s="36">
        <v>99.78</v>
      </c>
      <c r="Z7" s="36">
        <v>103.91</v>
      </c>
      <c r="AA7" s="36">
        <v>104.93</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2057.11</v>
      </c>
      <c r="AT7" s="36">
        <v>806.62</v>
      </c>
      <c r="AU7" s="36">
        <v>967.5</v>
      </c>
      <c r="AV7" s="36">
        <v>332.75</v>
      </c>
      <c r="AW7" s="36">
        <v>320.48</v>
      </c>
      <c r="AX7" s="36">
        <v>995.5</v>
      </c>
      <c r="AY7" s="36">
        <v>915.5</v>
      </c>
      <c r="AZ7" s="36">
        <v>963.24</v>
      </c>
      <c r="BA7" s="36">
        <v>381.53</v>
      </c>
      <c r="BB7" s="36">
        <v>391.54</v>
      </c>
      <c r="BC7" s="36">
        <v>262.74</v>
      </c>
      <c r="BD7" s="36">
        <v>397.33</v>
      </c>
      <c r="BE7" s="36">
        <v>381.56</v>
      </c>
      <c r="BF7" s="36">
        <v>433.79</v>
      </c>
      <c r="BG7" s="36">
        <v>431.35</v>
      </c>
      <c r="BH7" s="36">
        <v>426.47</v>
      </c>
      <c r="BI7" s="36">
        <v>414.59</v>
      </c>
      <c r="BJ7" s="36">
        <v>404.78</v>
      </c>
      <c r="BK7" s="36">
        <v>400.38</v>
      </c>
      <c r="BL7" s="36">
        <v>393.27</v>
      </c>
      <c r="BM7" s="36">
        <v>386.97</v>
      </c>
      <c r="BN7" s="36">
        <v>276.38</v>
      </c>
      <c r="BO7" s="36">
        <v>99.25</v>
      </c>
      <c r="BP7" s="36">
        <v>97.48</v>
      </c>
      <c r="BQ7" s="36">
        <v>95.21</v>
      </c>
      <c r="BR7" s="36">
        <v>87.69</v>
      </c>
      <c r="BS7" s="36">
        <v>91.58</v>
      </c>
      <c r="BT7" s="36">
        <v>97.71</v>
      </c>
      <c r="BU7" s="36">
        <v>98.07</v>
      </c>
      <c r="BV7" s="36">
        <v>96.56</v>
      </c>
      <c r="BW7" s="36">
        <v>100.47</v>
      </c>
      <c r="BX7" s="36">
        <v>101.72</v>
      </c>
      <c r="BY7" s="36">
        <v>104.99</v>
      </c>
      <c r="BZ7" s="36">
        <v>301.95999999999998</v>
      </c>
      <c r="CA7" s="36">
        <v>308.58</v>
      </c>
      <c r="CB7" s="36">
        <v>284.14</v>
      </c>
      <c r="CC7" s="36">
        <v>308.69</v>
      </c>
      <c r="CD7" s="36">
        <v>296.24</v>
      </c>
      <c r="CE7" s="36">
        <v>173.56</v>
      </c>
      <c r="CF7" s="36">
        <v>172.26</v>
      </c>
      <c r="CG7" s="36">
        <v>177.14</v>
      </c>
      <c r="CH7" s="36">
        <v>169.82</v>
      </c>
      <c r="CI7" s="36">
        <v>168.2</v>
      </c>
      <c r="CJ7" s="36">
        <v>163.72</v>
      </c>
      <c r="CK7" s="36">
        <v>53.47</v>
      </c>
      <c r="CL7" s="36">
        <v>54.19</v>
      </c>
      <c r="CM7" s="36">
        <v>53.55</v>
      </c>
      <c r="CN7" s="36">
        <v>52.03</v>
      </c>
      <c r="CO7" s="36">
        <v>53</v>
      </c>
      <c r="CP7" s="36">
        <v>55.84</v>
      </c>
      <c r="CQ7" s="36">
        <v>55.68</v>
      </c>
      <c r="CR7" s="36">
        <v>55.64</v>
      </c>
      <c r="CS7" s="36">
        <v>55.13</v>
      </c>
      <c r="CT7" s="36">
        <v>54.77</v>
      </c>
      <c r="CU7" s="36">
        <v>59.76</v>
      </c>
      <c r="CV7" s="36">
        <v>82.42</v>
      </c>
      <c r="CW7" s="36">
        <v>80.61</v>
      </c>
      <c r="CX7" s="36">
        <v>81.010000000000005</v>
      </c>
      <c r="CY7" s="36">
        <v>81.88</v>
      </c>
      <c r="CZ7" s="36">
        <v>80.180000000000007</v>
      </c>
      <c r="DA7" s="36">
        <v>83.11</v>
      </c>
      <c r="DB7" s="36">
        <v>83.18</v>
      </c>
      <c r="DC7" s="36">
        <v>83.09</v>
      </c>
      <c r="DD7" s="36">
        <v>83</v>
      </c>
      <c r="DE7" s="36">
        <v>82.89</v>
      </c>
      <c r="DF7" s="36">
        <v>89.95</v>
      </c>
      <c r="DG7" s="36">
        <v>31.73</v>
      </c>
      <c r="DH7" s="36">
        <v>32.479999999999997</v>
      </c>
      <c r="DI7" s="36">
        <v>32.75</v>
      </c>
      <c r="DJ7" s="36">
        <v>46.48</v>
      </c>
      <c r="DK7" s="36">
        <v>47.98</v>
      </c>
      <c r="DL7" s="36">
        <v>37.090000000000003</v>
      </c>
      <c r="DM7" s="36">
        <v>38.07</v>
      </c>
      <c r="DN7" s="36">
        <v>39.06</v>
      </c>
      <c r="DO7" s="36">
        <v>46.66</v>
      </c>
      <c r="DP7" s="36">
        <v>47.46</v>
      </c>
      <c r="DQ7" s="36">
        <v>47.18</v>
      </c>
      <c r="DR7" s="36">
        <v>12.95</v>
      </c>
      <c r="DS7" s="36">
        <v>11.75</v>
      </c>
      <c r="DT7" s="36">
        <v>11.86</v>
      </c>
      <c r="DU7" s="36">
        <v>14.73</v>
      </c>
      <c r="DV7" s="36">
        <v>15.98</v>
      </c>
      <c r="DW7" s="36">
        <v>6.63</v>
      </c>
      <c r="DX7" s="36">
        <v>7.73</v>
      </c>
      <c r="DY7" s="36">
        <v>8.8699999999999992</v>
      </c>
      <c r="DZ7" s="36">
        <v>9.85</v>
      </c>
      <c r="EA7" s="36">
        <v>9.7100000000000009</v>
      </c>
      <c r="EB7" s="36">
        <v>13.18</v>
      </c>
      <c r="EC7" s="36">
        <v>0.69</v>
      </c>
      <c r="ED7" s="36">
        <v>0.84</v>
      </c>
      <c r="EE7" s="36">
        <v>1.1200000000000001</v>
      </c>
      <c r="EF7" s="36">
        <v>1.31</v>
      </c>
      <c r="EG7" s="36">
        <v>0.9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taku</cp:lastModifiedBy>
  <dcterms:created xsi:type="dcterms:W3CDTF">2017-02-01T08:49:46Z</dcterms:created>
  <dcterms:modified xsi:type="dcterms:W3CDTF">2017-02-08T23:49:30Z</dcterms:modified>
  <cp:category/>
</cp:coreProperties>
</file>