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75" windowWidth="15285" windowHeight="8385" tabRatio="752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'主要経済(佐賀県）'!$A$3:$T$41</definedName>
    <definedName name="_xlnm.Print_Area" localSheetId="1">'主要経済（全国）'!$A$1:$U$39</definedName>
  </definedNames>
  <calcPr fullCalcOnLoad="1"/>
</workbook>
</file>

<file path=xl/sharedStrings.xml><?xml version="1.0" encoding="utf-8"?>
<sst xmlns="http://schemas.openxmlformats.org/spreadsheetml/2006/main" count="379" uniqueCount="219">
  <si>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</si>
  <si>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</si>
  <si>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</si>
  <si>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</si>
  <si>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</si>
  <si>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</si>
  <si>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</si>
  <si>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</si>
  <si>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</si>
  <si>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消   費</t>
  </si>
  <si>
    <t>消費者   物価指数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</si>
  <si>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</si>
  <si>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</si>
  <si>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</si>
  <si>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</si>
  <si>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</si>
  <si>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</si>
  <si>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</si>
  <si>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</si>
  <si>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</si>
  <si>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</si>
  <si>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</si>
  <si>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電 力 量</t>
  </si>
  <si>
    <t>働時間数</t>
  </si>
  <si>
    <t>人倍率</t>
  </si>
  <si>
    <t>件数</t>
  </si>
  <si>
    <t>発行高</t>
  </si>
  <si>
    <t>還収高</t>
  </si>
  <si>
    <t>請負金額</t>
  </si>
  <si>
    <t>(佐賀市）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</si>
  <si>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</si>
  <si>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</si>
  <si>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</si>
  <si>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</si>
  <si>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</si>
  <si>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</si>
  <si>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</si>
  <si>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</si>
  <si>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</si>
  <si>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</si>
  <si>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</si>
  <si>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</si>
  <si>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</si>
  <si>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</si>
  <si>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</si>
  <si>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</si>
  <si>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</si>
  <si>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</si>
  <si>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</si>
  <si>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</si>
  <si>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</si>
  <si>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</si>
  <si>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</si>
  <si>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</si>
  <si>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</si>
  <si>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</si>
  <si>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</si>
  <si>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</si>
  <si>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</si>
  <si>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</si>
  <si>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</si>
  <si>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</si>
  <si>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</si>
  <si>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</si>
  <si>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</si>
  <si>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</si>
  <si>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</si>
  <si>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</si>
  <si>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</si>
  <si>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</si>
  <si>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</si>
  <si>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消費者
物価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</si>
  <si>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</si>
  <si>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</si>
  <si>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</si>
  <si>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</si>
  <si>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</si>
  <si>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</si>
  <si>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</si>
  <si>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</si>
  <si>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</si>
  <si>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</si>
  <si>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</si>
  <si>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</si>
  <si>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</si>
  <si>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</si>
  <si>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</si>
  <si>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</si>
  <si>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</si>
  <si>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</si>
  <si>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</si>
  <si>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</si>
  <si>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</si>
  <si>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</si>
  <si>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入力用画面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</si>
  <si>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</si>
  <si>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</si>
  <si>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</si>
  <si>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</si>
  <si>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</si>
  <si>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</si>
  <si>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</si>
  <si>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</si>
  <si>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</si>
  <si>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</si>
  <si>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</si>
  <si>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青文字･･･手入力</t>
  </si>
  <si>
    <t>マネーストック</t>
  </si>
  <si>
    <t>月中平均残高</t>
  </si>
  <si>
    <t xml:space="preserve"> （８）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</si>
  <si>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</si>
  <si>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</si>
  <si>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</si>
  <si>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</si>
  <si>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</si>
  <si>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</si>
  <si>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</si>
  <si>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</si>
  <si>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</si>
  <si>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(5)</t>
  </si>
  <si>
    <t>(6)</t>
  </si>
  <si>
    <t>(7）</t>
  </si>
  <si>
    <t>企業倒産(8)</t>
  </si>
  <si>
    <t>Ｈ22年=100</t>
  </si>
  <si>
    <t>H22=100</t>
  </si>
  <si>
    <t xml:space="preserve">    (1)各月の推計人口は、平成22年国勢調査を基準として算出したもの。</t>
  </si>
  <si>
    <t>　(2)二人以上の世帯１世帯の１か月当たり消費支出。</t>
  </si>
  <si>
    <t>H22年=100</t>
  </si>
  <si>
    <t>賃金指数</t>
  </si>
  <si>
    <t>(給与支給総額)</t>
  </si>
  <si>
    <t>前年同月比、前月比は季節調整済指数を比較したもの。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</si>
  <si>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</si>
  <si>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</si>
  <si>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</si>
  <si>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</si>
  <si>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</si>
  <si>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</si>
  <si>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</si>
  <si>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</si>
  <si>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</si>
  <si>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</si>
  <si>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</si>
  <si>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</si>
  <si>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</si>
  <si>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</si>
  <si>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</t>
  </si>
  <si>
    <t>　　　前月比は差（ポイント）を表す。年分は実数。(6)負債総額1,000万円以上。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</si>
  <si>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</si>
  <si>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</si>
  <si>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</si>
  <si>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</si>
  <si>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10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</si>
  <si>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</si>
  <si>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</si>
  <si>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>　　(3)季節調整済。前年同月比は原指数による。平成25年の数値は年間補正済。</t>
  </si>
  <si>
    <t xml:space="preserve">    平成17年から22年に基準改定済み。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</si>
  <si>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</si>
  <si>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</si>
  <si>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(1)平成22年国勢調査確定値を基礎とした推計人口。</t>
  </si>
  <si>
    <t>102.4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</si>
  <si>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</si>
  <si>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</si>
  <si>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</si>
  <si>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</si>
  <si>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</si>
  <si>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</si>
  <si>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>102.5</t>
  </si>
  <si>
    <t>102.9</t>
  </si>
  <si>
    <t>103.0</t>
  </si>
  <si>
    <t>102.7</t>
  </si>
  <si>
    <t>平成27年 1月</t>
  </si>
  <si>
    <t>　　(5)パートを含む。季節調整法は、センサス局法Ⅱによる。なお、平成26年12月以前の数値は新季節指数により改訂されている。</t>
  </si>
  <si>
    <t>　　(8)Ｈ20.6～マネーサプライ統計がマネーストック統計に変更のため数値をマネーストックに変更した。また、原則として</t>
  </si>
  <si>
    <t>　　　前年分の確報データがそろった時点で、定例の季節調整替えが行われている。</t>
  </si>
  <si>
    <t>　(7)年計及び平成26年12月分までの月計は確定値。月額は遡及訂正されることがある。　</t>
  </si>
  <si>
    <t>102.0</t>
  </si>
  <si>
    <t>101.9</t>
  </si>
  <si>
    <t>　(4)事業所規模30人以上｡H24.2月～H26.12月分改訂済み。</t>
  </si>
  <si>
    <t>日 本 銀 行 券　(9)</t>
  </si>
  <si>
    <t>県 内 銀 行  (10)</t>
  </si>
  <si>
    <t>(7)パートを含む。年初めに季節調整計算が行われるので、'平成26年12月までは、改定値となっている。</t>
  </si>
  <si>
    <t>(5)事業所規模30人以上｡ 平成27年1月にギャップ修正を行い、、平成24年2月分まで遡って改定。(6)パートを含む。</t>
  </si>
  <si>
    <t>　前月比は差（ポイント）を表す。(8)負債総額1,000万円以上。</t>
  </si>
  <si>
    <t>(10))旧相互銀行を含む。</t>
  </si>
  <si>
    <t>(9)平成２７年７月号掲載分から、日本銀行佐賀事務所「佐賀県内銀行受払高時系列ﾃﾞｰﾀ」による。</t>
  </si>
  <si>
    <t>103.1</t>
  </si>
  <si>
    <t xml:space="preserve">  (4)季節調整済値。ただし、年計は原指数。平成25年分は年間補正済。平成26年数値は若干変動する場合がある。</t>
  </si>
  <si>
    <t xml:space="preserve">    26</t>
  </si>
  <si>
    <t xml:space="preserve">    26</t>
  </si>
  <si>
    <t>〇65 714</t>
  </si>
  <si>
    <t>36 645</t>
  </si>
  <si>
    <t>103.2</t>
  </si>
  <si>
    <t xml:space="preserve"> (注）・○印は年度値　　・前月比、前年同月比の( ）は増減差</t>
  </si>
  <si>
    <t>103.3</t>
  </si>
  <si>
    <t xml:space="preserve">     平成27年10月以降は平成27年国勢調査・要計表による速報値（佐賀県公表）を基礎とし、動態の数値を加減して算出したもの。</t>
  </si>
  <si>
    <t>平成26年 10月</t>
  </si>
  <si>
    <t xml:space="preserve">        12</t>
  </si>
  <si>
    <t>103.6</t>
  </si>
  <si>
    <t>103.0</t>
  </si>
  <si>
    <t>平成25年</t>
  </si>
  <si>
    <t xml:space="preserve">    27</t>
  </si>
  <si>
    <t xml:space="preserve">    27</t>
  </si>
  <si>
    <t>r12 696</t>
  </si>
  <si>
    <t>p12 688</t>
  </si>
  <si>
    <t>r161</t>
  </si>
  <si>
    <t>p165</t>
  </si>
  <si>
    <t>r98.8</t>
  </si>
  <si>
    <t>p97.8</t>
  </si>
  <si>
    <t>r83.2</t>
  </si>
  <si>
    <t>p86.1</t>
  </si>
  <si>
    <t>p63 376</t>
  </si>
  <si>
    <t>p61 973</t>
  </si>
  <si>
    <t>r59 812</t>
  </si>
  <si>
    <t>p63 625</t>
  </si>
  <si>
    <t>r101.4</t>
  </si>
  <si>
    <t>p101.1</t>
  </si>
  <si>
    <t>p756 316</t>
  </si>
  <si>
    <t>p784 637</t>
  </si>
  <si>
    <t>r64 377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</si>
</sst>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8"/>
      <name val="ＭＳ Ｐ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208" fontId="19" fillId="0" borderId="0" applyFill="0" applyBorder="0" applyAlignment="0">
      <protection/>
    </xf>
    <xf numFmtId="0" fontId="21" fillId="0" borderId="0">
      <alignment horizontal="left"/>
      <protection/>
    </xf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0" fontId="20" fillId="0" borderId="0">
      <alignment/>
      <protection/>
    </xf>
    <xf numFmtId="4" fontId="21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6" fillId="0" borderId="0" applyFont="0" applyFill="0" applyBorder="0" applyAlignment="0" applyProtection="0"/>
    <xf numFmtId="205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206" fontId="20" fillId="0" borderId="0" applyFont="0" applyFill="0" applyBorder="0" applyAlignment="0" applyProtection="0"/>
    <xf numFmtId="207" fontId="2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2" fillId="0" borderId="0">
      <alignment vertical="center"/>
      <protection/>
    </xf>
    <xf numFmtId="0" fontId="18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6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6" fillId="0" borderId="0" xfId="78" applyFont="1" applyFill="1">
      <alignment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8" fillId="0" borderId="17" xfId="78" applyFont="1" applyFill="1" applyBorder="1" applyAlignment="1">
      <alignment horizontal="center"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6" fillId="0" borderId="13" xfId="78" applyFont="1" applyFill="1" applyBorder="1" applyAlignment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5" fillId="0" borderId="0" xfId="78" applyFont="1" applyFill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4" fillId="0" borderId="0" xfId="0" applyFont="1" applyFill="1" applyAlignment="1">
      <alignment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3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9" fillId="0" borderId="0" xfId="0" applyFont="1" applyAlignment="1">
      <alignment/>
    </xf>
    <xf numFmtId="0" fontId="70" fillId="0" borderId="0" xfId="78" applyFont="1" applyFill="1">
      <alignment/>
      <protection/>
    </xf>
    <xf numFmtId="0" fontId="71" fillId="0" borderId="13" xfId="78" applyFont="1" applyFill="1" applyBorder="1" applyAlignment="1" quotePrefix="1">
      <alignment horizontal="left"/>
      <protection/>
    </xf>
    <xf numFmtId="176" fontId="71" fillId="0" borderId="0" xfId="78" applyNumberFormat="1" applyFont="1" applyFill="1" applyAlignment="1">
      <alignment horizontal="right"/>
      <protection/>
    </xf>
    <xf numFmtId="1" fontId="71" fillId="0" borderId="0" xfId="78" applyNumberFormat="1" applyFont="1" applyFill="1" applyAlignment="1">
      <alignment horizontal="right"/>
      <protection/>
    </xf>
    <xf numFmtId="177" fontId="71" fillId="0" borderId="0" xfId="78" applyNumberFormat="1" applyFont="1" applyFill="1" applyAlignment="1">
      <alignment horizontal="right"/>
      <protection/>
    </xf>
    <xf numFmtId="179" fontId="71" fillId="0" borderId="0" xfId="78" applyNumberFormat="1" applyFont="1" applyFill="1" applyAlignment="1">
      <alignment horizontal="right"/>
      <protection/>
    </xf>
    <xf numFmtId="0" fontId="71" fillId="0" borderId="0" xfId="78" applyFont="1" applyFill="1">
      <alignment/>
      <protection/>
    </xf>
    <xf numFmtId="190" fontId="71" fillId="0" borderId="0" xfId="78" applyNumberFormat="1" applyFont="1" applyFill="1" applyAlignment="1">
      <alignment horizontal="right"/>
      <protection/>
    </xf>
    <xf numFmtId="0" fontId="71" fillId="0" borderId="13" xfId="78" applyFont="1" applyFill="1" applyBorder="1" applyAlignment="1">
      <alignment horizontal="left"/>
      <protection/>
    </xf>
    <xf numFmtId="2" fontId="71" fillId="0" borderId="0" xfId="78" applyNumberFormat="1" applyFont="1" applyFill="1" applyAlignment="1">
      <alignment horizontal="right"/>
      <protection/>
    </xf>
    <xf numFmtId="0" fontId="72" fillId="0" borderId="0" xfId="78" applyFont="1" applyFill="1">
      <alignment/>
      <protection/>
    </xf>
    <xf numFmtId="0" fontId="71" fillId="0" borderId="16" xfId="78" applyFont="1" applyFill="1" applyBorder="1" applyAlignment="1" quotePrefix="1">
      <alignment horizontal="left"/>
      <protection/>
    </xf>
    <xf numFmtId="184" fontId="6" fillId="0" borderId="0" xfId="78" applyNumberFormat="1" applyFont="1" applyFill="1" applyAlignment="1">
      <alignment horizontal="right"/>
      <protection/>
    </xf>
    <xf numFmtId="192" fontId="6" fillId="0" borderId="0" xfId="78" applyNumberFormat="1" applyFont="1" applyFill="1" applyAlignment="1">
      <alignment horizontal="right"/>
      <protection/>
    </xf>
    <xf numFmtId="176" fontId="71" fillId="0" borderId="13" xfId="78" applyNumberFormat="1" applyFont="1" applyFill="1" applyBorder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6" fontId="6" fillId="0" borderId="13" xfId="78" applyNumberFormat="1" applyFont="1" applyFill="1" applyBorder="1" applyAlignment="1">
      <alignment horizontal="right"/>
      <protection/>
    </xf>
    <xf numFmtId="184" fontId="9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180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Alignment="1">
      <alignment horizontal="right"/>
      <protection/>
    </xf>
    <xf numFmtId="0" fontId="70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33" borderId="2" xfId="78" applyNumberFormat="1" applyFont="1" applyFill="1" applyBorder="1" applyAlignment="1">
      <alignment vertical="center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2" fillId="0" borderId="0" xfId="78" applyFont="1" applyFill="1" applyAlignment="1">
      <alignment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8" fontId="6" fillId="0" borderId="25" xfId="78" applyNumberFormat="1" applyFont="1" applyFill="1" applyBorder="1" applyAlignment="1">
      <alignment vertical="center"/>
      <protection/>
    </xf>
    <xf numFmtId="187" fontId="71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74" fillId="0" borderId="0" xfId="78" applyFont="1" applyFill="1">
      <alignment/>
      <protection/>
    </xf>
    <xf numFmtId="176" fontId="72" fillId="0" borderId="0" xfId="78" applyNumberFormat="1" applyFont="1" applyFill="1" applyAlignment="1">
      <alignment horizontal="right"/>
      <protection/>
    </xf>
    <xf numFmtId="0" fontId="72" fillId="0" borderId="13" xfId="78" applyFont="1" applyFill="1" applyBorder="1" applyAlignment="1" quotePrefix="1">
      <alignment horizontal="left"/>
      <protection/>
    </xf>
    <xf numFmtId="0" fontId="72" fillId="0" borderId="16" xfId="78" applyFont="1" applyFill="1" applyBorder="1" applyAlignment="1" quotePrefix="1">
      <alignment horizontal="left"/>
      <protection/>
    </xf>
    <xf numFmtId="0" fontId="75" fillId="0" borderId="0" xfId="78" applyFont="1" applyFill="1">
      <alignment/>
      <protection/>
    </xf>
    <xf numFmtId="0" fontId="9" fillId="0" borderId="12" xfId="78" applyFont="1" applyFill="1" applyBorder="1" applyAlignment="1" quotePrefix="1">
      <alignment horizontal="left"/>
      <protection/>
    </xf>
    <xf numFmtId="187" fontId="72" fillId="0" borderId="0" xfId="78" applyNumberFormat="1" applyFont="1" applyFill="1" applyAlignment="1">
      <alignment horizontal="right"/>
      <protection/>
    </xf>
    <xf numFmtId="49" fontId="9" fillId="0" borderId="0" xfId="78" applyNumberFormat="1" applyFont="1" applyFill="1" applyAlignment="1">
      <alignment horizontal="right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2" fontId="9" fillId="0" borderId="0" xfId="78" applyNumberFormat="1" applyFont="1" applyFill="1" applyAlignment="1">
      <alignment horizontal="right"/>
      <protection/>
    </xf>
    <xf numFmtId="193" fontId="9" fillId="0" borderId="0" xfId="78" applyNumberFormat="1" applyFont="1" applyFill="1" applyAlignment="1">
      <alignment horizontal="right"/>
      <protection/>
    </xf>
    <xf numFmtId="177" fontId="72" fillId="0" borderId="0" xfId="78" applyNumberFormat="1" applyFont="1" applyFill="1" applyAlignment="1">
      <alignment horizontal="right"/>
      <protection/>
    </xf>
    <xf numFmtId="176" fontId="9" fillId="0" borderId="13" xfId="78" applyNumberFormat="1" applyFont="1" applyFill="1" applyBorder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186" fontId="9" fillId="0" borderId="0" xfId="78" applyNumberFormat="1" applyFont="1" applyFill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189" fontId="9" fillId="0" borderId="0" xfId="78" applyNumberFormat="1" applyFont="1" applyFill="1" applyAlignment="1">
      <alignment horizontal="right"/>
      <protection/>
    </xf>
    <xf numFmtId="179" fontId="72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9" xfId="78" applyFont="1" applyFill="1" applyBorder="1" applyAlignment="1" quotePrefix="1">
      <alignment horizontal="center"/>
      <protection/>
    </xf>
    <xf numFmtId="0" fontId="2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 vertical="center"/>
      <protection/>
    </xf>
    <xf numFmtId="0" fontId="2" fillId="0" borderId="18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32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29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30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showGridLines="0" tabSelected="1" view="pageBreakPreview" zoomScaleSheetLayoutView="100" zoomScalePageLayoutView="0" workbookViewId="0" topLeftCell="A4">
      <pane xSplit="1" ySplit="7" topLeftCell="B11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4" sqref="A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="20" customFormat="1" ht="11.25">
      <c r="A1" s="20" t="s">
        <v>106</v>
      </c>
    </row>
    <row r="2" s="20" customFormat="1" ht="11.25">
      <c r="A2" s="30" t="s">
        <v>94</v>
      </c>
    </row>
    <row r="3" spans="1:20" s="1" customFormat="1" ht="18" customHeight="1">
      <c r="A3" s="1" t="s">
        <v>69</v>
      </c>
      <c r="T3" s="31" t="s">
        <v>69</v>
      </c>
    </row>
    <row r="4" spans="10:11" ht="18" customHeight="1">
      <c r="J4" s="32" t="s">
        <v>96</v>
      </c>
      <c r="K4" s="2" t="s">
        <v>97</v>
      </c>
    </row>
    <row r="5" spans="1:20" ht="18" customHeight="1" thickBot="1">
      <c r="A5" s="33" t="s">
        <v>98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T5" s="34" t="s">
        <v>0</v>
      </c>
    </row>
    <row r="6" spans="1:20" ht="12" customHeight="1">
      <c r="A6" s="35"/>
      <c r="B6" s="14" t="s">
        <v>4</v>
      </c>
      <c r="C6" s="173" t="s">
        <v>5</v>
      </c>
      <c r="D6" s="174"/>
      <c r="E6" s="36" t="s">
        <v>6</v>
      </c>
      <c r="F6" s="105" t="s">
        <v>7</v>
      </c>
      <c r="G6" s="15" t="s">
        <v>8</v>
      </c>
      <c r="H6" s="190" t="s">
        <v>9</v>
      </c>
      <c r="I6" s="173" t="s">
        <v>45</v>
      </c>
      <c r="J6" s="196"/>
      <c r="K6" s="175"/>
      <c r="L6" s="176" t="s">
        <v>122</v>
      </c>
      <c r="M6" s="177"/>
      <c r="N6" s="170" t="s">
        <v>10</v>
      </c>
      <c r="O6" s="173" t="s">
        <v>178</v>
      </c>
      <c r="P6" s="179"/>
      <c r="Q6" s="170" t="s">
        <v>95</v>
      </c>
      <c r="R6" s="173" t="s">
        <v>179</v>
      </c>
      <c r="S6" s="175"/>
      <c r="T6" s="5"/>
    </row>
    <row r="7" spans="1:20" ht="12" customHeight="1">
      <c r="A7" s="188" t="s">
        <v>12</v>
      </c>
      <c r="B7" s="37" t="s">
        <v>13</v>
      </c>
      <c r="C7" s="10" t="s">
        <v>14</v>
      </c>
      <c r="D7" s="38" t="s">
        <v>15</v>
      </c>
      <c r="E7" s="194" t="s">
        <v>64</v>
      </c>
      <c r="F7" s="93" t="s">
        <v>7</v>
      </c>
      <c r="G7" s="14" t="s">
        <v>16</v>
      </c>
      <c r="H7" s="191"/>
      <c r="I7" s="15" t="s">
        <v>128</v>
      </c>
      <c r="J7" s="39" t="s">
        <v>17</v>
      </c>
      <c r="K7" s="4" t="s">
        <v>18</v>
      </c>
      <c r="L7" s="40"/>
      <c r="M7" s="35"/>
      <c r="N7" s="178"/>
      <c r="O7" s="41"/>
      <c r="P7" s="35"/>
      <c r="Q7" s="171"/>
      <c r="R7" s="180" t="s">
        <v>131</v>
      </c>
      <c r="S7" s="180" t="s">
        <v>132</v>
      </c>
      <c r="T7" s="168" t="s">
        <v>1</v>
      </c>
    </row>
    <row r="8" spans="1:20" ht="12" customHeight="1">
      <c r="A8" s="189"/>
      <c r="B8" s="42" t="s">
        <v>19</v>
      </c>
      <c r="C8" s="11" t="s">
        <v>70</v>
      </c>
      <c r="D8" s="14" t="s">
        <v>65</v>
      </c>
      <c r="E8" s="178"/>
      <c r="F8" s="94" t="s">
        <v>20</v>
      </c>
      <c r="G8" s="14" t="s">
        <v>21</v>
      </c>
      <c r="H8" s="192" t="s">
        <v>22</v>
      </c>
      <c r="I8" s="87" t="s">
        <v>129</v>
      </c>
      <c r="J8" s="14" t="s">
        <v>23</v>
      </c>
      <c r="K8" s="4" t="s">
        <v>24</v>
      </c>
      <c r="L8" s="43" t="s">
        <v>25</v>
      </c>
      <c r="M8" s="44" t="s">
        <v>99</v>
      </c>
      <c r="N8" s="178"/>
      <c r="O8" s="14" t="s">
        <v>26</v>
      </c>
      <c r="P8" s="4" t="s">
        <v>27</v>
      </c>
      <c r="Q8" s="171"/>
      <c r="R8" s="181"/>
      <c r="S8" s="181"/>
      <c r="T8" s="169"/>
    </row>
    <row r="9" spans="1:20" ht="12" customHeight="1">
      <c r="A9" s="45"/>
      <c r="B9" s="46" t="s">
        <v>100</v>
      </c>
      <c r="C9" s="12" t="s">
        <v>116</v>
      </c>
      <c r="D9" s="16" t="s">
        <v>117</v>
      </c>
      <c r="E9" s="195"/>
      <c r="F9" s="95" t="s">
        <v>28</v>
      </c>
      <c r="G9" s="16" t="s">
        <v>118</v>
      </c>
      <c r="H9" s="193"/>
      <c r="I9" s="16" t="s">
        <v>119</v>
      </c>
      <c r="J9" s="16" t="s">
        <v>120</v>
      </c>
      <c r="K9" s="3" t="s">
        <v>121</v>
      </c>
      <c r="L9" s="47"/>
      <c r="M9" s="45"/>
      <c r="N9" s="48" t="s">
        <v>29</v>
      </c>
      <c r="O9" s="47"/>
      <c r="P9" s="45"/>
      <c r="Q9" s="172"/>
      <c r="R9" s="182"/>
      <c r="S9" s="182"/>
      <c r="T9" s="6"/>
    </row>
    <row r="10" spans="1:28" s="53" customFormat="1" ht="12.75" customHeight="1">
      <c r="A10" s="49" t="s">
        <v>31</v>
      </c>
      <c r="B10" s="26" t="s">
        <v>32</v>
      </c>
      <c r="C10" s="26" t="s">
        <v>33</v>
      </c>
      <c r="D10" s="50" t="s">
        <v>34</v>
      </c>
      <c r="E10" s="26" t="s">
        <v>35</v>
      </c>
      <c r="F10" s="50" t="s">
        <v>33</v>
      </c>
      <c r="G10" s="51" t="s">
        <v>123</v>
      </c>
      <c r="H10" s="26" t="s">
        <v>36</v>
      </c>
      <c r="I10" s="26" t="s">
        <v>127</v>
      </c>
      <c r="J10" s="26" t="s">
        <v>37</v>
      </c>
      <c r="K10" s="27" t="s">
        <v>38</v>
      </c>
      <c r="L10" s="51" t="s">
        <v>39</v>
      </c>
      <c r="M10" s="27" t="s">
        <v>33</v>
      </c>
      <c r="N10" s="26" t="s">
        <v>123</v>
      </c>
      <c r="O10" s="26" t="s">
        <v>112</v>
      </c>
      <c r="P10" s="26" t="s">
        <v>112</v>
      </c>
      <c r="Q10" s="26" t="s">
        <v>33</v>
      </c>
      <c r="R10" s="26" t="s">
        <v>40</v>
      </c>
      <c r="S10" s="27" t="s">
        <v>40</v>
      </c>
      <c r="T10" s="52" t="s">
        <v>31</v>
      </c>
      <c r="U10" s="79"/>
      <c r="V10" s="79"/>
      <c r="W10" s="79"/>
      <c r="X10" s="79"/>
      <c r="Y10" s="79"/>
      <c r="Z10" s="79"/>
      <c r="AA10" s="79"/>
      <c r="AB10" s="79"/>
    </row>
    <row r="11" spans="1:21" ht="3.75" customHeight="1">
      <c r="A11" s="3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4"/>
      <c r="U11" s="65"/>
    </row>
    <row r="12" spans="1:20" s="5" customFormat="1" ht="10.5" customHeight="1">
      <c r="A12" s="55" t="s">
        <v>199</v>
      </c>
      <c r="B12" s="13">
        <v>839615</v>
      </c>
      <c r="C12" s="13">
        <v>67244</v>
      </c>
      <c r="D12" s="56">
        <v>15827</v>
      </c>
      <c r="E12" s="13">
        <v>5568</v>
      </c>
      <c r="F12" s="56">
        <v>116894</v>
      </c>
      <c r="G12" s="17">
        <v>92.4</v>
      </c>
      <c r="H12" s="56" t="s">
        <v>189</v>
      </c>
      <c r="I12" s="17">
        <v>102.9</v>
      </c>
      <c r="J12" s="17">
        <v>11.6</v>
      </c>
      <c r="K12" s="25">
        <v>0.8</v>
      </c>
      <c r="L12" s="13">
        <v>51</v>
      </c>
      <c r="M12" s="13">
        <v>7117</v>
      </c>
      <c r="N12" s="17">
        <v>99.4</v>
      </c>
      <c r="O12" s="56">
        <v>1213</v>
      </c>
      <c r="P12" s="56">
        <v>1016</v>
      </c>
      <c r="Q12" s="13">
        <v>343494</v>
      </c>
      <c r="R12" s="13">
        <v>22451</v>
      </c>
      <c r="S12" s="13">
        <v>11612</v>
      </c>
      <c r="T12" s="57" t="s">
        <v>199</v>
      </c>
    </row>
    <row r="13" spans="1:20" s="5" customFormat="1" ht="10.5" customHeight="1">
      <c r="A13" s="55" t="s">
        <v>188</v>
      </c>
      <c r="B13" s="13">
        <v>835016</v>
      </c>
      <c r="C13" s="13">
        <v>66098</v>
      </c>
      <c r="D13" s="56">
        <v>14148</v>
      </c>
      <c r="E13" s="13">
        <v>4830</v>
      </c>
      <c r="F13" s="56">
        <v>116773</v>
      </c>
      <c r="G13" s="17">
        <v>95.8</v>
      </c>
      <c r="H13" s="56">
        <v>63754</v>
      </c>
      <c r="I13" s="17">
        <v>104.3</v>
      </c>
      <c r="J13" s="17">
        <v>11.7</v>
      </c>
      <c r="K13" s="25">
        <v>0.89</v>
      </c>
      <c r="L13" s="13">
        <v>37</v>
      </c>
      <c r="M13" s="13">
        <v>13331</v>
      </c>
      <c r="N13" s="17">
        <v>101.9</v>
      </c>
      <c r="O13" s="56">
        <v>1240</v>
      </c>
      <c r="P13" s="56">
        <v>893</v>
      </c>
      <c r="Q13" s="13">
        <v>316237</v>
      </c>
      <c r="R13" s="13">
        <v>22656</v>
      </c>
      <c r="S13" s="13">
        <v>12122</v>
      </c>
      <c r="T13" s="57" t="s">
        <v>187</v>
      </c>
    </row>
    <row r="14" spans="1:20" s="117" customFormat="1" ht="11.25" customHeight="1">
      <c r="A14" s="151" t="s">
        <v>201</v>
      </c>
      <c r="B14" s="122" t="s">
        <v>113</v>
      </c>
      <c r="C14" s="150" t="s">
        <v>113</v>
      </c>
      <c r="D14" s="162" t="s">
        <v>113</v>
      </c>
      <c r="E14" s="150" t="s">
        <v>113</v>
      </c>
      <c r="F14" s="162" t="s">
        <v>113</v>
      </c>
      <c r="G14" s="123" t="s">
        <v>113</v>
      </c>
      <c r="H14" s="162" t="s">
        <v>113</v>
      </c>
      <c r="I14" s="160" t="s">
        <v>113</v>
      </c>
      <c r="J14" s="160" t="s">
        <v>113</v>
      </c>
      <c r="K14" s="25" t="s">
        <v>113</v>
      </c>
      <c r="L14" s="150">
        <v>35</v>
      </c>
      <c r="M14" s="150">
        <v>4468</v>
      </c>
      <c r="N14" s="160" t="s">
        <v>113</v>
      </c>
      <c r="O14" s="162" t="s">
        <v>113</v>
      </c>
      <c r="P14" s="162" t="s">
        <v>113</v>
      </c>
      <c r="Q14" s="150">
        <v>298211</v>
      </c>
      <c r="R14" s="122">
        <v>23154</v>
      </c>
      <c r="S14" s="161">
        <v>12611</v>
      </c>
      <c r="T14" s="152" t="s">
        <v>200</v>
      </c>
    </row>
    <row r="15" spans="1:20" ht="9.75" customHeight="1">
      <c r="A15" s="55"/>
      <c r="J15" s="149">
        <v>11.3</v>
      </c>
      <c r="T15" s="57"/>
    </row>
    <row r="16" spans="1:21" s="5" customFormat="1" ht="10.5" customHeight="1">
      <c r="A16" s="115" t="s">
        <v>195</v>
      </c>
      <c r="B16" s="109">
        <v>835016</v>
      </c>
      <c r="C16" s="109">
        <v>5277</v>
      </c>
      <c r="D16" s="13">
        <v>1177</v>
      </c>
      <c r="E16" s="110">
        <v>398</v>
      </c>
      <c r="F16" s="109">
        <v>14566</v>
      </c>
      <c r="G16" s="111">
        <v>90.3</v>
      </c>
      <c r="H16" s="112">
        <v>5065</v>
      </c>
      <c r="I16" s="17">
        <v>87.3</v>
      </c>
      <c r="J16" s="111">
        <v>11.2</v>
      </c>
      <c r="K16" s="147">
        <v>0.89</v>
      </c>
      <c r="L16" s="113">
        <v>4</v>
      </c>
      <c r="M16" s="112">
        <v>1464</v>
      </c>
      <c r="N16" s="114" t="s">
        <v>168</v>
      </c>
      <c r="O16" s="113">
        <v>80</v>
      </c>
      <c r="P16" s="113">
        <v>29</v>
      </c>
      <c r="Q16" s="109">
        <v>23398</v>
      </c>
      <c r="R16" s="109">
        <v>22214</v>
      </c>
      <c r="S16" s="109">
        <v>11880</v>
      </c>
      <c r="T16" s="57" t="s">
        <v>195</v>
      </c>
      <c r="U16" s="81"/>
    </row>
    <row r="17" spans="1:21" s="5" customFormat="1" ht="10.5" customHeight="1">
      <c r="A17" s="108" t="s">
        <v>142</v>
      </c>
      <c r="B17" s="109">
        <v>835010</v>
      </c>
      <c r="C17" s="109">
        <v>5542</v>
      </c>
      <c r="D17" s="13">
        <v>1068</v>
      </c>
      <c r="E17" s="110">
        <v>338</v>
      </c>
      <c r="F17" s="109">
        <v>8170</v>
      </c>
      <c r="G17" s="111">
        <v>84.8</v>
      </c>
      <c r="H17" s="112">
        <v>4861</v>
      </c>
      <c r="I17" s="17">
        <v>89.6</v>
      </c>
      <c r="J17" s="111">
        <v>12</v>
      </c>
      <c r="K17" s="147">
        <v>0.89</v>
      </c>
      <c r="L17" s="113">
        <v>4</v>
      </c>
      <c r="M17" s="112">
        <v>405</v>
      </c>
      <c r="N17" s="114" t="s">
        <v>169</v>
      </c>
      <c r="O17" s="113">
        <v>59</v>
      </c>
      <c r="P17" s="113">
        <v>52</v>
      </c>
      <c r="Q17" s="109">
        <v>17070</v>
      </c>
      <c r="R17" s="109">
        <v>22475</v>
      </c>
      <c r="S17" s="109">
        <v>11963</v>
      </c>
      <c r="T17" s="57" t="s">
        <v>142</v>
      </c>
      <c r="U17" s="81"/>
    </row>
    <row r="18" spans="1:21" s="5" customFormat="1" ht="10.5" customHeight="1">
      <c r="A18" s="108" t="s">
        <v>143</v>
      </c>
      <c r="B18" s="109">
        <v>834732</v>
      </c>
      <c r="C18" s="109">
        <v>7287</v>
      </c>
      <c r="D18" s="13">
        <v>1004</v>
      </c>
      <c r="E18" s="110">
        <v>548</v>
      </c>
      <c r="F18" s="109">
        <v>7901</v>
      </c>
      <c r="G18" s="111">
        <v>87.5</v>
      </c>
      <c r="H18" s="112">
        <v>5103</v>
      </c>
      <c r="I18" s="17">
        <v>189.7</v>
      </c>
      <c r="J18" s="111">
        <v>12</v>
      </c>
      <c r="K18" s="147">
        <v>0.86</v>
      </c>
      <c r="L18" s="113">
        <v>2</v>
      </c>
      <c r="M18" s="112">
        <v>30</v>
      </c>
      <c r="N18" s="114" t="s">
        <v>166</v>
      </c>
      <c r="O18" s="113">
        <v>295</v>
      </c>
      <c r="P18" s="113">
        <v>38</v>
      </c>
      <c r="Q18" s="109">
        <v>28561</v>
      </c>
      <c r="R18" s="109">
        <v>22656</v>
      </c>
      <c r="S18" s="109">
        <v>12122</v>
      </c>
      <c r="T18" s="57" t="s">
        <v>143</v>
      </c>
      <c r="U18" s="81"/>
    </row>
    <row r="19" spans="1:21" s="5" customFormat="1" ht="10.5" customHeight="1">
      <c r="A19" s="108" t="s">
        <v>170</v>
      </c>
      <c r="B19" s="109">
        <v>834353</v>
      </c>
      <c r="C19" s="109">
        <v>5433</v>
      </c>
      <c r="D19" s="13">
        <v>1200</v>
      </c>
      <c r="E19" s="110">
        <v>377</v>
      </c>
      <c r="F19" s="109">
        <v>8903</v>
      </c>
      <c r="G19" s="111">
        <v>101.9</v>
      </c>
      <c r="H19" s="112">
        <v>6117</v>
      </c>
      <c r="I19" s="17">
        <v>88.1</v>
      </c>
      <c r="J19" s="111">
        <v>12</v>
      </c>
      <c r="K19" s="147">
        <v>0.87</v>
      </c>
      <c r="L19" s="113">
        <v>3</v>
      </c>
      <c r="M19" s="112">
        <v>161</v>
      </c>
      <c r="N19" s="114" t="s">
        <v>175</v>
      </c>
      <c r="O19" s="113">
        <v>36</v>
      </c>
      <c r="P19" s="113">
        <v>188</v>
      </c>
      <c r="Q19" s="109">
        <v>23570</v>
      </c>
      <c r="R19" s="109">
        <v>22664</v>
      </c>
      <c r="S19" s="109">
        <v>12080</v>
      </c>
      <c r="T19" s="57" t="s">
        <v>170</v>
      </c>
      <c r="U19" s="81"/>
    </row>
    <row r="20" spans="1:21" s="5" customFormat="1" ht="10.5" customHeight="1">
      <c r="A20" s="108" t="s">
        <v>2</v>
      </c>
      <c r="B20" s="109">
        <v>833713</v>
      </c>
      <c r="C20" s="109">
        <v>4861</v>
      </c>
      <c r="D20" s="13">
        <v>1445</v>
      </c>
      <c r="E20" s="110">
        <v>381</v>
      </c>
      <c r="F20" s="109">
        <v>5850</v>
      </c>
      <c r="G20" s="111">
        <v>94.6</v>
      </c>
      <c r="H20" s="112">
        <v>5597</v>
      </c>
      <c r="I20" s="17">
        <v>86.3</v>
      </c>
      <c r="J20" s="111">
        <v>11.2</v>
      </c>
      <c r="K20" s="147">
        <v>0.87</v>
      </c>
      <c r="L20" s="113">
        <v>3</v>
      </c>
      <c r="M20" s="112">
        <v>360</v>
      </c>
      <c r="N20" s="114" t="s">
        <v>176</v>
      </c>
      <c r="O20" s="113">
        <v>56</v>
      </c>
      <c r="P20" s="113">
        <v>68</v>
      </c>
      <c r="Q20" s="109">
        <v>23051</v>
      </c>
      <c r="R20" s="109">
        <v>22717</v>
      </c>
      <c r="S20" s="109">
        <v>12103</v>
      </c>
      <c r="T20" s="57" t="s">
        <v>2</v>
      </c>
      <c r="U20" s="81"/>
    </row>
    <row r="21" spans="1:21" s="5" customFormat="1" ht="10.5" customHeight="1">
      <c r="A21" s="108" t="s">
        <v>147</v>
      </c>
      <c r="B21" s="109">
        <v>833131</v>
      </c>
      <c r="C21" s="109">
        <v>5483</v>
      </c>
      <c r="D21" s="13">
        <v>1811</v>
      </c>
      <c r="E21" s="110">
        <v>233</v>
      </c>
      <c r="F21" s="109">
        <v>6086</v>
      </c>
      <c r="G21" s="17">
        <v>105.4</v>
      </c>
      <c r="H21" s="112">
        <v>5484</v>
      </c>
      <c r="I21" s="17">
        <v>94</v>
      </c>
      <c r="J21" s="17">
        <v>12.1</v>
      </c>
      <c r="K21" s="147">
        <v>0.88</v>
      </c>
      <c r="L21" s="113">
        <v>1</v>
      </c>
      <c r="M21" s="112">
        <v>120</v>
      </c>
      <c r="N21" s="114" t="s">
        <v>159</v>
      </c>
      <c r="O21" s="113">
        <v>134</v>
      </c>
      <c r="P21" s="113">
        <v>75</v>
      </c>
      <c r="Q21" s="109">
        <v>32486</v>
      </c>
      <c r="R21" s="109">
        <v>23309</v>
      </c>
      <c r="S21" s="109">
        <v>12259</v>
      </c>
      <c r="T21" s="57" t="s">
        <v>147</v>
      </c>
      <c r="U21" s="81"/>
    </row>
    <row r="22" spans="1:21" s="5" customFormat="1" ht="10.5" customHeight="1">
      <c r="A22" s="108" t="s">
        <v>148</v>
      </c>
      <c r="B22" s="109">
        <v>830065</v>
      </c>
      <c r="C22" s="109">
        <v>5276</v>
      </c>
      <c r="D22" s="13">
        <v>839</v>
      </c>
      <c r="E22" s="110">
        <v>371</v>
      </c>
      <c r="F22" s="109">
        <v>17666</v>
      </c>
      <c r="G22" s="111">
        <v>86.4</v>
      </c>
      <c r="H22" s="112">
        <v>5179</v>
      </c>
      <c r="I22" s="17">
        <v>94.2</v>
      </c>
      <c r="J22" s="111">
        <v>12.3</v>
      </c>
      <c r="K22" s="147">
        <v>0.88</v>
      </c>
      <c r="L22" s="113">
        <v>2</v>
      </c>
      <c r="M22" s="112">
        <v>75</v>
      </c>
      <c r="N22" s="114" t="s">
        <v>169</v>
      </c>
      <c r="O22" s="109">
        <v>122</v>
      </c>
      <c r="P22" s="109">
        <v>50</v>
      </c>
      <c r="Q22" s="109">
        <v>25743</v>
      </c>
      <c r="R22" s="109">
        <v>23100</v>
      </c>
      <c r="S22" s="109">
        <v>12151</v>
      </c>
      <c r="T22" s="118" t="s">
        <v>148</v>
      </c>
      <c r="U22" s="81"/>
    </row>
    <row r="23" spans="1:21" s="5" customFormat="1" ht="10.5" customHeight="1">
      <c r="A23" s="55" t="s">
        <v>149</v>
      </c>
      <c r="B23" s="109">
        <v>830776</v>
      </c>
      <c r="C23" s="109">
        <v>5417</v>
      </c>
      <c r="D23" s="13">
        <v>924</v>
      </c>
      <c r="E23" s="110">
        <v>408</v>
      </c>
      <c r="F23" s="109">
        <v>5044</v>
      </c>
      <c r="G23" s="111">
        <v>92.5</v>
      </c>
      <c r="H23" s="112">
        <v>4902</v>
      </c>
      <c r="I23" s="17">
        <v>88.9</v>
      </c>
      <c r="J23" s="111">
        <v>11.3</v>
      </c>
      <c r="K23" s="147">
        <v>0.89</v>
      </c>
      <c r="L23" s="113">
        <v>2</v>
      </c>
      <c r="M23" s="112">
        <v>64</v>
      </c>
      <c r="N23" s="114" t="s">
        <v>185</v>
      </c>
      <c r="O23" s="109">
        <v>82</v>
      </c>
      <c r="P23" s="109">
        <v>105</v>
      </c>
      <c r="Q23" s="109">
        <v>20858</v>
      </c>
      <c r="R23" s="109">
        <v>23151</v>
      </c>
      <c r="S23" s="121">
        <v>12352</v>
      </c>
      <c r="T23" s="118" t="s">
        <v>149</v>
      </c>
      <c r="U23" s="81"/>
    </row>
    <row r="24" spans="1:21" s="5" customFormat="1" ht="10.5" customHeight="1">
      <c r="A24" s="55" t="s">
        <v>150</v>
      </c>
      <c r="B24" s="13">
        <v>830605</v>
      </c>
      <c r="C24" s="109">
        <v>5327</v>
      </c>
      <c r="D24" s="13">
        <v>1191</v>
      </c>
      <c r="E24" s="130">
        <v>520</v>
      </c>
      <c r="F24" s="13">
        <v>8355</v>
      </c>
      <c r="G24" s="17">
        <v>93.2</v>
      </c>
      <c r="H24" s="112">
        <v>4942</v>
      </c>
      <c r="I24" s="17">
        <v>126.9</v>
      </c>
      <c r="J24" s="17">
        <v>11.1</v>
      </c>
      <c r="K24" s="147">
        <v>0.91</v>
      </c>
      <c r="L24" s="5">
        <v>2</v>
      </c>
      <c r="M24" s="112">
        <v>40</v>
      </c>
      <c r="N24" s="129" t="s">
        <v>167</v>
      </c>
      <c r="O24" s="13">
        <v>129</v>
      </c>
      <c r="P24" s="13">
        <v>44</v>
      </c>
      <c r="Q24" s="13">
        <v>34573</v>
      </c>
      <c r="R24" s="13">
        <v>23212</v>
      </c>
      <c r="S24" s="126">
        <v>12329</v>
      </c>
      <c r="T24" s="57" t="s">
        <v>150</v>
      </c>
      <c r="U24" s="81"/>
    </row>
    <row r="25" spans="1:21" s="5" customFormat="1" ht="10.5" customHeight="1">
      <c r="A25" s="55" t="s">
        <v>138</v>
      </c>
      <c r="B25" s="13">
        <v>830462</v>
      </c>
      <c r="C25" s="109">
        <v>5604</v>
      </c>
      <c r="D25" s="13">
        <v>1261</v>
      </c>
      <c r="E25" s="130">
        <v>456</v>
      </c>
      <c r="F25" s="13">
        <v>7888</v>
      </c>
      <c r="G25" s="17">
        <v>97.3</v>
      </c>
      <c r="H25" s="112">
        <v>5256</v>
      </c>
      <c r="I25" s="17">
        <v>121.4</v>
      </c>
      <c r="J25" s="17">
        <v>11.9</v>
      </c>
      <c r="K25" s="147">
        <v>0.92</v>
      </c>
      <c r="L25" s="5">
        <v>2</v>
      </c>
      <c r="M25" s="112">
        <v>150</v>
      </c>
      <c r="N25" s="129" t="s">
        <v>168</v>
      </c>
      <c r="O25" s="13">
        <v>114</v>
      </c>
      <c r="P25" s="13">
        <v>37</v>
      </c>
      <c r="Q25" s="13">
        <v>25787</v>
      </c>
      <c r="R25" s="13">
        <v>23055</v>
      </c>
      <c r="S25" s="126">
        <v>12394</v>
      </c>
      <c r="T25" s="57" t="s">
        <v>138</v>
      </c>
      <c r="U25" s="81"/>
    </row>
    <row r="26" spans="1:21" s="5" customFormat="1" ht="10.5" customHeight="1">
      <c r="A26" s="55" t="s">
        <v>139</v>
      </c>
      <c r="B26" s="13">
        <v>830216</v>
      </c>
      <c r="C26" s="109">
        <v>5618</v>
      </c>
      <c r="D26" s="13">
        <v>913</v>
      </c>
      <c r="E26" s="120">
        <v>479</v>
      </c>
      <c r="F26" s="13">
        <v>13144</v>
      </c>
      <c r="G26" s="17">
        <v>95.1</v>
      </c>
      <c r="H26" s="112">
        <v>5746</v>
      </c>
      <c r="I26" s="17">
        <v>94.7</v>
      </c>
      <c r="J26" s="17">
        <v>10.8</v>
      </c>
      <c r="K26" s="147">
        <v>0.96</v>
      </c>
      <c r="L26" s="5">
        <v>4</v>
      </c>
      <c r="M26" s="112">
        <v>431</v>
      </c>
      <c r="N26" s="129" t="s">
        <v>191</v>
      </c>
      <c r="O26" s="13">
        <v>119</v>
      </c>
      <c r="P26" s="13">
        <v>31</v>
      </c>
      <c r="Q26" s="13">
        <v>24584</v>
      </c>
      <c r="R26" s="13">
        <v>23049</v>
      </c>
      <c r="S26" s="126">
        <v>12445</v>
      </c>
      <c r="T26" s="57" t="s">
        <v>139</v>
      </c>
      <c r="U26" s="81"/>
    </row>
    <row r="27" spans="1:21" s="5" customFormat="1" ht="10.5" customHeight="1">
      <c r="A27" s="60" t="s">
        <v>140</v>
      </c>
      <c r="B27" s="13">
        <v>830053</v>
      </c>
      <c r="C27" s="109">
        <v>5014</v>
      </c>
      <c r="D27" s="13">
        <v>1356</v>
      </c>
      <c r="E27" s="120">
        <v>475</v>
      </c>
      <c r="F27" s="13">
        <v>7739</v>
      </c>
      <c r="G27" s="17">
        <v>103.3</v>
      </c>
      <c r="H27" s="112">
        <v>5308</v>
      </c>
      <c r="I27" s="17">
        <v>87.5</v>
      </c>
      <c r="J27" s="17">
        <v>11.8</v>
      </c>
      <c r="K27" s="147">
        <v>0.97</v>
      </c>
      <c r="L27" s="5">
        <v>3</v>
      </c>
      <c r="M27" s="112">
        <v>116</v>
      </c>
      <c r="N27" s="129" t="s">
        <v>193</v>
      </c>
      <c r="O27" s="13">
        <v>84</v>
      </c>
      <c r="P27" s="13">
        <v>58</v>
      </c>
      <c r="Q27" s="13">
        <v>23475</v>
      </c>
      <c r="R27" s="13">
        <v>22843</v>
      </c>
      <c r="S27" s="126">
        <v>12423</v>
      </c>
      <c r="T27" s="57" t="s">
        <v>140</v>
      </c>
      <c r="U27" s="81"/>
    </row>
    <row r="28" spans="1:22" s="113" customFormat="1" ht="10.5" customHeight="1">
      <c r="A28" s="108" t="s">
        <v>151</v>
      </c>
      <c r="B28" s="13">
        <v>833245</v>
      </c>
      <c r="C28" s="109">
        <v>5403</v>
      </c>
      <c r="D28" s="13">
        <v>1056</v>
      </c>
      <c r="E28" s="120">
        <v>442</v>
      </c>
      <c r="F28" s="13">
        <v>7874</v>
      </c>
      <c r="G28" s="17">
        <v>95.7</v>
      </c>
      <c r="H28" s="112">
        <v>4809</v>
      </c>
      <c r="I28" s="17">
        <v>86.9</v>
      </c>
      <c r="J28" s="17">
        <v>11.7</v>
      </c>
      <c r="K28" s="147">
        <v>0.99</v>
      </c>
      <c r="L28" s="5">
        <v>7</v>
      </c>
      <c r="M28" s="112">
        <v>2773</v>
      </c>
      <c r="N28" s="129" t="s">
        <v>197</v>
      </c>
      <c r="O28" s="13">
        <v>121</v>
      </c>
      <c r="P28" s="13">
        <v>35</v>
      </c>
      <c r="Q28" s="13">
        <v>16489</v>
      </c>
      <c r="R28" s="13">
        <v>22941</v>
      </c>
      <c r="S28" s="126">
        <v>12435</v>
      </c>
      <c r="T28" s="57" t="s">
        <v>151</v>
      </c>
      <c r="U28" s="81"/>
      <c r="V28" s="5"/>
    </row>
    <row r="29" spans="1:21" s="5" customFormat="1" ht="10.5" customHeight="1">
      <c r="A29" s="108" t="s">
        <v>142</v>
      </c>
      <c r="B29" s="13">
        <v>833340</v>
      </c>
      <c r="C29" s="109">
        <v>5420</v>
      </c>
      <c r="D29" s="13">
        <v>1022</v>
      </c>
      <c r="E29" s="120">
        <v>503</v>
      </c>
      <c r="F29" s="13">
        <v>6594</v>
      </c>
      <c r="G29" s="17" t="s">
        <v>113</v>
      </c>
      <c r="H29" s="112">
        <v>4776</v>
      </c>
      <c r="I29" s="17" t="s">
        <v>113</v>
      </c>
      <c r="J29" s="17" t="s">
        <v>113</v>
      </c>
      <c r="K29" s="147">
        <v>0.99</v>
      </c>
      <c r="L29" s="5">
        <v>5</v>
      </c>
      <c r="M29" s="112">
        <v>138</v>
      </c>
      <c r="N29" s="129" t="s">
        <v>198</v>
      </c>
      <c r="O29" s="13">
        <v>102</v>
      </c>
      <c r="P29" s="13">
        <v>39</v>
      </c>
      <c r="Q29" s="13">
        <v>25393</v>
      </c>
      <c r="R29" s="13">
        <v>22916</v>
      </c>
      <c r="S29" s="126">
        <v>12471</v>
      </c>
      <c r="T29" s="57" t="s">
        <v>142</v>
      </c>
      <c r="U29" s="81"/>
    </row>
    <row r="30" spans="1:21" s="20" customFormat="1" ht="10.5" customHeight="1">
      <c r="A30" s="151" t="s">
        <v>196</v>
      </c>
      <c r="B30" s="122">
        <v>833092</v>
      </c>
      <c r="C30" s="150" t="s">
        <v>113</v>
      </c>
      <c r="D30" s="150" t="s">
        <v>113</v>
      </c>
      <c r="E30" s="123" t="s">
        <v>113</v>
      </c>
      <c r="F30" s="122">
        <v>6069</v>
      </c>
      <c r="G30" s="123" t="s">
        <v>113</v>
      </c>
      <c r="H30" s="123" t="s">
        <v>113</v>
      </c>
      <c r="I30" s="123" t="s">
        <v>113</v>
      </c>
      <c r="J30" s="123" t="s">
        <v>113</v>
      </c>
      <c r="K30" s="155" t="s">
        <v>113</v>
      </c>
      <c r="L30" s="20">
        <v>1</v>
      </c>
      <c r="M30" s="166">
        <v>40</v>
      </c>
      <c r="N30" s="156" t="s">
        <v>113</v>
      </c>
      <c r="O30" s="122">
        <v>339</v>
      </c>
      <c r="P30" s="122">
        <v>32</v>
      </c>
      <c r="Q30" s="122">
        <v>22197</v>
      </c>
      <c r="R30" s="122">
        <v>23154</v>
      </c>
      <c r="S30" s="161">
        <v>12611</v>
      </c>
      <c r="T30" s="59" t="s">
        <v>143</v>
      </c>
      <c r="U30" s="124"/>
    </row>
    <row r="31" spans="1:22" s="117" customFormat="1" ht="3" customHeight="1">
      <c r="A31" s="5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22" t="s">
        <v>113</v>
      </c>
      <c r="Q31" s="20"/>
      <c r="R31" s="20"/>
      <c r="S31" s="20"/>
      <c r="T31" s="59"/>
      <c r="U31" s="124"/>
      <c r="V31" s="20"/>
    </row>
    <row r="32" spans="1:20" s="134" customFormat="1" ht="13.5" customHeight="1">
      <c r="A32" s="136" t="s">
        <v>63</v>
      </c>
      <c r="B32" s="157">
        <f>B30-B29</f>
        <v>-248</v>
      </c>
      <c r="C32" s="138">
        <f>(C29-C28)/C28*100</f>
        <v>0.31464001480658893</v>
      </c>
      <c r="D32" s="138">
        <f>(D29-D28)/D28*100</f>
        <v>-3.2196969696969697</v>
      </c>
      <c r="E32" s="137">
        <f>(E29-E28)/E28*100</f>
        <v>13.800904977375566</v>
      </c>
      <c r="F32" s="137">
        <f>(F30-F29)/F29*100</f>
        <v>-7.961783439490445</v>
      </c>
      <c r="G32" s="137">
        <v>-7.4</v>
      </c>
      <c r="H32" s="137">
        <f>(H29-H28)/H28*100</f>
        <v>-0.6862133499688085</v>
      </c>
      <c r="I32" s="137">
        <f>(I28-I27)/I27*100</f>
        <v>-0.6857142857142793</v>
      </c>
      <c r="J32" s="137">
        <f>(J28-J27)/J27*100</f>
        <v>-0.847457627118656</v>
      </c>
      <c r="K32" s="148">
        <f>K29-K28</f>
        <v>0</v>
      </c>
      <c r="L32" s="137">
        <f>(L30-L29)/L29*100</f>
        <v>-80</v>
      </c>
      <c r="M32" s="137">
        <f>(M30-M29)/M29*100</f>
        <v>-71.01449275362319</v>
      </c>
      <c r="N32" s="137">
        <v>-0.5</v>
      </c>
      <c r="O32" s="137">
        <f>(33910-10150)/10150*100</f>
        <v>234.0886699507389</v>
      </c>
      <c r="P32" s="137">
        <f>(3180-3900)/3900*100</f>
        <v>-18.461538461538463</v>
      </c>
      <c r="Q32" s="137">
        <f>(Q30-Q29)/Q29*100</f>
        <v>-12.586145788209349</v>
      </c>
      <c r="R32" s="146">
        <f>(R30-R29)/R29*100</f>
        <v>1.0385756676557862</v>
      </c>
      <c r="S32" s="144">
        <f>(S30-S29)/S29*100</f>
        <v>1.1226044423061503</v>
      </c>
      <c r="T32" s="140" t="s">
        <v>63</v>
      </c>
    </row>
    <row r="33" spans="1:20" s="134" customFormat="1" ht="13.5" customHeight="1">
      <c r="A33" s="142" t="s">
        <v>152</v>
      </c>
      <c r="B33" s="157">
        <f>B30-B18</f>
        <v>-1640</v>
      </c>
      <c r="C33" s="137">
        <v>3.5</v>
      </c>
      <c r="D33" s="137">
        <f>(D29-D17)/D17*100</f>
        <v>-4.307116104868914</v>
      </c>
      <c r="E33" s="137">
        <f>(E29-E17)/E17*100</f>
        <v>48.81656804733728</v>
      </c>
      <c r="F33" s="138">
        <f>(F30-F18)/F18*100</f>
        <v>-23.186938362232627</v>
      </c>
      <c r="G33" s="137">
        <v>-1.7</v>
      </c>
      <c r="H33" s="137">
        <f>(H29-H17)/H17*100</f>
        <v>-1.7486113968319277</v>
      </c>
      <c r="I33" s="137">
        <f>(I28-I16)/I16*100</f>
        <v>-0.4581901489117886</v>
      </c>
      <c r="J33" s="137">
        <f>(J28-J16)/J16*100</f>
        <v>4.464285714285714</v>
      </c>
      <c r="K33" s="148">
        <f>K29-K17</f>
        <v>0.09999999999999998</v>
      </c>
      <c r="L33" s="137">
        <f>(L30-L18)/L18*100</f>
        <v>-50</v>
      </c>
      <c r="M33" s="137">
        <f>(M30-M18)/M18*100</f>
        <v>33.33333333333333</v>
      </c>
      <c r="N33" s="138">
        <v>0.3</v>
      </c>
      <c r="O33" s="137">
        <v>14.9</v>
      </c>
      <c r="P33" s="137">
        <v>-15.9</v>
      </c>
      <c r="Q33" s="137">
        <f>(Q30-Q18)/Q18*100</f>
        <v>-22.282132978537167</v>
      </c>
      <c r="R33" s="138">
        <f>(R30-R18)/R18*100</f>
        <v>2.198093220338983</v>
      </c>
      <c r="S33" s="138">
        <f>(S30-S18)/S18*100</f>
        <v>4.033987790793598</v>
      </c>
      <c r="T33" s="145" t="s">
        <v>153</v>
      </c>
    </row>
    <row r="34" spans="1:20" s="62" customFormat="1" ht="45" customHeight="1">
      <c r="A34" s="61" t="s">
        <v>85</v>
      </c>
      <c r="B34" s="22" t="s">
        <v>160</v>
      </c>
      <c r="C34" s="23" t="s">
        <v>86</v>
      </c>
      <c r="D34" s="22" t="s">
        <v>87</v>
      </c>
      <c r="E34" s="23" t="s">
        <v>88</v>
      </c>
      <c r="F34" s="22" t="s">
        <v>75</v>
      </c>
      <c r="G34" s="23" t="s">
        <v>161</v>
      </c>
      <c r="H34" s="22" t="s">
        <v>89</v>
      </c>
      <c r="I34" s="183" t="s">
        <v>162</v>
      </c>
      <c r="J34" s="184"/>
      <c r="K34" s="22" t="s">
        <v>84</v>
      </c>
      <c r="L34" s="183" t="s">
        <v>42</v>
      </c>
      <c r="M34" s="184"/>
      <c r="N34" s="23" t="s">
        <v>163</v>
      </c>
      <c r="O34" s="183" t="s">
        <v>41</v>
      </c>
      <c r="P34" s="184"/>
      <c r="Q34" s="185" t="s">
        <v>114</v>
      </c>
      <c r="R34" s="186"/>
      <c r="S34" s="187"/>
      <c r="T34" s="76" t="s">
        <v>85</v>
      </c>
    </row>
    <row r="35" spans="1:16" s="9" customFormat="1" ht="10.5" customHeight="1">
      <c r="A35" s="24" t="s">
        <v>192</v>
      </c>
      <c r="F35" s="78"/>
      <c r="N35" s="7"/>
      <c r="P35" s="7"/>
    </row>
    <row r="36" spans="1:16" s="9" customFormat="1" ht="10.5" customHeight="1">
      <c r="A36" s="9" t="s">
        <v>158</v>
      </c>
      <c r="H36" s="153"/>
      <c r="K36" s="7" t="s">
        <v>181</v>
      </c>
      <c r="N36" s="7"/>
      <c r="P36" s="7"/>
    </row>
    <row r="37" spans="1:16" s="9" customFormat="1" ht="10.5" customHeight="1">
      <c r="A37" s="24" t="s">
        <v>194</v>
      </c>
      <c r="K37" s="24" t="s">
        <v>180</v>
      </c>
      <c r="N37" s="7"/>
      <c r="P37" s="7"/>
    </row>
    <row r="38" spans="1:16" s="9" customFormat="1" ht="10.5" customHeight="1">
      <c r="A38" s="24" t="s">
        <v>156</v>
      </c>
      <c r="K38" s="7" t="s">
        <v>182</v>
      </c>
      <c r="N38" s="7"/>
      <c r="P38" s="7"/>
    </row>
    <row r="39" spans="1:16" s="9" customFormat="1" ht="10.5" customHeight="1">
      <c r="A39" s="9" t="s">
        <v>157</v>
      </c>
      <c r="K39" s="7" t="s">
        <v>184</v>
      </c>
      <c r="N39" s="7"/>
      <c r="P39" s="7"/>
    </row>
    <row r="40" spans="1:16" s="9" customFormat="1" ht="10.5" customHeight="1">
      <c r="A40" s="7" t="s">
        <v>186</v>
      </c>
      <c r="K40" s="7" t="s">
        <v>183</v>
      </c>
      <c r="N40" s="7"/>
      <c r="P40" s="7"/>
    </row>
    <row r="41" spans="1:14" s="9" customFormat="1" ht="10.5" customHeight="1">
      <c r="A41" s="7" t="s">
        <v>155</v>
      </c>
      <c r="K41" s="24" t="s">
        <v>130</v>
      </c>
      <c r="N41" s="7"/>
    </row>
    <row r="42" spans="1:16" s="9" customFormat="1" ht="10.5" customHeight="1">
      <c r="A42" s="7"/>
      <c r="H42" s="78" t="s">
        <v>144</v>
      </c>
      <c r="K42" s="24"/>
      <c r="N42" s="7"/>
      <c r="P42" s="7"/>
    </row>
    <row r="43" spans="1:16" s="9" customFormat="1" ht="10.5" customHeight="1">
      <c r="A43" s="7"/>
      <c r="D43" s="78"/>
      <c r="G43" s="9" t="s">
        <v>141</v>
      </c>
      <c r="K43" s="24"/>
      <c r="N43" s="7"/>
      <c r="P43" s="7"/>
    </row>
    <row r="44" spans="1:14" s="9" customFormat="1" ht="10.5" customHeight="1">
      <c r="A44" s="8"/>
      <c r="K44" s="7"/>
      <c r="N44" s="7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E118" s="5"/>
      <c r="F118" s="5"/>
      <c r="G118" s="5"/>
      <c r="H118" s="5"/>
      <c r="I118" s="5"/>
      <c r="J118" s="5"/>
    </row>
  </sheetData>
  <sheetProtection/>
  <mergeCells count="18">
    <mergeCell ref="O34:P34"/>
    <mergeCell ref="L34:M34"/>
    <mergeCell ref="I34:J34"/>
    <mergeCell ref="Q34:S34"/>
    <mergeCell ref="A7:A8"/>
    <mergeCell ref="H6:H7"/>
    <mergeCell ref="H8:H9"/>
    <mergeCell ref="E7:E9"/>
    <mergeCell ref="I6:K6"/>
    <mergeCell ref="T7:T8"/>
    <mergeCell ref="Q6:Q9"/>
    <mergeCell ref="C6:D6"/>
    <mergeCell ref="R6:S6"/>
    <mergeCell ref="L6:M6"/>
    <mergeCell ref="N6:N8"/>
    <mergeCell ref="O6:P6"/>
    <mergeCell ref="S7:S9"/>
    <mergeCell ref="R7:R9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29 T32 S6:T6 M6:N6 C6:H6 L9:T9 H9 E9:F9 C8:H8 L6 C9:D9 G9 I9:K9 C7:H7 J7:T7 J8:T8 X29:IV29 P6:Q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D39" sqref="D38:D39"/>
      <selection pane="topRight" activeCell="G12" sqref="G12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4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65"/>
      <c r="L2" s="65"/>
      <c r="M2" s="19"/>
      <c r="N2" s="19"/>
      <c r="O2" s="19"/>
      <c r="P2" s="19"/>
      <c r="Q2" s="19"/>
      <c r="R2" s="19"/>
      <c r="S2" s="19"/>
      <c r="U2" s="34" t="s">
        <v>91</v>
      </c>
    </row>
    <row r="3" spans="1:92" ht="12" customHeight="1">
      <c r="A3" s="35"/>
      <c r="B3" s="14" t="s">
        <v>4</v>
      </c>
      <c r="C3" s="173" t="s">
        <v>5</v>
      </c>
      <c r="D3" s="174"/>
      <c r="E3" s="36" t="s">
        <v>6</v>
      </c>
      <c r="F3" s="104" t="s">
        <v>44</v>
      </c>
      <c r="G3" s="105" t="s">
        <v>7</v>
      </c>
      <c r="H3" s="15" t="s">
        <v>8</v>
      </c>
      <c r="I3" s="173" t="s">
        <v>45</v>
      </c>
      <c r="J3" s="174"/>
      <c r="K3" s="173" t="s">
        <v>101</v>
      </c>
      <c r="L3" s="175"/>
      <c r="M3" s="202" t="s">
        <v>102</v>
      </c>
      <c r="N3" s="179"/>
      <c r="O3" s="170" t="s">
        <v>134</v>
      </c>
      <c r="P3" s="202" t="s">
        <v>46</v>
      </c>
      <c r="Q3" s="175"/>
      <c r="R3" s="103" t="s">
        <v>107</v>
      </c>
      <c r="S3" s="170" t="s">
        <v>11</v>
      </c>
      <c r="T3" s="198" t="s">
        <v>137</v>
      </c>
      <c r="U3" s="6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88" t="s">
        <v>12</v>
      </c>
      <c r="B4" s="37" t="s">
        <v>13</v>
      </c>
      <c r="C4" s="15" t="s">
        <v>47</v>
      </c>
      <c r="D4" s="67" t="s">
        <v>48</v>
      </c>
      <c r="E4" s="194" t="s">
        <v>64</v>
      </c>
      <c r="F4" s="86" t="s">
        <v>49</v>
      </c>
      <c r="G4" s="93" t="s">
        <v>7</v>
      </c>
      <c r="H4" s="14" t="s">
        <v>16</v>
      </c>
      <c r="I4" s="15" t="s">
        <v>128</v>
      </c>
      <c r="J4" s="102" t="s">
        <v>50</v>
      </c>
      <c r="K4" s="40"/>
      <c r="L4" s="35"/>
      <c r="M4" s="41"/>
      <c r="N4" s="35"/>
      <c r="O4" s="204"/>
      <c r="P4" s="203" t="s">
        <v>72</v>
      </c>
      <c r="Q4" s="199" t="s">
        <v>71</v>
      </c>
      <c r="R4" s="15" t="s">
        <v>133</v>
      </c>
      <c r="S4" s="178"/>
      <c r="T4" s="178"/>
      <c r="U4" s="197" t="s">
        <v>12</v>
      </c>
    </row>
    <row r="5" spans="1:21" ht="12" customHeight="1">
      <c r="A5" s="189"/>
      <c r="B5" s="42" t="s">
        <v>19</v>
      </c>
      <c r="C5" s="15" t="s">
        <v>51</v>
      </c>
      <c r="D5" s="68" t="s">
        <v>52</v>
      </c>
      <c r="E5" s="178"/>
      <c r="F5" s="86" t="s">
        <v>53</v>
      </c>
      <c r="G5" s="94" t="s">
        <v>20</v>
      </c>
      <c r="H5" s="14" t="s">
        <v>21</v>
      </c>
      <c r="I5" s="87" t="s">
        <v>129</v>
      </c>
      <c r="J5" s="14" t="s">
        <v>54</v>
      </c>
      <c r="K5" s="14" t="s">
        <v>66</v>
      </c>
      <c r="L5" s="82" t="s">
        <v>92</v>
      </c>
      <c r="M5" s="14" t="s">
        <v>67</v>
      </c>
      <c r="N5" s="4" t="s">
        <v>68</v>
      </c>
      <c r="O5" s="204"/>
      <c r="P5" s="200"/>
      <c r="Q5" s="200"/>
      <c r="R5" s="86" t="s">
        <v>108</v>
      </c>
      <c r="S5" s="178"/>
      <c r="T5" s="178"/>
      <c r="U5" s="169"/>
    </row>
    <row r="6" spans="1:20" ht="12" customHeight="1">
      <c r="A6" s="45"/>
      <c r="B6" s="46" t="s">
        <v>100</v>
      </c>
      <c r="C6" s="16" t="s">
        <v>55</v>
      </c>
      <c r="D6" s="12" t="s">
        <v>103</v>
      </c>
      <c r="E6" s="195"/>
      <c r="F6" s="88" t="s">
        <v>56</v>
      </c>
      <c r="G6" s="95" t="s">
        <v>28</v>
      </c>
      <c r="H6" s="16" t="s">
        <v>104</v>
      </c>
      <c r="I6" s="16" t="s">
        <v>90</v>
      </c>
      <c r="J6" s="16" t="s">
        <v>105</v>
      </c>
      <c r="K6" s="47"/>
      <c r="L6" s="45"/>
      <c r="M6" s="47"/>
      <c r="N6" s="45"/>
      <c r="O6" s="205"/>
      <c r="P6" s="201"/>
      <c r="Q6" s="201"/>
      <c r="R6" s="84" t="s">
        <v>109</v>
      </c>
      <c r="S6" s="195"/>
      <c r="T6" s="84" t="s">
        <v>30</v>
      </c>
    </row>
    <row r="7" spans="1:21" ht="12.75" customHeight="1">
      <c r="A7" s="49" t="s">
        <v>31</v>
      </c>
      <c r="B7" s="69" t="s">
        <v>57</v>
      </c>
      <c r="C7" s="69" t="s">
        <v>58</v>
      </c>
      <c r="D7" s="97" t="s">
        <v>59</v>
      </c>
      <c r="E7" s="69" t="s">
        <v>60</v>
      </c>
      <c r="F7" s="83" t="s">
        <v>40</v>
      </c>
      <c r="G7" s="96" t="s">
        <v>40</v>
      </c>
      <c r="H7" s="89" t="s">
        <v>123</v>
      </c>
      <c r="I7" s="101" t="s">
        <v>123</v>
      </c>
      <c r="J7" s="83" t="s">
        <v>38</v>
      </c>
      <c r="K7" s="69" t="s">
        <v>39</v>
      </c>
      <c r="L7" s="98" t="s">
        <v>40</v>
      </c>
      <c r="M7" s="83" t="s">
        <v>40</v>
      </c>
      <c r="N7" s="83" t="s">
        <v>40</v>
      </c>
      <c r="O7" s="51" t="s">
        <v>61</v>
      </c>
      <c r="P7" s="26" t="s">
        <v>135</v>
      </c>
      <c r="Q7" s="26" t="s">
        <v>124</v>
      </c>
      <c r="R7" s="83" t="s">
        <v>62</v>
      </c>
      <c r="S7" s="83" t="s">
        <v>62</v>
      </c>
      <c r="T7" s="83" t="s">
        <v>62</v>
      </c>
      <c r="U7" s="70" t="s">
        <v>31</v>
      </c>
    </row>
    <row r="8" spans="1:21" ht="3.75" customHeight="1">
      <c r="A8" s="3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5"/>
      <c r="S8" s="85"/>
      <c r="T8" s="85"/>
      <c r="U8" s="71"/>
    </row>
    <row r="9" spans="1:21" ht="10.5" customHeight="1">
      <c r="A9" s="35" t="s">
        <v>199</v>
      </c>
      <c r="B9" s="29">
        <v>12730</v>
      </c>
      <c r="C9" s="13">
        <v>1978</v>
      </c>
      <c r="D9" s="13">
        <v>290454</v>
      </c>
      <c r="E9" s="13">
        <v>980</v>
      </c>
      <c r="F9" s="13">
        <v>93232</v>
      </c>
      <c r="G9" s="56">
        <v>145711</v>
      </c>
      <c r="H9" s="17">
        <v>97</v>
      </c>
      <c r="I9" s="17">
        <v>99</v>
      </c>
      <c r="J9" s="90">
        <v>0.93</v>
      </c>
      <c r="K9" s="13">
        <v>10855</v>
      </c>
      <c r="L9" s="13">
        <v>27823</v>
      </c>
      <c r="M9" s="91">
        <v>697742</v>
      </c>
      <c r="N9" s="13">
        <v>812425</v>
      </c>
      <c r="O9" s="92">
        <v>1279346</v>
      </c>
      <c r="P9" s="119">
        <v>101.9</v>
      </c>
      <c r="Q9" s="17">
        <v>100</v>
      </c>
      <c r="R9" s="13">
        <v>87484</v>
      </c>
      <c r="S9" s="13" t="s">
        <v>190</v>
      </c>
      <c r="T9" s="13">
        <v>44913</v>
      </c>
      <c r="U9" s="57" t="s">
        <v>199</v>
      </c>
    </row>
    <row r="10" spans="1:21" ht="10.5" customHeight="1">
      <c r="A10" s="55" t="s">
        <v>188</v>
      </c>
      <c r="B10" s="29">
        <v>12708</v>
      </c>
      <c r="C10" s="13">
        <v>2020</v>
      </c>
      <c r="D10" s="13">
        <v>291194</v>
      </c>
      <c r="E10" s="13">
        <v>892</v>
      </c>
      <c r="F10" s="13">
        <v>96920</v>
      </c>
      <c r="G10" s="56">
        <v>145222</v>
      </c>
      <c r="H10" s="119">
        <v>99</v>
      </c>
      <c r="I10" s="17">
        <v>99.9</v>
      </c>
      <c r="J10" s="90">
        <v>1.09</v>
      </c>
      <c r="K10" s="13">
        <v>9731</v>
      </c>
      <c r="L10" s="13">
        <v>18741</v>
      </c>
      <c r="M10" s="29">
        <v>730930</v>
      </c>
      <c r="N10" s="13">
        <v>859091</v>
      </c>
      <c r="O10" s="92">
        <v>1245316</v>
      </c>
      <c r="P10" s="119">
        <v>105.1</v>
      </c>
      <c r="Q10" s="17">
        <v>102.8</v>
      </c>
      <c r="R10" s="13">
        <v>90337</v>
      </c>
      <c r="S10" s="13">
        <v>33266</v>
      </c>
      <c r="T10" s="13">
        <v>46115</v>
      </c>
      <c r="U10" s="57" t="s">
        <v>187</v>
      </c>
    </row>
    <row r="11" spans="1:21" s="72" customFormat="1" ht="10.5" customHeight="1">
      <c r="A11" s="58" t="s">
        <v>201</v>
      </c>
      <c r="B11" s="122" t="s">
        <v>113</v>
      </c>
      <c r="C11" s="122" t="s">
        <v>113</v>
      </c>
      <c r="D11" s="122" t="s">
        <v>113</v>
      </c>
      <c r="E11" s="133" t="s">
        <v>113</v>
      </c>
      <c r="F11" s="122" t="s">
        <v>113</v>
      </c>
      <c r="G11" s="162" t="s">
        <v>113</v>
      </c>
      <c r="H11" s="123" t="s">
        <v>113</v>
      </c>
      <c r="I11" s="123" t="s">
        <v>113</v>
      </c>
      <c r="J11" s="164" t="s">
        <v>113</v>
      </c>
      <c r="K11" s="122" t="s">
        <v>113</v>
      </c>
      <c r="L11" s="122" t="s">
        <v>113</v>
      </c>
      <c r="M11" s="163" t="s">
        <v>216</v>
      </c>
      <c r="N11" s="122" t="s">
        <v>217</v>
      </c>
      <c r="O11" s="165" t="s">
        <v>113</v>
      </c>
      <c r="P11" s="127" t="s">
        <v>113</v>
      </c>
      <c r="Q11" s="123" t="s">
        <v>113</v>
      </c>
      <c r="R11" s="122" t="s">
        <v>113</v>
      </c>
      <c r="S11" s="122" t="s">
        <v>113</v>
      </c>
      <c r="T11" s="167" t="s">
        <v>113</v>
      </c>
      <c r="U11" s="59" t="s">
        <v>200</v>
      </c>
    </row>
    <row r="12" spans="1:73" ht="3" customHeight="1">
      <c r="A12" s="55"/>
      <c r="P12" s="119"/>
      <c r="U12" s="13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15" t="s">
        <v>195</v>
      </c>
      <c r="B13" s="80">
        <v>12708</v>
      </c>
      <c r="C13" s="13">
        <v>161</v>
      </c>
      <c r="D13" s="13">
        <v>288579</v>
      </c>
      <c r="E13" s="13">
        <v>79</v>
      </c>
      <c r="F13" s="13">
        <v>6981</v>
      </c>
      <c r="G13" s="13">
        <v>13161</v>
      </c>
      <c r="H13" s="17">
        <v>98.5</v>
      </c>
      <c r="I13" s="17">
        <v>82.3</v>
      </c>
      <c r="J13" s="77">
        <v>1.1</v>
      </c>
      <c r="K13" s="13">
        <v>800</v>
      </c>
      <c r="L13" s="13">
        <v>1241</v>
      </c>
      <c r="M13" s="13">
        <v>66873</v>
      </c>
      <c r="N13" s="13">
        <v>74291</v>
      </c>
      <c r="O13" s="80">
        <v>1265925</v>
      </c>
      <c r="P13" s="119">
        <v>105.5</v>
      </c>
      <c r="Q13" s="17">
        <v>103.6</v>
      </c>
      <c r="R13" s="13">
        <v>87926</v>
      </c>
      <c r="S13" s="13">
        <v>2464</v>
      </c>
      <c r="T13" s="13">
        <v>45350</v>
      </c>
      <c r="U13" s="57" t="s">
        <v>195</v>
      </c>
    </row>
    <row r="14" spans="1:21" s="128" customFormat="1" ht="10.5" customHeight="1">
      <c r="A14" s="108" t="s">
        <v>142</v>
      </c>
      <c r="B14" s="80">
        <v>12708</v>
      </c>
      <c r="C14" s="13">
        <v>173</v>
      </c>
      <c r="D14" s="13">
        <v>280271</v>
      </c>
      <c r="E14" s="13">
        <v>78</v>
      </c>
      <c r="F14" s="13">
        <v>6603</v>
      </c>
      <c r="G14" s="13">
        <v>8437</v>
      </c>
      <c r="H14" s="17">
        <v>97.9</v>
      </c>
      <c r="I14" s="17">
        <v>85.9</v>
      </c>
      <c r="J14" s="77">
        <v>1.12</v>
      </c>
      <c r="K14" s="13">
        <v>736</v>
      </c>
      <c r="L14" s="13">
        <v>1155</v>
      </c>
      <c r="M14" s="13">
        <v>61875</v>
      </c>
      <c r="N14" s="13">
        <v>70863</v>
      </c>
      <c r="O14" s="80">
        <v>1269079</v>
      </c>
      <c r="P14" s="119">
        <v>105.2</v>
      </c>
      <c r="Q14" s="17">
        <v>103.2</v>
      </c>
      <c r="R14" s="13">
        <v>88574</v>
      </c>
      <c r="S14" s="13">
        <v>2065</v>
      </c>
      <c r="T14" s="13">
        <v>45626</v>
      </c>
      <c r="U14" s="57" t="s">
        <v>142</v>
      </c>
    </row>
    <row r="15" spans="1:21" ht="10.5" customHeight="1">
      <c r="A15" s="108" t="s">
        <v>143</v>
      </c>
      <c r="B15" s="80">
        <v>12706</v>
      </c>
      <c r="C15" s="109">
        <v>216</v>
      </c>
      <c r="D15" s="13">
        <v>332363</v>
      </c>
      <c r="E15" s="109">
        <v>76</v>
      </c>
      <c r="F15" s="109">
        <v>8834</v>
      </c>
      <c r="G15" s="109">
        <v>8944</v>
      </c>
      <c r="H15" s="111">
        <v>98.1</v>
      </c>
      <c r="I15" s="111">
        <v>183.6</v>
      </c>
      <c r="J15" s="116">
        <v>1.14</v>
      </c>
      <c r="K15" s="109">
        <v>686</v>
      </c>
      <c r="L15" s="13">
        <v>1783</v>
      </c>
      <c r="M15" s="13">
        <v>68918</v>
      </c>
      <c r="N15" s="109">
        <v>75574</v>
      </c>
      <c r="O15" s="112">
        <v>1260548</v>
      </c>
      <c r="P15" s="119">
        <v>104.7</v>
      </c>
      <c r="Q15" s="111">
        <v>103.3</v>
      </c>
      <c r="R15" s="13">
        <v>89387</v>
      </c>
      <c r="S15" s="13">
        <v>2784</v>
      </c>
      <c r="T15" s="109">
        <v>46115</v>
      </c>
      <c r="U15" s="118" t="s">
        <v>143</v>
      </c>
    </row>
    <row r="16" spans="1:21" ht="10.5" customHeight="1">
      <c r="A16" s="108" t="s">
        <v>170</v>
      </c>
      <c r="B16" s="80">
        <v>12702</v>
      </c>
      <c r="C16" s="109">
        <v>172</v>
      </c>
      <c r="D16" s="13">
        <v>289847</v>
      </c>
      <c r="E16" s="109">
        <v>68</v>
      </c>
      <c r="F16" s="109">
        <v>6729</v>
      </c>
      <c r="G16" s="109">
        <v>6708</v>
      </c>
      <c r="H16" s="111">
        <v>102.1</v>
      </c>
      <c r="I16" s="111">
        <v>82.8</v>
      </c>
      <c r="J16" s="116">
        <v>1.14</v>
      </c>
      <c r="K16" s="109">
        <v>721</v>
      </c>
      <c r="L16" s="13">
        <v>1681</v>
      </c>
      <c r="M16" s="13">
        <v>61434</v>
      </c>
      <c r="N16" s="109">
        <v>73172</v>
      </c>
      <c r="O16" s="112">
        <v>1261103</v>
      </c>
      <c r="P16" s="119">
        <v>103.3</v>
      </c>
      <c r="Q16" s="111">
        <v>103.1</v>
      </c>
      <c r="R16" s="13">
        <v>89544</v>
      </c>
      <c r="S16" s="13">
        <v>2405</v>
      </c>
      <c r="T16" s="109">
        <v>45849</v>
      </c>
      <c r="U16" s="118" t="s">
        <v>170</v>
      </c>
    </row>
    <row r="17" spans="1:21" ht="10.5" customHeight="1">
      <c r="A17" s="108" t="s">
        <v>2</v>
      </c>
      <c r="B17" s="80">
        <v>12699</v>
      </c>
      <c r="C17" s="13">
        <v>150</v>
      </c>
      <c r="D17" s="13">
        <v>265632</v>
      </c>
      <c r="E17" s="13">
        <v>68</v>
      </c>
      <c r="F17" s="13">
        <v>7416</v>
      </c>
      <c r="G17" s="13">
        <v>7122</v>
      </c>
      <c r="H17" s="17">
        <v>98.9</v>
      </c>
      <c r="I17" s="17">
        <v>80.6</v>
      </c>
      <c r="J17" s="77">
        <v>1.15</v>
      </c>
      <c r="K17" s="13">
        <v>692</v>
      </c>
      <c r="L17" s="13">
        <v>1512</v>
      </c>
      <c r="M17" s="13">
        <v>59414</v>
      </c>
      <c r="N17" s="13">
        <v>63699</v>
      </c>
      <c r="O17" s="80">
        <v>1251112</v>
      </c>
      <c r="P17" s="119">
        <v>103.3</v>
      </c>
      <c r="Q17" s="17">
        <v>102.9</v>
      </c>
      <c r="R17" s="13">
        <v>89130</v>
      </c>
      <c r="S17" s="13">
        <v>2297</v>
      </c>
      <c r="T17" s="13">
        <v>45963</v>
      </c>
      <c r="U17" s="57" t="s">
        <v>2</v>
      </c>
    </row>
    <row r="18" spans="1:21" ht="10.5" customHeight="1">
      <c r="A18" s="108" t="s">
        <v>147</v>
      </c>
      <c r="B18" s="80">
        <v>12690</v>
      </c>
      <c r="C18" s="13">
        <v>172</v>
      </c>
      <c r="D18" s="13">
        <v>317579</v>
      </c>
      <c r="E18" s="13">
        <v>70</v>
      </c>
      <c r="F18" s="13">
        <v>13740</v>
      </c>
      <c r="G18" s="13">
        <v>12755</v>
      </c>
      <c r="H18" s="17">
        <v>98.1</v>
      </c>
      <c r="I18" s="17">
        <v>85.8</v>
      </c>
      <c r="J18" s="77">
        <v>1.15</v>
      </c>
      <c r="K18" s="13">
        <v>859</v>
      </c>
      <c r="L18" s="13">
        <v>2236</v>
      </c>
      <c r="M18" s="13">
        <v>69268</v>
      </c>
      <c r="N18" s="13">
        <v>67042</v>
      </c>
      <c r="O18" s="80">
        <v>1245316</v>
      </c>
      <c r="P18" s="119">
        <v>103.5</v>
      </c>
      <c r="Q18" s="17">
        <v>103.3</v>
      </c>
      <c r="R18" s="13">
        <v>89479</v>
      </c>
      <c r="S18" s="13">
        <v>3169</v>
      </c>
      <c r="T18" s="13">
        <v>46546</v>
      </c>
      <c r="U18" s="57" t="s">
        <v>147</v>
      </c>
    </row>
    <row r="19" spans="1:21" ht="10.5" customHeight="1">
      <c r="A19" s="108" t="s">
        <v>148</v>
      </c>
      <c r="B19" s="80">
        <v>12694</v>
      </c>
      <c r="C19" s="13">
        <v>161</v>
      </c>
      <c r="D19" s="13">
        <v>300480</v>
      </c>
      <c r="E19" s="13">
        <v>76</v>
      </c>
      <c r="F19" s="13">
        <v>8413</v>
      </c>
      <c r="G19" s="13">
        <v>18361</v>
      </c>
      <c r="H19" s="17">
        <v>99.3</v>
      </c>
      <c r="I19" s="17">
        <v>85.2</v>
      </c>
      <c r="J19" s="77">
        <v>1.17</v>
      </c>
      <c r="K19" s="13">
        <v>748</v>
      </c>
      <c r="L19" s="13">
        <v>1928</v>
      </c>
      <c r="M19" s="13">
        <v>65502</v>
      </c>
      <c r="N19" s="13">
        <v>66095</v>
      </c>
      <c r="O19" s="80">
        <v>1250073</v>
      </c>
      <c r="P19" s="119">
        <v>103.6</v>
      </c>
      <c r="Q19" s="17">
        <v>103.7</v>
      </c>
      <c r="R19" s="13">
        <v>90457</v>
      </c>
      <c r="S19" s="13">
        <v>2597</v>
      </c>
      <c r="T19" s="13">
        <v>46076</v>
      </c>
      <c r="U19" s="57" t="s">
        <v>148</v>
      </c>
    </row>
    <row r="20" spans="1:21" ht="10.5" customHeight="1">
      <c r="A20" s="55" t="s">
        <v>149</v>
      </c>
      <c r="B20" s="80">
        <v>12690</v>
      </c>
      <c r="C20" s="13">
        <v>169</v>
      </c>
      <c r="D20" s="13">
        <v>286433</v>
      </c>
      <c r="E20" s="13">
        <v>72</v>
      </c>
      <c r="F20" s="13">
        <v>7650</v>
      </c>
      <c r="G20" s="13">
        <v>11294</v>
      </c>
      <c r="H20" s="17">
        <v>97.2</v>
      </c>
      <c r="I20" s="17">
        <v>84</v>
      </c>
      <c r="J20" s="77">
        <v>1.19</v>
      </c>
      <c r="K20" s="5">
        <v>724</v>
      </c>
      <c r="L20" s="13">
        <v>1278</v>
      </c>
      <c r="M20" s="13">
        <v>57403</v>
      </c>
      <c r="N20" s="13">
        <v>59609</v>
      </c>
      <c r="O20" s="80">
        <v>1245755</v>
      </c>
      <c r="P20" s="119">
        <v>103.8</v>
      </c>
      <c r="Q20" s="17">
        <v>104</v>
      </c>
      <c r="R20" s="13">
        <v>90745</v>
      </c>
      <c r="S20" s="13">
        <v>2344</v>
      </c>
      <c r="T20" s="13">
        <v>46245</v>
      </c>
      <c r="U20" s="57" t="s">
        <v>149</v>
      </c>
    </row>
    <row r="21" spans="1:21" ht="10.5" customHeight="1">
      <c r="A21" s="55" t="s">
        <v>150</v>
      </c>
      <c r="B21" s="80">
        <v>12693</v>
      </c>
      <c r="C21" s="13">
        <v>164</v>
      </c>
      <c r="D21" s="13">
        <v>268652</v>
      </c>
      <c r="E21" s="13">
        <v>88</v>
      </c>
      <c r="F21" s="13">
        <v>9518</v>
      </c>
      <c r="G21" s="13">
        <v>15564</v>
      </c>
      <c r="H21" s="17">
        <v>98.3</v>
      </c>
      <c r="I21" s="17">
        <v>144.3</v>
      </c>
      <c r="J21" s="77">
        <v>1.19</v>
      </c>
      <c r="K21" s="5">
        <v>824</v>
      </c>
      <c r="L21" s="13">
        <v>1269</v>
      </c>
      <c r="M21" s="13">
        <v>65057</v>
      </c>
      <c r="N21" s="13">
        <v>65801</v>
      </c>
      <c r="O21" s="80">
        <v>1242935</v>
      </c>
      <c r="P21" s="119">
        <v>103.6</v>
      </c>
      <c r="Q21" s="17">
        <v>103.8</v>
      </c>
      <c r="R21" s="13">
        <v>90986</v>
      </c>
      <c r="S21" s="13">
        <v>3135</v>
      </c>
      <c r="T21" s="13">
        <v>46474</v>
      </c>
      <c r="U21" s="57" t="s">
        <v>150</v>
      </c>
    </row>
    <row r="22" spans="1:21" ht="10.5" customHeight="1">
      <c r="A22" s="55" t="s">
        <v>138</v>
      </c>
      <c r="B22" s="29" t="s">
        <v>202</v>
      </c>
      <c r="C22" s="13">
        <v>171</v>
      </c>
      <c r="D22" s="13">
        <v>280471</v>
      </c>
      <c r="E22" s="13">
        <v>78</v>
      </c>
      <c r="F22" s="13">
        <v>7419</v>
      </c>
      <c r="G22" s="13">
        <v>14632</v>
      </c>
      <c r="H22" s="17">
        <v>97.5</v>
      </c>
      <c r="I22" s="17">
        <v>117.7</v>
      </c>
      <c r="J22" s="77">
        <v>1.21</v>
      </c>
      <c r="K22" s="5">
        <v>787</v>
      </c>
      <c r="L22" s="13">
        <v>1201</v>
      </c>
      <c r="M22" s="13">
        <v>66637</v>
      </c>
      <c r="N22" s="13">
        <v>69341</v>
      </c>
      <c r="O22" s="80">
        <v>1242316</v>
      </c>
      <c r="P22" s="119">
        <v>103.3</v>
      </c>
      <c r="Q22" s="131">
        <v>103.7</v>
      </c>
      <c r="R22" s="13">
        <v>91130</v>
      </c>
      <c r="S22" s="13">
        <v>2437</v>
      </c>
      <c r="T22" s="13">
        <v>46591</v>
      </c>
      <c r="U22" s="57" t="s">
        <v>138</v>
      </c>
    </row>
    <row r="23" spans="1:21" ht="10.5" customHeight="1">
      <c r="A23" s="55" t="s">
        <v>139</v>
      </c>
      <c r="B23" s="29">
        <v>12689</v>
      </c>
      <c r="C23" s="13">
        <v>161</v>
      </c>
      <c r="D23" s="13">
        <v>291156</v>
      </c>
      <c r="E23" s="13">
        <v>80</v>
      </c>
      <c r="F23" s="13">
        <v>6582</v>
      </c>
      <c r="G23" s="13">
        <v>11132</v>
      </c>
      <c r="H23" s="17">
        <v>96.3</v>
      </c>
      <c r="I23" s="17">
        <v>83.4</v>
      </c>
      <c r="J23" s="77">
        <v>1.23</v>
      </c>
      <c r="K23" s="5">
        <v>632</v>
      </c>
      <c r="L23" s="13">
        <v>979</v>
      </c>
      <c r="M23" s="13">
        <v>58818</v>
      </c>
      <c r="N23" s="13">
        <v>64533</v>
      </c>
      <c r="O23" s="80">
        <v>1244150</v>
      </c>
      <c r="P23" s="119">
        <v>102.7</v>
      </c>
      <c r="Q23" s="131">
        <v>103.9</v>
      </c>
      <c r="R23" s="13">
        <v>91198</v>
      </c>
      <c r="S23" s="13">
        <v>2320</v>
      </c>
      <c r="T23" s="13">
        <v>46591</v>
      </c>
      <c r="U23" s="57" t="s">
        <v>139</v>
      </c>
    </row>
    <row r="24" spans="1:21" ht="10.5" customHeight="1">
      <c r="A24" s="60" t="s">
        <v>140</v>
      </c>
      <c r="B24" s="29">
        <v>12685</v>
      </c>
      <c r="C24" s="13">
        <v>151</v>
      </c>
      <c r="D24" s="13">
        <v>274309</v>
      </c>
      <c r="E24" s="13">
        <v>78</v>
      </c>
      <c r="F24" s="13">
        <v>10526</v>
      </c>
      <c r="G24" s="13">
        <v>12461</v>
      </c>
      <c r="H24" s="17">
        <v>97.4</v>
      </c>
      <c r="I24" s="17">
        <v>82.3</v>
      </c>
      <c r="J24" s="77">
        <v>1.24</v>
      </c>
      <c r="K24" s="5">
        <v>673</v>
      </c>
      <c r="L24" s="13">
        <v>2709</v>
      </c>
      <c r="M24" s="13">
        <v>64170</v>
      </c>
      <c r="N24" s="13">
        <v>65370</v>
      </c>
      <c r="O24" s="80">
        <v>1248936</v>
      </c>
      <c r="P24" s="119">
        <v>102.1</v>
      </c>
      <c r="Q24" s="131">
        <v>103.9</v>
      </c>
      <c r="R24" s="13">
        <v>91054</v>
      </c>
      <c r="S24" s="13">
        <v>2344</v>
      </c>
      <c r="T24" s="13">
        <v>47047</v>
      </c>
      <c r="U24" s="57" t="s">
        <v>140</v>
      </c>
    </row>
    <row r="25" spans="1:21" ht="10.5" customHeight="1">
      <c r="A25" s="108" t="s">
        <v>151</v>
      </c>
      <c r="B25" s="29">
        <v>12689</v>
      </c>
      <c r="C25" s="13" t="s">
        <v>204</v>
      </c>
      <c r="D25" s="13">
        <v>282401</v>
      </c>
      <c r="E25" s="13">
        <v>77</v>
      </c>
      <c r="F25" s="13">
        <v>7697</v>
      </c>
      <c r="G25" s="13">
        <v>12530</v>
      </c>
      <c r="H25" s="17" t="s">
        <v>206</v>
      </c>
      <c r="I25" s="17" t="s">
        <v>208</v>
      </c>
      <c r="J25" s="77">
        <v>1.24</v>
      </c>
      <c r="K25" s="5">
        <v>742</v>
      </c>
      <c r="L25" s="13">
        <v>1062</v>
      </c>
      <c r="M25" s="13">
        <v>65425</v>
      </c>
      <c r="N25" s="13" t="s">
        <v>218</v>
      </c>
      <c r="O25" s="80">
        <v>1244211</v>
      </c>
      <c r="P25" s="119">
        <v>101.5</v>
      </c>
      <c r="Q25" s="131">
        <v>103.9</v>
      </c>
      <c r="R25" s="13">
        <v>91146</v>
      </c>
      <c r="S25" s="13">
        <v>2075</v>
      </c>
      <c r="T25" s="13">
        <v>46879</v>
      </c>
      <c r="U25" s="57" t="s">
        <v>151</v>
      </c>
    </row>
    <row r="26" spans="1:21" ht="10.5" customHeight="1">
      <c r="A26" s="108" t="s">
        <v>142</v>
      </c>
      <c r="B26" s="29">
        <v>12689</v>
      </c>
      <c r="C26" s="13" t="s">
        <v>205</v>
      </c>
      <c r="D26" s="13">
        <v>273268</v>
      </c>
      <c r="E26" s="13">
        <v>80</v>
      </c>
      <c r="F26" s="13">
        <v>6686</v>
      </c>
      <c r="G26" s="13">
        <v>8720</v>
      </c>
      <c r="H26" s="17" t="s">
        <v>207</v>
      </c>
      <c r="I26" s="17" t="s">
        <v>209</v>
      </c>
      <c r="J26" s="77">
        <v>1.25</v>
      </c>
      <c r="K26" s="5">
        <v>711</v>
      </c>
      <c r="L26" s="13">
        <v>1417</v>
      </c>
      <c r="M26" s="13" t="s">
        <v>212</v>
      </c>
      <c r="N26" s="13" t="s">
        <v>213</v>
      </c>
      <c r="O26" s="80">
        <v>1233008</v>
      </c>
      <c r="P26" s="119" t="s">
        <v>214</v>
      </c>
      <c r="Q26" s="131">
        <v>103.5</v>
      </c>
      <c r="R26" s="13">
        <v>91530</v>
      </c>
      <c r="S26" s="13">
        <v>2366</v>
      </c>
      <c r="T26" s="13">
        <v>47125</v>
      </c>
      <c r="U26" s="57" t="s">
        <v>142</v>
      </c>
    </row>
    <row r="27" spans="1:21" s="72" customFormat="1" ht="10.5" customHeight="1">
      <c r="A27" s="151" t="s">
        <v>196</v>
      </c>
      <c r="B27" s="163" t="s">
        <v>203</v>
      </c>
      <c r="C27" s="122" t="s">
        <v>113</v>
      </c>
      <c r="D27" s="122" t="s">
        <v>113</v>
      </c>
      <c r="E27" s="122" t="s">
        <v>113</v>
      </c>
      <c r="F27" s="122" t="s">
        <v>113</v>
      </c>
      <c r="G27" s="122">
        <v>8086</v>
      </c>
      <c r="H27" s="123" t="s">
        <v>113</v>
      </c>
      <c r="I27" s="123" t="s">
        <v>113</v>
      </c>
      <c r="J27" s="158" t="s">
        <v>113</v>
      </c>
      <c r="K27" s="20">
        <v>699</v>
      </c>
      <c r="L27" s="122">
        <v>3854</v>
      </c>
      <c r="M27" s="122" t="s">
        <v>210</v>
      </c>
      <c r="N27" s="122" t="s">
        <v>211</v>
      </c>
      <c r="O27" s="125">
        <v>1233214</v>
      </c>
      <c r="P27" s="127" t="s">
        <v>215</v>
      </c>
      <c r="Q27" s="159" t="s">
        <v>164</v>
      </c>
      <c r="R27" s="125">
        <v>92110</v>
      </c>
      <c r="S27" s="122" t="s">
        <v>113</v>
      </c>
      <c r="T27" s="122" t="s">
        <v>113</v>
      </c>
      <c r="U27" s="59" t="s">
        <v>143</v>
      </c>
    </row>
    <row r="28" spans="1:21" s="72" customFormat="1" ht="3" customHeight="1">
      <c r="A28" s="154"/>
      <c r="B28" s="132"/>
      <c r="C28" s="122"/>
      <c r="D28" s="122"/>
      <c r="E28" s="122"/>
      <c r="F28" s="122"/>
      <c r="G28" s="122"/>
      <c r="H28" s="123"/>
      <c r="I28" s="123"/>
      <c r="J28" s="123"/>
      <c r="K28" s="20"/>
      <c r="L28" s="133"/>
      <c r="M28" s="122" t="s">
        <v>113</v>
      </c>
      <c r="N28" s="122" t="s">
        <v>113</v>
      </c>
      <c r="O28" s="123" t="s">
        <v>113</v>
      </c>
      <c r="P28" s="127"/>
      <c r="Q28" s="125"/>
      <c r="R28" s="125"/>
      <c r="S28" s="123"/>
      <c r="T28" s="122"/>
      <c r="U28" s="59"/>
    </row>
    <row r="29" spans="1:21" s="141" customFormat="1" ht="13.5" customHeight="1">
      <c r="A29" s="136" t="s">
        <v>63</v>
      </c>
      <c r="B29" s="157">
        <f>12688-12689</f>
        <v>-1</v>
      </c>
      <c r="C29" s="137">
        <f>(16501-16072)/16072*100</f>
        <v>2.6692384270781484</v>
      </c>
      <c r="D29" s="137">
        <f>(D26-D25)/D25*100</f>
        <v>-3.234053703775836</v>
      </c>
      <c r="E29" s="137">
        <f>(79697-77153)/77153*100</f>
        <v>3.297344238072401</v>
      </c>
      <c r="F29" s="137">
        <f>(F26-F25)/F25*100</f>
        <v>-13.134987657528907</v>
      </c>
      <c r="G29" s="137">
        <f>(G27-G26)/G26*100</f>
        <v>-7.270642201834862</v>
      </c>
      <c r="H29" s="138">
        <v>-1</v>
      </c>
      <c r="I29" s="137">
        <f>(86.1-83.2)/83.2*100</f>
        <v>3.4855769230769127</v>
      </c>
      <c r="J29" s="148">
        <f>J26-J25</f>
        <v>0.010000000000000009</v>
      </c>
      <c r="K29" s="137">
        <f>(K27-K26)/K26*100</f>
        <v>-1.6877637130801686</v>
      </c>
      <c r="L29" s="137">
        <f>(L27-L26)/L26*100</f>
        <v>171.98306280875087</v>
      </c>
      <c r="M29" s="137">
        <f>(6337563-5981206)/5981206*100</f>
        <v>5.957945604949905</v>
      </c>
      <c r="N29" s="137">
        <f>(6197336-6362541)/6362541*100</f>
        <v>-2.596525507654882</v>
      </c>
      <c r="O29" s="137">
        <f>(O27-O26)/O26*100</f>
        <v>0.01670710976733322</v>
      </c>
      <c r="P29" s="137">
        <v>-0.3</v>
      </c>
      <c r="Q29" s="137">
        <v>-0.3</v>
      </c>
      <c r="R29" s="137">
        <f>(R27-R26)/R26*100</f>
        <v>0.6336720201026985</v>
      </c>
      <c r="S29" s="139">
        <f>(S26-S25)/S25*100</f>
        <v>14.024096385542167</v>
      </c>
      <c r="T29" s="137">
        <f>(471254-468785)/468785*100</f>
        <v>0.5266806745096366</v>
      </c>
      <c r="U29" s="140" t="s">
        <v>63</v>
      </c>
    </row>
    <row r="30" spans="1:21" s="141" customFormat="1" ht="13.5" customHeight="1">
      <c r="A30" s="142" t="s">
        <v>152</v>
      </c>
      <c r="B30" s="157">
        <v>-18</v>
      </c>
      <c r="C30" s="137">
        <v>-0.8</v>
      </c>
      <c r="D30" s="137">
        <f>(D26-D14)/D14*100</f>
        <v>-2.498653089331397</v>
      </c>
      <c r="E30" s="137">
        <f>(79697-78364)/78364*100</f>
        <v>1.701036190087285</v>
      </c>
      <c r="F30" s="137">
        <f>(668551-660308)/660308*100</f>
        <v>1.2483568274199313</v>
      </c>
      <c r="G30" s="137">
        <v>-9.6</v>
      </c>
      <c r="H30" s="137">
        <v>1.6</v>
      </c>
      <c r="I30" s="137">
        <f>(86.1-I14)/I14*100</f>
        <v>0.23282887077996348</v>
      </c>
      <c r="J30" s="148">
        <f>J26-J14</f>
        <v>0.1299999999999999</v>
      </c>
      <c r="K30" s="137">
        <f>(K27-K15)/K15*100</f>
        <v>1.8950437317784257</v>
      </c>
      <c r="L30" s="137">
        <f>(L27-L15)/L15*100</f>
        <v>116.15255187885587</v>
      </c>
      <c r="M30" s="137">
        <v>-8</v>
      </c>
      <c r="N30" s="137">
        <v>-18</v>
      </c>
      <c r="O30" s="137">
        <f>(O27-O15)/O15*100</f>
        <v>-2.168421987897327</v>
      </c>
      <c r="P30" s="137">
        <v>-3.4</v>
      </c>
      <c r="Q30" s="137">
        <v>0.3</v>
      </c>
      <c r="R30" s="137">
        <f>(R27-R15)/R15*100</f>
        <v>3.0463042724333516</v>
      </c>
      <c r="S30" s="137">
        <f>(S26-S14)/S14*100</f>
        <v>14.576271186440678</v>
      </c>
      <c r="T30" s="137">
        <v>3.3</v>
      </c>
      <c r="U30" s="143" t="s">
        <v>152</v>
      </c>
    </row>
    <row r="31" spans="1:21" s="74" customFormat="1" ht="39.75" customHeight="1">
      <c r="A31" s="73" t="s">
        <v>93</v>
      </c>
      <c r="B31" s="22" t="s">
        <v>136</v>
      </c>
      <c r="C31" s="28" t="s">
        <v>73</v>
      </c>
      <c r="D31" s="22" t="s">
        <v>74</v>
      </c>
      <c r="E31" s="21" t="s">
        <v>76</v>
      </c>
      <c r="F31" s="22" t="s">
        <v>77</v>
      </c>
      <c r="G31" s="22" t="s">
        <v>75</v>
      </c>
      <c r="H31" s="28" t="s">
        <v>78</v>
      </c>
      <c r="I31" s="21" t="s">
        <v>79</v>
      </c>
      <c r="J31" s="21" t="s">
        <v>80</v>
      </c>
      <c r="K31" s="183" t="s">
        <v>42</v>
      </c>
      <c r="L31" s="184"/>
      <c r="M31" s="183" t="s">
        <v>110</v>
      </c>
      <c r="N31" s="184"/>
      <c r="O31" s="63" t="s">
        <v>111</v>
      </c>
      <c r="P31" s="28" t="s">
        <v>82</v>
      </c>
      <c r="Q31" s="22" t="s">
        <v>81</v>
      </c>
      <c r="R31" s="28" t="s">
        <v>82</v>
      </c>
      <c r="S31" s="22" t="s">
        <v>115</v>
      </c>
      <c r="T31" s="22" t="s">
        <v>83</v>
      </c>
      <c r="U31" s="63" t="s">
        <v>3</v>
      </c>
    </row>
    <row r="32" s="9" customFormat="1" ht="10.5" customHeight="1">
      <c r="A32" s="24" t="s">
        <v>165</v>
      </c>
    </row>
    <row r="33" spans="1:21" s="9" customFormat="1" ht="10.5" customHeight="1">
      <c r="A33" s="24" t="s">
        <v>125</v>
      </c>
      <c r="G33" s="78"/>
      <c r="K33" s="9" t="s">
        <v>126</v>
      </c>
      <c r="S33" s="99"/>
      <c r="T33" s="99"/>
      <c r="U33" s="99"/>
    </row>
    <row r="34" spans="1:21" s="9" customFormat="1" ht="10.5" customHeight="1">
      <c r="A34" s="9" t="s">
        <v>154</v>
      </c>
      <c r="K34" s="9" t="s">
        <v>177</v>
      </c>
      <c r="S34" s="99"/>
      <c r="T34" s="100"/>
      <c r="U34" s="99"/>
    </row>
    <row r="35" spans="1:21" s="9" customFormat="1" ht="10.5" customHeight="1">
      <c r="A35" s="9" t="s">
        <v>171</v>
      </c>
      <c r="I35" s="78"/>
      <c r="J35" s="99"/>
      <c r="K35" s="9" t="s">
        <v>174</v>
      </c>
      <c r="S35" s="99"/>
      <c r="T35" s="99"/>
      <c r="U35" s="99"/>
    </row>
    <row r="36" spans="1:21" s="9" customFormat="1" ht="10.5" customHeight="1">
      <c r="A36" s="9" t="s">
        <v>146</v>
      </c>
      <c r="I36" s="78"/>
      <c r="J36" s="99"/>
      <c r="S36" s="99"/>
      <c r="T36" s="99"/>
      <c r="U36" s="99"/>
    </row>
    <row r="37" spans="1:10" s="9" customFormat="1" ht="10.5" customHeight="1">
      <c r="A37" s="9" t="s">
        <v>172</v>
      </c>
      <c r="F37" s="75"/>
      <c r="J37" s="100"/>
    </row>
    <row r="38" spans="1:21" s="9" customFormat="1" ht="10.5">
      <c r="A38" s="9" t="s">
        <v>173</v>
      </c>
      <c r="S38" s="9" t="s">
        <v>141</v>
      </c>
      <c r="U38" s="75"/>
    </row>
    <row r="39" ht="13.5">
      <c r="T39" s="106"/>
    </row>
    <row r="41" spans="15:19" ht="13.5">
      <c r="O41" s="18" t="s">
        <v>145</v>
      </c>
      <c r="S41" s="107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C3:D3"/>
    <mergeCell ref="I3:J3"/>
    <mergeCell ref="A4:A5"/>
    <mergeCell ref="E4:E6"/>
    <mergeCell ref="S3:S6"/>
    <mergeCell ref="U4:U5"/>
    <mergeCell ref="T3:T5"/>
  </mergeCells>
  <printOptions/>
  <pageMargins left="0.5905511811023623" right="0.1968503937007874" top="1.1811023622047245" bottom="0.984251968503937" header="0.31496062992125984" footer="0.5118110236220472"/>
  <pageSetup horizontalDpi="600" verticalDpi="600" orientation="landscape" paperSize="9" scale="75" r:id="rId1"/>
  <ignoredErrors>
    <ignoredError sqref="S4:U8 R6:R8 C3:G8 H8 H3:H6 U29 I3:N3 V26:IV26 A29 I8:Q8 J7:O7 I6:Q6 J4:Q5 P3:Q3 S3 U3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2016-02-01T08:23:22Z</cp:lastPrinted>
  <dcterms:created xsi:type="dcterms:W3CDTF">1997-01-08T22:48:59Z</dcterms:created>
  <dcterms:modified xsi:type="dcterms:W3CDTF">2016-02-01T08:25:09Z</dcterms:modified>
  <cp:category/>
  <cp:version/>
  <cp:contentType/>
  <cp:contentStatus/>
</cp:coreProperties>
</file>