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lgwn-fsv-01.saga-net.local\共有フォルダ\財政課\12決算関係\決算統計\R6\16決算分析（年度末１回目、次年度１０月２回目）\02県回答\"/>
    </mc:Choice>
  </mc:AlternateContent>
  <xr:revisionPtr revIDLastSave="0" documentId="13_ncr:1_{5A64DEFE-4EA9-42FB-9A10-8FBEC221203A}"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8"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U38" i="10"/>
  <c r="C38" i="10"/>
  <c r="BE37" i="10"/>
  <c r="U37" i="10"/>
  <c r="C37" i="10"/>
  <c r="BE36" i="10"/>
  <c r="C36" i="10"/>
  <c r="BE35" i="10"/>
  <c r="C35" i="10"/>
  <c r="BW34" i="10"/>
  <c r="BE34" i="10"/>
  <c r="U34" i="10"/>
  <c r="U35" i="10" s="1"/>
  <c r="U36" i="10" s="1"/>
  <c r="C34" i="10"/>
  <c r="BW35" i="10" l="1"/>
  <c r="BW36" i="10" s="1"/>
  <c r="BW37" i="10" s="1"/>
  <c r="BW38" i="10" s="1"/>
  <c r="BW39" i="10" s="1"/>
  <c r="BW40" i="10" s="1"/>
  <c r="BW41" i="10" s="1"/>
  <c r="BW42" i="10" s="1"/>
  <c r="BW43" i="10" s="1"/>
  <c r="AM34" i="10"/>
  <c r="AM35" i="10" s="1"/>
  <c r="AM36" i="10" s="1"/>
  <c r="AM37" i="10" s="1"/>
  <c r="AM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alcChain>
</file>

<file path=xl/sharedStrings.xml><?xml version="1.0" encoding="utf-8"?>
<sst xmlns="http://schemas.openxmlformats.org/spreadsheetml/2006/main" count="1092" uniqueCount="578">
  <si>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</si>
  <si>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</si>
  <si>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</si>
  <si>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</si>
  <si>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</si>
  <si>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</si>
  <si>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</si>
  <si>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</si>
  <si>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</si>
  <si>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</si>
  <si>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</si>
  <si>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</si>
  <si>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</si>
  <si>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</si>
  <si>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</si>
  <si>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</si>
  <si>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</si>
  <si>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</si>
  <si>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</si>
  <si>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</si>
  <si>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</si>
  <si>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</si>
  <si>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</si>
  <si>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</si>
  <si>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</si>
  <si>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</si>
  <si>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</si>
  <si>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</si>
  <si>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</si>
  <si>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</si>
  <si>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</si>
  <si>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</si>
  <si>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</si>
  <si>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</si>
  <si>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</si>
  <si>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</si>
  <si>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</si>
  <si>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</si>
  <si>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</si>
  <si>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</si>
  <si>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</si>
  <si>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</si>
  <si>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</si>
  <si>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</si>
  <si>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</si>
  <si>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</si>
  <si>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</si>
  <si>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</si>
  <si>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</si>
  <si>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</si>
  <si>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</si>
  <si>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</si>
  <si>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</si>
  <si>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</si>
  <si>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</si>
  <si>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</si>
  <si>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</si>
  <si>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</si>
  <si>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</si>
  <si>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</si>
  <si>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</si>
  <si>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</si>
  <si>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</si>
  <si>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</si>
  <si>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</si>
  <si>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</si>
  <si>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</si>
  <si>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</si>
  <si>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</si>
  <si>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</si>
  <si>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</si>
  <si>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</si>
  <si>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</si>
  <si>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</si>
  <si>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</si>
  <si>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</si>
  <si>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</si>
  <si>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</si>
  <si>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</si>
  <si>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</si>
  <si>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</si>
  <si>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施行時特例市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</si>
  <si>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</si>
  <si>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</si>
  <si>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</si>
  <si>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</si>
  <si>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</si>
  <si>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</si>
  <si>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</si>
  <si>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</si>
  <si>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</si>
  <si>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</si>
  <si>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</si>
  <si>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</si>
  <si>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佐賀市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</si>
  <si>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</si>
  <si>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</si>
  <si>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</si>
  <si>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</si>
  <si>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</si>
  <si>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</si>
  <si>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</si>
  <si>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</si>
  <si>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</si>
  <si>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</si>
  <si>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</si>
  <si>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</si>
  <si>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</si>
  <si>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</si>
  <si>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</si>
  <si>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</si>
  <si>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</si>
  <si>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</si>
  <si>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</si>
  <si>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</si>
  <si>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</si>
  <si>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</si>
  <si>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</si>
  <si>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</si>
  <si>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</si>
  <si>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</si>
  <si>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</si>
  <si>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</si>
  <si>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</si>
  <si>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</si>
  <si>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</si>
  <si>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</si>
  <si>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</si>
  <si>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</si>
  <si>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</si>
  <si>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</si>
  <si>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</si>
  <si>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</si>
  <si>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</si>
  <si>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</si>
  <si>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</si>
  <si>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</si>
  <si>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</si>
  <si>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</si>
  <si>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</si>
  <si>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</si>
  <si>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</si>
  <si>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</si>
  <si>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</si>
  <si>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</si>
  <si>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</si>
  <si>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</si>
  <si>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</si>
  <si>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</si>
  <si>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</si>
  <si>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</si>
  <si>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</si>
  <si>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</si>
  <si>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</si>
  <si>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</si>
  <si>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</si>
  <si>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</si>
  <si>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</si>
  <si>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</si>
  <si>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</si>
  <si>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</si>
  <si>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</si>
  <si>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</si>
  <si>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</si>
  <si>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</si>
  <si>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</si>
  <si>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</si>
  <si>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</si>
  <si>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</si>
  <si>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</si>
  <si>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</si>
  <si>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</si>
  <si>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</si>
  <si>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</si>
  <si>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</si>
  <si>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</si>
  <si>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</si>
  <si>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</si>
  <si>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</si>
  <si>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</si>
  <si>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</si>
  <si>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</si>
  <si>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</si>
  <si>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</si>
  <si>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</si>
  <si>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</si>
  <si>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</si>
  <si>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</si>
  <si>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</si>
  <si>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</si>
  <si>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</si>
  <si>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</si>
  <si>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</si>
  <si>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</si>
  <si>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</si>
  <si>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</si>
  <si>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</si>
  <si>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</si>
  <si>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</si>
  <si>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</si>
  <si>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</si>
  <si>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</si>
  <si>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</si>
  <si>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佐賀県佐賀市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</si>
  <si>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</si>
  <si>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</si>
  <si>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</si>
  <si>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</si>
  <si>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</si>
  <si>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</si>
  <si>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</si>
  <si>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</si>
  <si>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</si>
  <si>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</si>
  <si>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</si>
  <si>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</si>
  <si>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</si>
  <si>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</si>
  <si>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</si>
  <si>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</si>
  <si>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</si>
  <si>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</si>
  <si>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</si>
  <si>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</si>
  <si>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</si>
  <si>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</si>
  <si>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</si>
  <si>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</si>
  <si>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</si>
  <si>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</si>
  <si>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</si>
  <si>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</si>
  <si>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</si>
  <si>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</si>
  <si>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</si>
  <si>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</si>
  <si>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</si>
  <si>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</si>
  <si>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</si>
  <si>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</si>
  <si>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</si>
  <si>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</si>
  <si>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</si>
  <si>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</si>
  <si>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</si>
  <si>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</si>
  <si>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</si>
  <si>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</si>
  <si>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</si>
  <si>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</si>
  <si>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</si>
  <si>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</si>
  <si>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</si>
  <si>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</si>
  <si>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</si>
  <si>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</si>
  <si>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</si>
  <si>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</si>
  <si>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</si>
  <si>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</si>
  <si>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</si>
  <si>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</si>
  <si>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</si>
  <si>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</si>
  <si>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</si>
  <si>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</si>
  <si>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</si>
  <si>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</si>
  <si>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</si>
  <si>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</si>
  <si>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</si>
  <si>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</si>
  <si>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</si>
  <si>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</si>
  <si>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</si>
  <si>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</si>
  <si>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</si>
  <si>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</si>
  <si>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</si>
  <si>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</si>
  <si>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</si>
  <si>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</si>
  <si>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</si>
  <si>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</si>
  <si>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</si>
  <si>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</si>
  <si>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</si>
  <si>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</si>
  <si>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</si>
  <si>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</si>
  <si>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</si>
  <si>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</si>
  <si>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</si>
  <si>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</si>
  <si>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</si>
  <si>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</si>
  <si>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</si>
  <si>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</si>
  <si>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</si>
  <si>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</si>
  <si>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</si>
  <si>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</si>
  <si>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</si>
  <si>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</si>
  <si>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</si>
  <si>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</si>
  <si>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</si>
  <si>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</si>
  <si>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</si>
  <si>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</si>
  <si>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</si>
  <si>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</si>
  <si>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</si>
  <si>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</si>
  <si>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</si>
  <si>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</si>
  <si>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</si>
  <si>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</si>
  <si>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</si>
  <si>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</si>
  <si>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</si>
  <si>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</si>
  <si>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</si>
  <si>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</si>
  <si>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</si>
  <si>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</si>
  <si>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</si>
  <si>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</si>
  <si>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</si>
  <si>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</si>
  <si>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</si>
  <si>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</si>
  <si>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</si>
  <si>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</si>
  <si>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</si>
  <si>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</si>
  <si>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</si>
  <si>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</si>
  <si>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</si>
  <si>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</si>
  <si>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</si>
  <si>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</si>
  <si>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</si>
  <si>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</si>
  <si>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</si>
  <si>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</si>
  <si>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</si>
  <si>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</si>
  <si>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</si>
  <si>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</si>
  <si>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</si>
  <si>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</si>
  <si>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</si>
  <si>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</si>
  <si>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佐賀県佐賀市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</si>
  <si>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</si>
  <si>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</si>
  <si>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</si>
  <si>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</si>
  <si>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</si>
  <si>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</si>
  <si>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</si>
  <si>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</si>
  <si>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</si>
  <si>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</si>
  <si>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</si>
  <si>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</si>
  <si>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</si>
  <si>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</si>
  <si>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</si>
  <si>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</si>
  <si>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</si>
  <si>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</si>
  <si>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</si>
  <si>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</si>
  <si>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</si>
  <si>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</si>
  <si>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</si>
  <si>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</si>
  <si>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</si>
  <si>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</si>
  <si>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</si>
  <si>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</si>
  <si>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</si>
  <si>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</si>
  <si>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</si>
  <si>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</si>
  <si>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</si>
  <si>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</si>
  <si>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</si>
  <si>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後期高齢者医療特別会計</t>
    <phoneticPr fontId="5"/>
  </si>
  <si>
    <t>自動車運送事業会計</t>
    <phoneticPr fontId="5"/>
  </si>
  <si>
    <t>法適用企業</t>
    <phoneticPr fontId="5"/>
  </si>
  <si>
    <t>水道事業会計</t>
    <phoneticPr fontId="5"/>
  </si>
  <si>
    <t>下水道事業会計</t>
    <phoneticPr fontId="5"/>
  </si>
  <si>
    <t>工業用水道事業会計</t>
    <phoneticPr fontId="5"/>
  </si>
  <si>
    <t>富士大和温泉病院事業会計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</si>
  <si>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</si>
  <si>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</si>
  <si>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</si>
  <si>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</si>
  <si>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</si>
  <si>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</si>
  <si>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</si>
  <si>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</si>
  <si>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</si>
  <si>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</si>
  <si>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</si>
  <si>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</si>
  <si>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</si>
  <si>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</si>
  <si>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</si>
  <si>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</si>
  <si>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</si>
  <si>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</si>
  <si>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</si>
  <si>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</si>
  <si>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</si>
  <si>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</si>
  <si>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</si>
  <si>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</si>
  <si>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</si>
  <si>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</si>
  <si>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</si>
  <si>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</si>
  <si>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</si>
  <si>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</si>
  <si>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</si>
  <si>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</si>
  <si>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</si>
  <si>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</si>
  <si>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</si>
  <si>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</si>
  <si>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</si>
  <si>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</si>
  <si>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</si>
  <si>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</si>
  <si>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</si>
  <si>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</si>
  <si>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</si>
  <si>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</si>
  <si>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</si>
  <si>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</si>
  <si>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</si>
  <si>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</si>
  <si>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</si>
  <si>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</si>
  <si>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</si>
  <si>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</si>
  <si>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</si>
  <si>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</si>
  <si>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</si>
  <si>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</si>
  <si>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</si>
  <si>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</si>
  <si>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</si>
  <si>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</si>
  <si>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</si>
  <si>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</si>
  <si>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</si>
  <si>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</si>
  <si>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</si>
  <si>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</si>
  <si>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</si>
  <si>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</si>
  <si>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</si>
  <si>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</si>
  <si>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</si>
  <si>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</si>
  <si>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</si>
  <si>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</si>
  <si>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</si>
  <si>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</si>
  <si>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</si>
  <si>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</si>
  <si>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</si>
  <si>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</si>
  <si>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</si>
  <si>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</si>
  <si>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</si>
  <si>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</si>
  <si>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</si>
  <si>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</si>
  <si>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</si>
  <si>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</si>
  <si>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</si>
  <si>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</si>
  <si>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</si>
  <si>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</si>
  <si>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</si>
  <si>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</si>
  <si>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</si>
  <si>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</si>
  <si>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</si>
  <si>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</si>
  <si>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</si>
  <si>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</si>
  <si>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</si>
  <si>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</si>
  <si>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</si>
  <si>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</si>
  <si>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</si>
  <si>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</si>
  <si>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</si>
  <si>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</si>
  <si>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</si>
  <si>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</si>
  <si>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</si>
  <si>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</si>
  <si>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</si>
  <si>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</si>
  <si>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</si>
  <si>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</si>
  <si>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</si>
  <si>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</si>
  <si>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</si>
  <si>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</si>
  <si>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</si>
  <si>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</si>
  <si>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</si>
  <si>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</si>
  <si>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</si>
  <si>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</si>
  <si>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</si>
  <si>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</si>
  <si>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</si>
  <si>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</si>
  <si>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</si>
  <si>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</si>
  <si>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</si>
  <si>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</si>
  <si>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</si>
  <si>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0.30</t>
  </si>
  <si>
    <t>▲ 0.17</t>
  </si>
  <si>
    <t>▲ 3.75</t>
  </si>
  <si>
    <t>▲ 0.14</t>
  </si>
  <si>
    <t>水道事業会計</t>
  </si>
  <si>
    <t>下水道事業会計</t>
  </si>
  <si>
    <t>一般会計</t>
  </si>
  <si>
    <t>富士大和温泉病院事業会計</t>
  </si>
  <si>
    <t>自動車運送事業会計</t>
  </si>
  <si>
    <t>国民健康保険特別会計</t>
  </si>
  <si>
    <t>後期高齢者医療特別会計</t>
  </si>
  <si>
    <t>工業用水道事業会計</t>
  </si>
  <si>
    <t>その他会計（赤字）</t>
  </si>
  <si>
    <t>その他会計（黒字）</t>
  </si>
  <si>
    <t>R02</t>
    <phoneticPr fontId="5"/>
  </si>
  <si>
    <t>R03</t>
    <phoneticPr fontId="5"/>
  </si>
  <si>
    <t>R04</t>
    <phoneticPr fontId="5"/>
  </si>
  <si>
    <t>R05</t>
    <phoneticPr fontId="5"/>
  </si>
  <si>
    <t>R06</t>
    <phoneticPr fontId="5"/>
  </si>
  <si>
    <t>〇</t>
  </si>
  <si>
    <t>佐賀市文化振興財団</t>
    <rPh sb="0" eb="3">
      <t>サガシ</t>
    </rPh>
    <rPh sb="3" eb="5">
      <t>ブンカ</t>
    </rPh>
    <rPh sb="5" eb="7">
      <t>シンコウ</t>
    </rPh>
    <rPh sb="7" eb="9">
      <t>ザイダン</t>
    </rPh>
    <phoneticPr fontId="17"/>
  </si>
  <si>
    <t>佐賀資源化センター</t>
    <rPh sb="0" eb="2">
      <t>サガ</t>
    </rPh>
    <rPh sb="2" eb="4">
      <t>シゲン</t>
    </rPh>
    <rPh sb="4" eb="5">
      <t>カ</t>
    </rPh>
    <phoneticPr fontId="17"/>
  </si>
  <si>
    <t>熊の川温泉ちどりの湯</t>
    <rPh sb="0" eb="1">
      <t>クマ</t>
    </rPh>
    <rPh sb="2" eb="3">
      <t>カワ</t>
    </rPh>
    <rPh sb="3" eb="5">
      <t>オンセン</t>
    </rPh>
    <rPh sb="9" eb="10">
      <t>ユ</t>
    </rPh>
    <phoneticPr fontId="17"/>
  </si>
  <si>
    <t>佐賀市スポーツ協会</t>
    <rPh sb="0" eb="3">
      <t>サガシ</t>
    </rPh>
    <rPh sb="7" eb="9">
      <t>キョウカイ</t>
    </rPh>
    <phoneticPr fontId="17"/>
  </si>
  <si>
    <t>佐賀市土地開発公社</t>
    <rPh sb="0" eb="3">
      <t>サガシ</t>
    </rPh>
    <rPh sb="3" eb="5">
      <t>トチ</t>
    </rPh>
    <rPh sb="5" eb="7">
      <t>カイハツ</t>
    </rPh>
    <rPh sb="7" eb="9">
      <t>コウシャ</t>
    </rPh>
    <phoneticPr fontId="17"/>
  </si>
  <si>
    <t>嘉瀬川水辺環境整備センター</t>
    <rPh sb="0" eb="2">
      <t>カセ</t>
    </rPh>
    <rPh sb="2" eb="3">
      <t>ガワ</t>
    </rPh>
    <rPh sb="3" eb="5">
      <t>ミズベ</t>
    </rPh>
    <rPh sb="5" eb="7">
      <t>カンキョウ</t>
    </rPh>
    <rPh sb="7" eb="9">
      <t>セイビ</t>
    </rPh>
    <phoneticPr fontId="38"/>
  </si>
  <si>
    <t>スマイルアース</t>
  </si>
  <si>
    <t>佐賀東部水道企業団（用水供給事業）</t>
  </si>
  <si>
    <t>佐賀東部水道企業団（末端給水事業）</t>
    <rPh sb="0" eb="2">
      <t>サガ</t>
    </rPh>
    <rPh sb="2" eb="4">
      <t>トウブ</t>
    </rPh>
    <rPh sb="4" eb="6">
      <t>スイドウ</t>
    </rPh>
    <rPh sb="6" eb="8">
      <t>キギョウ</t>
    </rPh>
    <rPh sb="8" eb="9">
      <t>ダン</t>
    </rPh>
    <rPh sb="10" eb="12">
      <t>マッタン</t>
    </rPh>
    <rPh sb="12" eb="14">
      <t>キュウスイ</t>
    </rPh>
    <rPh sb="14" eb="16">
      <t>ジギョウ</t>
    </rPh>
    <phoneticPr fontId="5"/>
  </si>
  <si>
    <t>佐賀西部広域水道企業団（用水供給事業）</t>
    <rPh sb="0" eb="2">
      <t>サガ</t>
    </rPh>
    <rPh sb="2" eb="4">
      <t>セイブ</t>
    </rPh>
    <rPh sb="4" eb="6">
      <t>コウイキ</t>
    </rPh>
    <rPh sb="6" eb="8">
      <t>スイドウ</t>
    </rPh>
    <rPh sb="8" eb="10">
      <t>キギョウ</t>
    </rPh>
    <rPh sb="10" eb="11">
      <t>ダン</t>
    </rPh>
    <rPh sb="12" eb="14">
      <t>ヨウスイ</t>
    </rPh>
    <rPh sb="14" eb="16">
      <t>キョウキュウ</t>
    </rPh>
    <rPh sb="16" eb="18">
      <t>ジギョウ</t>
    </rPh>
    <phoneticPr fontId="5"/>
  </si>
  <si>
    <t>佐賀中部広域連合（消防特別会計）</t>
    <rPh sb="0" eb="2">
      <t>サガ</t>
    </rPh>
    <rPh sb="2" eb="4">
      <t>チュウブ</t>
    </rPh>
    <rPh sb="4" eb="6">
      <t>コウイキ</t>
    </rPh>
    <rPh sb="6" eb="8">
      <t>レンゴウ</t>
    </rPh>
    <rPh sb="9" eb="11">
      <t>ショウボウ</t>
    </rPh>
    <rPh sb="11" eb="13">
      <t>トクベツ</t>
    </rPh>
    <rPh sb="13" eb="15">
      <t>カイケイ</t>
    </rPh>
    <phoneticPr fontId="5"/>
  </si>
  <si>
    <t>佐賀中部広域連合（介護保険特別会計）</t>
    <rPh sb="0" eb="2">
      <t>サガ</t>
    </rPh>
    <rPh sb="2" eb="4">
      <t>チュウブ</t>
    </rPh>
    <rPh sb="4" eb="6">
      <t>コウイキ</t>
    </rPh>
    <rPh sb="6" eb="8">
      <t>レンゴウ</t>
    </rPh>
    <rPh sb="9" eb="11">
      <t>カイゴ</t>
    </rPh>
    <rPh sb="11" eb="13">
      <t>ホケン</t>
    </rPh>
    <rPh sb="13" eb="15">
      <t>トクベツ</t>
    </rPh>
    <rPh sb="15" eb="17">
      <t>カイケイ</t>
    </rPh>
    <phoneticPr fontId="5"/>
  </si>
  <si>
    <t>天山地区共同衛生処理場組合</t>
    <rPh sb="0" eb="2">
      <t>テンザン</t>
    </rPh>
    <rPh sb="2" eb="4">
      <t>チク</t>
    </rPh>
    <rPh sb="4" eb="6">
      <t>キョウドウ</t>
    </rPh>
    <rPh sb="6" eb="8">
      <t>エイセイ</t>
    </rPh>
    <rPh sb="8" eb="10">
      <t>ショリ</t>
    </rPh>
    <rPh sb="10" eb="11">
      <t>ジョウ</t>
    </rPh>
    <rPh sb="11" eb="13">
      <t>クミアイ</t>
    </rPh>
    <phoneticPr fontId="5"/>
  </si>
  <si>
    <t>天山地区共同斎場組合</t>
    <rPh sb="0" eb="2">
      <t>テンザン</t>
    </rPh>
    <rPh sb="2" eb="4">
      <t>チク</t>
    </rPh>
    <rPh sb="4" eb="6">
      <t>キョウドウ</t>
    </rPh>
    <rPh sb="6" eb="8">
      <t>サイジョウ</t>
    </rPh>
    <rPh sb="8" eb="10">
      <t>クミアイ</t>
    </rPh>
    <phoneticPr fontId="5"/>
  </si>
  <si>
    <t>脊振共同塵芥処理組合</t>
    <rPh sb="0" eb="2">
      <t>セフリ</t>
    </rPh>
    <rPh sb="2" eb="4">
      <t>キョウドウ</t>
    </rPh>
    <rPh sb="4" eb="5">
      <t>チリ</t>
    </rPh>
    <rPh sb="5" eb="6">
      <t>アクタ</t>
    </rPh>
    <rPh sb="6" eb="8">
      <t>ショリ</t>
    </rPh>
    <rPh sb="8" eb="10">
      <t>クミアイ</t>
    </rPh>
    <phoneticPr fontId="5"/>
  </si>
  <si>
    <t>三神地区環境事務組合</t>
    <rPh sb="0" eb="1">
      <t>サン</t>
    </rPh>
    <rPh sb="1" eb="2">
      <t>カミ</t>
    </rPh>
    <rPh sb="2" eb="4">
      <t>チク</t>
    </rPh>
    <rPh sb="4" eb="6">
      <t>カンキョウ</t>
    </rPh>
    <rPh sb="6" eb="8">
      <t>ジム</t>
    </rPh>
    <rPh sb="8" eb="10">
      <t>クミアイ</t>
    </rPh>
    <phoneticPr fontId="5"/>
  </si>
  <si>
    <t>佐賀県市町総合事務組合（一般会計）</t>
    <rPh sb="0" eb="3">
      <t>サガケン</t>
    </rPh>
    <rPh sb="3" eb="5">
      <t>シチョウ</t>
    </rPh>
    <rPh sb="5" eb="7">
      <t>ソウゴウ</t>
    </rPh>
    <rPh sb="7" eb="9">
      <t>ジム</t>
    </rPh>
    <rPh sb="9" eb="11">
      <t>クミアイ</t>
    </rPh>
    <rPh sb="12" eb="14">
      <t>イッパン</t>
    </rPh>
    <rPh sb="14" eb="16">
      <t>カイケイ</t>
    </rPh>
    <phoneticPr fontId="5"/>
  </si>
  <si>
    <t>佐賀県市町総合事務組合（交通災害共済事業特別会計）</t>
    <rPh sb="0" eb="3">
      <t>サガケン</t>
    </rPh>
    <rPh sb="3" eb="5">
      <t>シチョウ</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5"/>
  </si>
  <si>
    <t>佐賀県後期高齢者医療広域連合（一般会計）</t>
    <rPh sb="0" eb="3">
      <t>サガケン</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</si>
  <si>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佐賀県後期高齢者医療広域連合（後期高齢医療特別会計）</t>
    <rPh sb="0" eb="3">
      <t>サガケン</t>
    </rPh>
    <rPh sb="3" eb="5">
      <t>コウキ</t>
    </rPh>
    <rPh sb="5" eb="7">
      <t>コウレイ</t>
    </rPh>
    <rPh sb="7" eb="8">
      <t>シャ</t>
    </rPh>
    <rPh sb="8" eb="10">
      <t>イリョウ</t>
    </rPh>
    <rPh sb="10" eb="12">
      <t>コウイキ</t>
    </rPh>
    <rPh sb="12" eb="14">
      <t>レンゴウ</t>
    </rPh>
    <rPh sb="15" eb="17">
      <t>コウキ</t>
    </rPh>
    <rPh sb="17" eb="19">
      <t>コウレイ</t>
    </rPh>
    <rPh sb="19" eb="21">
      <t>イリョウ</t>
    </rPh>
    <rPh sb="21" eb="23">
      <t>トクベツ</t>
    </rPh>
    <rPh sb="23" eb="25">
      <t>カイケイ</t>
    </rPh>
    <phoneticPr fontId="5"/>
  </si>
  <si>
    <t>-</t>
    <phoneticPr fontId="2"/>
  </si>
  <si>
    <t>公共用施設建設基金</t>
    <rPh sb="0" eb="3">
      <t>コウキョウヨウ</t>
    </rPh>
    <rPh sb="3" eb="5">
      <t>シセツ</t>
    </rPh>
    <rPh sb="5" eb="7">
      <t>ケンセツ</t>
    </rPh>
    <rPh sb="7" eb="9">
      <t>キキン</t>
    </rPh>
    <phoneticPr fontId="5"/>
  </si>
  <si>
    <t>地域福祉基金</t>
    <rPh sb="0" eb="2">
      <t>チイキ</t>
    </rPh>
    <rPh sb="2" eb="4">
      <t>フクシ</t>
    </rPh>
    <rPh sb="4" eb="6">
      <t>キキン</t>
    </rPh>
    <phoneticPr fontId="2"/>
  </si>
  <si>
    <t>合併振興基金</t>
    <rPh sb="0" eb="2">
      <t>ガッペイ</t>
    </rPh>
    <rPh sb="2" eb="4">
      <t>シンコウ</t>
    </rPh>
    <rPh sb="4" eb="6">
      <t>キキン</t>
    </rPh>
    <phoneticPr fontId="2"/>
  </si>
  <si>
    <t>ふるさと応援基金</t>
    <rPh sb="4" eb="6">
      <t>オウエン</t>
    </rPh>
    <rPh sb="6" eb="8">
      <t>キキン</t>
    </rPh>
    <phoneticPr fontId="2"/>
  </si>
  <si>
    <t>廃棄物処理施設建設基金</t>
    <rPh sb="0" eb="3">
      <t>ハイキブツ</t>
    </rPh>
    <rPh sb="3" eb="5">
      <t>ショリ</t>
    </rPh>
    <rPh sb="5" eb="7">
      <t>シセツ</t>
    </rPh>
    <rPh sb="7" eb="9">
      <t>ケンセツ</t>
    </rPh>
    <rPh sb="9" eb="11">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</si>
</sst>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43261</c:v>
                </c:pt>
                <c:pt idx="1">
                  <c:v>40626</c:v>
                </c:pt>
                <c:pt idx="2">
                  <c:v>46133</c:v>
                </c:pt>
                <c:pt idx="3">
                  <c:v>49174</c:v>
                </c:pt>
                <c:pt idx="4">
                  <c:v>50636</c:v>
                </c:pt>
              </c:numCache>
            </c:numRef>
          </c:val>
          <c:smooth val="0"/>
          <c:extLst>
            <c:ext xmlns:c16="http://schemas.microsoft.com/office/drawing/2014/chart" uri="{C3380CC4-5D6E-409C-BE32-E72D297353CC}">
              <c16:uniqueId val="{00000000-57C8-4882-B53D-CD47D0F2B4B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59428</c:v>
                </c:pt>
                <c:pt idx="1">
                  <c:v>53769</c:v>
                </c:pt>
                <c:pt idx="2">
                  <c:v>50367</c:v>
                </c:pt>
                <c:pt idx="3">
                  <c:v>52872</c:v>
                </c:pt>
                <c:pt idx="4">
                  <c:v>45148</c:v>
                </c:pt>
              </c:numCache>
            </c:numRef>
          </c:val>
          <c:smooth val="0"/>
          <c:extLst>
            <c:ext xmlns:c16="http://schemas.microsoft.com/office/drawing/2014/chart" uri="{C3380CC4-5D6E-409C-BE32-E72D297353CC}">
              <c16:uniqueId val="{00000001-57C8-4882-B53D-CD47D0F2B4B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2.86</c:v>
                </c:pt>
                <c:pt idx="1">
                  <c:v>5.58</c:v>
                </c:pt>
                <c:pt idx="2">
                  <c:v>3.81</c:v>
                </c:pt>
                <c:pt idx="3">
                  <c:v>2.16</c:v>
                </c:pt>
                <c:pt idx="4">
                  <c:v>2.0099999999999998</c:v>
                </c:pt>
              </c:numCache>
            </c:numRef>
          </c:val>
          <c:extLst>
            <c:ext xmlns:c16="http://schemas.microsoft.com/office/drawing/2014/chart" uri="{C3380CC4-5D6E-409C-BE32-E72D297353CC}">
              <c16:uniqueId val="{00000000-9CD7-4526-B6D6-A76BD17F4F2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11.81</c:v>
                </c:pt>
                <c:pt idx="1">
                  <c:v>14.2</c:v>
                </c:pt>
                <c:pt idx="2">
                  <c:v>16.22</c:v>
                </c:pt>
                <c:pt idx="3">
                  <c:v>13.79</c:v>
                </c:pt>
                <c:pt idx="4">
                  <c:v>13.34</c:v>
                </c:pt>
              </c:numCache>
            </c:numRef>
          </c:val>
          <c:extLst>
            <c:ext xmlns:c16="http://schemas.microsoft.com/office/drawing/2014/chart" uri="{C3380CC4-5D6E-409C-BE32-E72D297353CC}">
              <c16:uniqueId val="{00000001-9CD7-4526-B6D6-A76BD17F4F2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c:v>
                </c:pt>
                <c:pt idx="1">
                  <c:v>5.7</c:v>
                </c:pt>
                <c:pt idx="2">
                  <c:v>-0.17</c:v>
                </c:pt>
                <c:pt idx="3">
                  <c:v>-3.75</c:v>
                </c:pt>
                <c:pt idx="4">
                  <c:v>-0.14000000000000001</c:v>
                </c:pt>
              </c:numCache>
            </c:numRef>
          </c:val>
          <c:smooth val="0"/>
          <c:extLst>
            <c:ext xmlns:c16="http://schemas.microsoft.com/office/drawing/2014/chart" uri="{C3380CC4-5D6E-409C-BE32-E72D297353CC}">
              <c16:uniqueId val="{00000002-9CD7-4526-B6D6-A76BD17F4F2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CFE-410D-90B9-1B0728E3BF7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CFE-410D-90B9-1B0728E3BF7F}"/>
            </c:ext>
          </c:extLst>
        </c:ser>
        <c:ser>
          <c:idx val="2"/>
          <c:order val="2"/>
          <c:tx>
            <c:strRef>
              <c:f>データシート!$A$29</c:f>
              <c:strCache>
                <c:ptCount val="1"/>
                <c:pt idx="0">
                  <c:v>工業用水道事業会計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0.06</c:v>
                </c:pt>
                <c:pt idx="2">
                  <c:v>#N/A</c:v>
                </c:pt>
                <c:pt idx="3">
                  <c:v>0.06</c:v>
                </c:pt>
                <c:pt idx="4">
                  <c:v>#N/A</c:v>
                </c:pt>
                <c:pt idx="5">
                  <c:v>7.0000000000000007E-2</c:v>
                </c:pt>
                <c:pt idx="6">
                  <c:v>#N/A</c:v>
                </c:pt>
                <c:pt idx="7">
                  <c:v>7.0000000000000007E-2</c:v>
                </c:pt>
                <c:pt idx="8">
                  <c:v>#N/A</c:v>
                </c:pt>
                <c:pt idx="9">
                  <c:v>7.0000000000000007E-2</c:v>
                </c:pt>
              </c:numCache>
            </c:numRef>
          </c:val>
          <c:extLst>
            <c:ext xmlns:c16="http://schemas.microsoft.com/office/drawing/2014/chart" uri="{C3380CC4-5D6E-409C-BE32-E72D297353CC}">
              <c16:uniqueId val="{00000002-ECFE-410D-90B9-1B0728E3BF7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0.14000000000000001</c:v>
                </c:pt>
                <c:pt idx="2">
                  <c:v>#N/A</c:v>
                </c:pt>
                <c:pt idx="3">
                  <c:v>0.14000000000000001</c:v>
                </c:pt>
                <c:pt idx="4">
                  <c:v>#N/A</c:v>
                </c:pt>
                <c:pt idx="5">
                  <c:v>0.16</c:v>
                </c:pt>
                <c:pt idx="6">
                  <c:v>#N/A</c:v>
                </c:pt>
                <c:pt idx="7">
                  <c:v>0.16</c:v>
                </c:pt>
                <c:pt idx="8">
                  <c:v>#N/A</c:v>
                </c:pt>
                <c:pt idx="9">
                  <c:v>0.2</c:v>
                </c:pt>
              </c:numCache>
            </c:numRef>
          </c:val>
          <c:extLst>
            <c:ext xmlns:c16="http://schemas.microsoft.com/office/drawing/2014/chart" uri="{C3380CC4-5D6E-409C-BE32-E72D297353CC}">
              <c16:uniqueId val="{00000003-ECFE-410D-90B9-1B0728E3BF7F}"/>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0.53</c:v>
                </c:pt>
                <c:pt idx="2">
                  <c:v>#N/A</c:v>
                </c:pt>
                <c:pt idx="3">
                  <c:v>0.55000000000000004</c:v>
                </c:pt>
                <c:pt idx="4">
                  <c:v>#N/A</c:v>
                </c:pt>
                <c:pt idx="5">
                  <c:v>0.15</c:v>
                </c:pt>
                <c:pt idx="6">
                  <c:v>#N/A</c:v>
                </c:pt>
                <c:pt idx="7">
                  <c:v>0.18</c:v>
                </c:pt>
                <c:pt idx="8">
                  <c:v>#N/A</c:v>
                </c:pt>
                <c:pt idx="9">
                  <c:v>0.79</c:v>
                </c:pt>
              </c:numCache>
            </c:numRef>
          </c:val>
          <c:extLst>
            <c:ext xmlns:c16="http://schemas.microsoft.com/office/drawing/2014/chart" uri="{C3380CC4-5D6E-409C-BE32-E72D297353CC}">
              <c16:uniqueId val="{00000004-ECFE-410D-90B9-1B0728E3BF7F}"/>
            </c:ext>
          </c:extLst>
        </c:ser>
        <c:ser>
          <c:idx val="5"/>
          <c:order val="5"/>
          <c:tx>
            <c:strRef>
              <c:f>データシート!$A$32</c:f>
              <c:strCache>
                <c:ptCount val="1"/>
                <c:pt idx="0">
                  <c:v>自動車運送事業会計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0.93</c:v>
                </c:pt>
                <c:pt idx="2">
                  <c:v>#N/A</c:v>
                </c:pt>
                <c:pt idx="3">
                  <c:v>0.85</c:v>
                </c:pt>
                <c:pt idx="4">
                  <c:v>#N/A</c:v>
                </c:pt>
                <c:pt idx="5">
                  <c:v>0.92</c:v>
                </c:pt>
                <c:pt idx="6">
                  <c:v>#N/A</c:v>
                </c:pt>
                <c:pt idx="7">
                  <c:v>0.9</c:v>
                </c:pt>
                <c:pt idx="8">
                  <c:v>#N/A</c:v>
                </c:pt>
                <c:pt idx="9">
                  <c:v>0.86</c:v>
                </c:pt>
              </c:numCache>
            </c:numRef>
          </c:val>
          <c:extLst>
            <c:ext xmlns:c16="http://schemas.microsoft.com/office/drawing/2014/chart" uri="{C3380CC4-5D6E-409C-BE32-E72D297353CC}">
              <c16:uniqueId val="{00000005-ECFE-410D-90B9-1B0728E3BF7F}"/>
            </c:ext>
          </c:extLst>
        </c:ser>
        <c:ser>
          <c:idx val="6"/>
          <c:order val="6"/>
          <c:tx>
            <c:strRef>
              <c:f>データシート!$A$33</c:f>
              <c:strCache>
                <c:ptCount val="1"/>
                <c:pt idx="0">
                  <c:v>富士大和温泉病院事業会計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2.2400000000000002</c:v>
                </c:pt>
                <c:pt idx="2">
                  <c:v>#N/A</c:v>
                </c:pt>
                <c:pt idx="3">
                  <c:v>2.5499999999999998</c:v>
                </c:pt>
                <c:pt idx="4">
                  <c:v>#N/A</c:v>
                </c:pt>
                <c:pt idx="5">
                  <c:v>2.61</c:v>
                </c:pt>
                <c:pt idx="6">
                  <c:v>#N/A</c:v>
                </c:pt>
                <c:pt idx="7">
                  <c:v>2.16</c:v>
                </c:pt>
                <c:pt idx="8">
                  <c:v>#N/A</c:v>
                </c:pt>
                <c:pt idx="9">
                  <c:v>1.47</c:v>
                </c:pt>
              </c:numCache>
            </c:numRef>
          </c:val>
          <c:extLst>
            <c:ext xmlns:c16="http://schemas.microsoft.com/office/drawing/2014/chart" uri="{C3380CC4-5D6E-409C-BE32-E72D297353CC}">
              <c16:uniqueId val="{00000006-ECFE-410D-90B9-1B0728E3BF7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2.85</c:v>
                </c:pt>
                <c:pt idx="2">
                  <c:v>#N/A</c:v>
                </c:pt>
                <c:pt idx="3">
                  <c:v>5.57</c:v>
                </c:pt>
                <c:pt idx="4">
                  <c:v>#N/A</c:v>
                </c:pt>
                <c:pt idx="5">
                  <c:v>3.81</c:v>
                </c:pt>
                <c:pt idx="6">
                  <c:v>#N/A</c:v>
                </c:pt>
                <c:pt idx="7">
                  <c:v>2.15</c:v>
                </c:pt>
                <c:pt idx="8">
                  <c:v>#N/A</c:v>
                </c:pt>
                <c:pt idx="9">
                  <c:v>2.0099999999999998</c:v>
                </c:pt>
              </c:numCache>
            </c:numRef>
          </c:val>
          <c:extLst>
            <c:ext xmlns:c16="http://schemas.microsoft.com/office/drawing/2014/chart" uri="{C3380CC4-5D6E-409C-BE32-E72D297353CC}">
              <c16:uniqueId val="{00000007-ECFE-410D-90B9-1B0728E3BF7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3.19</c:v>
                </c:pt>
                <c:pt idx="2">
                  <c:v>#N/A</c:v>
                </c:pt>
                <c:pt idx="3">
                  <c:v>3.16</c:v>
                </c:pt>
                <c:pt idx="4">
                  <c:v>#N/A</c:v>
                </c:pt>
                <c:pt idx="5">
                  <c:v>3.29</c:v>
                </c:pt>
                <c:pt idx="6">
                  <c:v>#N/A</c:v>
                </c:pt>
                <c:pt idx="7">
                  <c:v>3.36</c:v>
                </c:pt>
                <c:pt idx="8">
                  <c:v>#N/A</c:v>
                </c:pt>
                <c:pt idx="9">
                  <c:v>2.6</c:v>
                </c:pt>
              </c:numCache>
            </c:numRef>
          </c:val>
          <c:extLst>
            <c:ext xmlns:c16="http://schemas.microsoft.com/office/drawing/2014/chart" uri="{C3380CC4-5D6E-409C-BE32-E72D297353CC}">
              <c16:uniqueId val="{00000008-ECFE-410D-90B9-1B0728E3BF7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10.33</c:v>
                </c:pt>
                <c:pt idx="2">
                  <c:v>#N/A</c:v>
                </c:pt>
                <c:pt idx="3">
                  <c:v>10.23</c:v>
                </c:pt>
                <c:pt idx="4">
                  <c:v>#N/A</c:v>
                </c:pt>
                <c:pt idx="5">
                  <c:v>10.15</c:v>
                </c:pt>
                <c:pt idx="6">
                  <c:v>#N/A</c:v>
                </c:pt>
                <c:pt idx="7">
                  <c:v>10.050000000000001</c:v>
                </c:pt>
                <c:pt idx="8">
                  <c:v>#N/A</c:v>
                </c:pt>
                <c:pt idx="9">
                  <c:v>9.7100000000000009</c:v>
                </c:pt>
              </c:numCache>
            </c:numRef>
          </c:val>
          <c:extLst>
            <c:ext xmlns:c16="http://schemas.microsoft.com/office/drawing/2014/chart" uri="{C3380CC4-5D6E-409C-BE32-E72D297353CC}">
              <c16:uniqueId val="{00000009-ECFE-410D-90B9-1B0728E3BF7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10187</c:v>
                </c:pt>
                <c:pt idx="5">
                  <c:v>10249</c:v>
                </c:pt>
                <c:pt idx="8">
                  <c:v>10029</c:v>
                </c:pt>
                <c:pt idx="11">
                  <c:v>9805</c:v>
                </c:pt>
                <c:pt idx="14">
                  <c:v>10014</c:v>
                </c:pt>
              </c:numCache>
            </c:numRef>
          </c:val>
          <c:extLst>
            <c:ext xmlns:c16="http://schemas.microsoft.com/office/drawing/2014/chart" uri="{C3380CC4-5D6E-409C-BE32-E72D297353CC}">
              <c16:uniqueId val="{00000000-0B36-4DF7-8D67-BBB37221A3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B36-4DF7-8D67-BBB37221A3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51</c:v>
                </c:pt>
                <c:pt idx="3">
                  <c:v>36</c:v>
                </c:pt>
                <c:pt idx="6">
                  <c:v>26</c:v>
                </c:pt>
                <c:pt idx="9">
                  <c:v>16</c:v>
                </c:pt>
                <c:pt idx="12">
                  <c:v>17</c:v>
                </c:pt>
              </c:numCache>
            </c:numRef>
          </c:val>
          <c:extLst>
            <c:ext xmlns:c16="http://schemas.microsoft.com/office/drawing/2014/chart" uri="{C3380CC4-5D6E-409C-BE32-E72D297353CC}">
              <c16:uniqueId val="{00000002-0B36-4DF7-8D67-BBB37221A3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369</c:v>
                </c:pt>
                <c:pt idx="3">
                  <c:v>456</c:v>
                </c:pt>
                <c:pt idx="6">
                  <c:v>456</c:v>
                </c:pt>
                <c:pt idx="9">
                  <c:v>428</c:v>
                </c:pt>
                <c:pt idx="12">
                  <c:v>335</c:v>
                </c:pt>
              </c:numCache>
            </c:numRef>
          </c:val>
          <c:extLst>
            <c:ext xmlns:c16="http://schemas.microsoft.com/office/drawing/2014/chart" uri="{C3380CC4-5D6E-409C-BE32-E72D297353CC}">
              <c16:uniqueId val="{00000003-0B36-4DF7-8D67-BBB37221A3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1132</c:v>
                </c:pt>
                <c:pt idx="3">
                  <c:v>1075</c:v>
                </c:pt>
                <c:pt idx="6">
                  <c:v>1084</c:v>
                </c:pt>
                <c:pt idx="9">
                  <c:v>1126</c:v>
                </c:pt>
                <c:pt idx="12">
                  <c:v>1239</c:v>
                </c:pt>
              </c:numCache>
            </c:numRef>
          </c:val>
          <c:extLst>
            <c:ext xmlns:c16="http://schemas.microsoft.com/office/drawing/2014/chart" uri="{C3380CC4-5D6E-409C-BE32-E72D297353CC}">
              <c16:uniqueId val="{00000004-0B36-4DF7-8D67-BBB37221A3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B36-4DF7-8D67-BBB37221A3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B36-4DF7-8D67-BBB37221A3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9349</c:v>
                </c:pt>
                <c:pt idx="3">
                  <c:v>9582</c:v>
                </c:pt>
                <c:pt idx="6">
                  <c:v>9711</c:v>
                </c:pt>
                <c:pt idx="9">
                  <c:v>9507</c:v>
                </c:pt>
                <c:pt idx="12">
                  <c:v>9377</c:v>
                </c:pt>
              </c:numCache>
            </c:numRef>
          </c:val>
          <c:extLst>
            <c:ext xmlns:c16="http://schemas.microsoft.com/office/drawing/2014/chart" uri="{C3380CC4-5D6E-409C-BE32-E72D297353CC}">
              <c16:uniqueId val="{00000007-0B36-4DF7-8D67-BBB37221A33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714</c:v>
                </c:pt>
                <c:pt idx="2">
                  <c:v>#N/A</c:v>
                </c:pt>
                <c:pt idx="3">
                  <c:v>#N/A</c:v>
                </c:pt>
                <c:pt idx="4">
                  <c:v>900</c:v>
                </c:pt>
                <c:pt idx="5">
                  <c:v>#N/A</c:v>
                </c:pt>
                <c:pt idx="6">
                  <c:v>#N/A</c:v>
                </c:pt>
                <c:pt idx="7">
                  <c:v>1248</c:v>
                </c:pt>
                <c:pt idx="8">
                  <c:v>#N/A</c:v>
                </c:pt>
                <c:pt idx="9">
                  <c:v>#N/A</c:v>
                </c:pt>
                <c:pt idx="10">
                  <c:v>1272</c:v>
                </c:pt>
                <c:pt idx="11">
                  <c:v>#N/A</c:v>
                </c:pt>
                <c:pt idx="12">
                  <c:v>#N/A</c:v>
                </c:pt>
                <c:pt idx="13">
                  <c:v>954</c:v>
                </c:pt>
                <c:pt idx="14">
                  <c:v>#N/A</c:v>
                </c:pt>
              </c:numCache>
            </c:numRef>
          </c:val>
          <c:smooth val="0"/>
          <c:extLst>
            <c:ext xmlns:c16="http://schemas.microsoft.com/office/drawing/2014/chart" uri="{C3380CC4-5D6E-409C-BE32-E72D297353CC}">
              <c16:uniqueId val="{00000008-0B36-4DF7-8D67-BBB37221A33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105680</c:v>
                </c:pt>
                <c:pt idx="5">
                  <c:v>104919</c:v>
                </c:pt>
                <c:pt idx="8">
                  <c:v>102753</c:v>
                </c:pt>
                <c:pt idx="11">
                  <c:v>98710</c:v>
                </c:pt>
                <c:pt idx="14">
                  <c:v>93158</c:v>
                </c:pt>
              </c:numCache>
            </c:numRef>
          </c:val>
          <c:extLst>
            <c:ext xmlns:c16="http://schemas.microsoft.com/office/drawing/2014/chart" uri="{C3380CC4-5D6E-409C-BE32-E72D297353CC}">
              <c16:uniqueId val="{00000000-CD46-4D7A-854C-81F94340A27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9021</c:v>
                </c:pt>
                <c:pt idx="5">
                  <c:v>8813</c:v>
                </c:pt>
                <c:pt idx="8">
                  <c:v>8495</c:v>
                </c:pt>
                <c:pt idx="11">
                  <c:v>8326</c:v>
                </c:pt>
                <c:pt idx="14">
                  <c:v>8569</c:v>
                </c:pt>
              </c:numCache>
            </c:numRef>
          </c:val>
          <c:extLst>
            <c:ext xmlns:c16="http://schemas.microsoft.com/office/drawing/2014/chart" uri="{C3380CC4-5D6E-409C-BE32-E72D297353CC}">
              <c16:uniqueId val="{00000001-CD46-4D7A-854C-81F94340A27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17355</c:v>
                </c:pt>
                <c:pt idx="5">
                  <c:v>22968</c:v>
                </c:pt>
                <c:pt idx="8">
                  <c:v>23438</c:v>
                </c:pt>
                <c:pt idx="11">
                  <c:v>21785</c:v>
                </c:pt>
                <c:pt idx="14">
                  <c:v>21140</c:v>
                </c:pt>
              </c:numCache>
            </c:numRef>
          </c:val>
          <c:extLst>
            <c:ext xmlns:c16="http://schemas.microsoft.com/office/drawing/2014/chart" uri="{C3380CC4-5D6E-409C-BE32-E72D297353CC}">
              <c16:uniqueId val="{00000002-CD46-4D7A-854C-81F94340A27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D46-4D7A-854C-81F94340A27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D46-4D7A-854C-81F94340A27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46-4D7A-854C-81F94340A27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12806</c:v>
                </c:pt>
                <c:pt idx="3">
                  <c:v>12658</c:v>
                </c:pt>
                <c:pt idx="6">
                  <c:v>12242</c:v>
                </c:pt>
                <c:pt idx="9">
                  <c:v>12387</c:v>
                </c:pt>
                <c:pt idx="12">
                  <c:v>12633</c:v>
                </c:pt>
              </c:numCache>
            </c:numRef>
          </c:val>
          <c:extLst>
            <c:ext xmlns:c16="http://schemas.microsoft.com/office/drawing/2014/chart" uri="{C3380CC4-5D6E-409C-BE32-E72D297353CC}">
              <c16:uniqueId val="{00000006-CD46-4D7A-854C-81F94340A27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3559</c:v>
                </c:pt>
                <c:pt idx="3">
                  <c:v>3341</c:v>
                </c:pt>
                <c:pt idx="6">
                  <c:v>2908</c:v>
                </c:pt>
                <c:pt idx="9">
                  <c:v>2642</c:v>
                </c:pt>
                <c:pt idx="12">
                  <c:v>2461</c:v>
                </c:pt>
              </c:numCache>
            </c:numRef>
          </c:val>
          <c:extLst>
            <c:ext xmlns:c16="http://schemas.microsoft.com/office/drawing/2014/chart" uri="{C3380CC4-5D6E-409C-BE32-E72D297353CC}">
              <c16:uniqueId val="{00000007-CD46-4D7A-854C-81F94340A27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14775</c:v>
                </c:pt>
                <c:pt idx="3">
                  <c:v>13269</c:v>
                </c:pt>
                <c:pt idx="6">
                  <c:v>12463</c:v>
                </c:pt>
                <c:pt idx="9">
                  <c:v>12150</c:v>
                </c:pt>
                <c:pt idx="12">
                  <c:v>12450</c:v>
                </c:pt>
              </c:numCache>
            </c:numRef>
          </c:val>
          <c:extLst>
            <c:ext xmlns:c16="http://schemas.microsoft.com/office/drawing/2014/chart" uri="{C3380CC4-5D6E-409C-BE32-E72D297353CC}">
              <c16:uniqueId val="{00000008-CD46-4D7A-854C-81F94340A27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507</c:v>
                </c:pt>
                <c:pt idx="3">
                  <c:v>481</c:v>
                </c:pt>
                <c:pt idx="6">
                  <c:v>465</c:v>
                </c:pt>
                <c:pt idx="9">
                  <c:v>459</c:v>
                </c:pt>
                <c:pt idx="12">
                  <c:v>454</c:v>
                </c:pt>
              </c:numCache>
            </c:numRef>
          </c:val>
          <c:extLst>
            <c:ext xmlns:c16="http://schemas.microsoft.com/office/drawing/2014/chart" uri="{C3380CC4-5D6E-409C-BE32-E72D297353CC}">
              <c16:uniqueId val="{00000009-CD46-4D7A-854C-81F94340A27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94921</c:v>
                </c:pt>
                <c:pt idx="3">
                  <c:v>94303</c:v>
                </c:pt>
                <c:pt idx="6">
                  <c:v>92406</c:v>
                </c:pt>
                <c:pt idx="9">
                  <c:v>90158</c:v>
                </c:pt>
                <c:pt idx="12">
                  <c:v>87323</c:v>
                </c:pt>
              </c:numCache>
            </c:numRef>
          </c:val>
          <c:extLst>
            <c:ext xmlns:c16="http://schemas.microsoft.com/office/drawing/2014/chart" uri="{C3380CC4-5D6E-409C-BE32-E72D297353CC}">
              <c16:uniqueId val="{0000000A-CD46-4D7A-854C-81F94340A27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D46-4D7A-854C-81F94340A27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8937</c:v>
                </c:pt>
                <c:pt idx="1">
                  <c:v>7728</c:v>
                </c:pt>
                <c:pt idx="2">
                  <c:v>7694</c:v>
                </c:pt>
              </c:numCache>
            </c:numRef>
          </c:val>
          <c:extLst>
            <c:ext xmlns:c16="http://schemas.microsoft.com/office/drawing/2014/chart" uri="{C3380CC4-5D6E-409C-BE32-E72D297353CC}">
              <c16:uniqueId val="{00000000-11B7-4F4C-B1F9-22EA914014F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5509</c:v>
                </c:pt>
                <c:pt idx="1">
                  <c:v>4977</c:v>
                </c:pt>
                <c:pt idx="2">
                  <c:v>4436</c:v>
                </c:pt>
              </c:numCache>
            </c:numRef>
          </c:val>
          <c:extLst>
            <c:ext xmlns:c16="http://schemas.microsoft.com/office/drawing/2014/chart" uri="{C3380CC4-5D6E-409C-BE32-E72D297353CC}">
              <c16:uniqueId val="{00000001-11B7-4F4C-B1F9-22EA914014F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8909</c:v>
                </c:pt>
                <c:pt idx="1">
                  <c:v>8990</c:v>
                </c:pt>
                <c:pt idx="2">
                  <c:v>7744</c:v>
                </c:pt>
              </c:numCache>
            </c:numRef>
          </c:val>
          <c:extLst>
            <c:ext xmlns:c16="http://schemas.microsoft.com/office/drawing/2014/chart" uri="{C3380CC4-5D6E-409C-BE32-E72D297353CC}">
              <c16:uniqueId val="{00000002-11B7-4F4C-B1F9-22EA914014F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佐賀県佐賀市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臨時財政対策債などに係る元利償還金の減少に加え、下水道事業などの公債費に係る基準財政需要額の増に伴う算入公債費等の増額により、実質公債費比率の分子は減少した。　</a:t>
          </a:r>
        </a:p>
        <a:p>
          <a:r>
            <a:rPr kumimoji="1" lang="ja-JP" altLang="en-US" sz="1400">
              <a:latin typeface="ＭＳ ゴシック" pitchFamily="49" charset="-128"/>
              <a:ea typeface="ＭＳ ゴシック" pitchFamily="49" charset="-128"/>
            </a:rPr>
            <a:t>　これにより実質公債費比率（単年度比率）は</a:t>
          </a:r>
          <a:r>
            <a:rPr kumimoji="1" lang="en-US" altLang="ja-JP" sz="1400">
              <a:latin typeface="ＭＳ ゴシック" pitchFamily="49" charset="-128"/>
              <a:ea typeface="ＭＳ ゴシック" pitchFamily="49" charset="-128"/>
            </a:rPr>
            <a:t>0.7</a:t>
          </a:r>
          <a:r>
            <a:rPr kumimoji="1" lang="ja-JP" altLang="en-US" sz="1400">
              <a:latin typeface="ＭＳ ゴシック" pitchFamily="49" charset="-128"/>
              <a:ea typeface="ＭＳ ゴシック" pitchFamily="49" charset="-128"/>
            </a:rPr>
            <a:t>ポイント改善しているものの、今後、大規模施設の老朽化対策に伴う公債費の増が見込まれるため、引き続き普通建設事業等の見直しによる地方債の適正管理や、交付税措置がある有利な地方債の借入を行うなどの取組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満期一括償還地方債は発行していない。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佐賀県佐賀市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将来負担額は前年度から約</a:t>
          </a:r>
          <a:r>
            <a:rPr kumimoji="1" lang="en-US" altLang="ja-JP" sz="1400">
              <a:latin typeface="ＭＳ ゴシック" pitchFamily="49" charset="-128"/>
              <a:ea typeface="ＭＳ ゴシック" pitchFamily="49" charset="-128"/>
            </a:rPr>
            <a:t>24.8</a:t>
          </a:r>
          <a:r>
            <a:rPr kumimoji="1" lang="ja-JP" altLang="en-US" sz="1400">
              <a:latin typeface="ＭＳ ゴシック" pitchFamily="49" charset="-128"/>
              <a:ea typeface="ＭＳ ゴシック" pitchFamily="49" charset="-128"/>
            </a:rPr>
            <a:t>億円減少した。</a:t>
          </a:r>
        </a:p>
        <a:p>
          <a:r>
            <a:rPr kumimoji="1" lang="ja-JP" altLang="en-US" sz="1400">
              <a:latin typeface="ＭＳ ゴシック" pitchFamily="49" charset="-128"/>
              <a:ea typeface="ＭＳ ゴシック" pitchFamily="49" charset="-128"/>
            </a:rPr>
            <a:t>　このうち、一般会計等に係る地方債の現在高は、過去に借り入れた合併特例事業債の償還が進んだことなどから、約</a:t>
          </a:r>
          <a:r>
            <a:rPr kumimoji="1" lang="en-US" altLang="ja-JP" sz="1400">
              <a:latin typeface="ＭＳ ゴシック" pitchFamily="49" charset="-128"/>
              <a:ea typeface="ＭＳ ゴシック" pitchFamily="49" charset="-128"/>
            </a:rPr>
            <a:t>28.4</a:t>
          </a:r>
          <a:r>
            <a:rPr kumimoji="1" lang="ja-JP" altLang="en-US" sz="1400">
              <a:latin typeface="ＭＳ ゴシック" pitchFamily="49" charset="-128"/>
              <a:ea typeface="ＭＳ ゴシック" pitchFamily="49" charset="-128"/>
            </a:rPr>
            <a:t>億円減少している。</a:t>
          </a:r>
        </a:p>
        <a:p>
          <a:r>
            <a:rPr kumimoji="1" lang="ja-JP" altLang="en-US" sz="1400">
              <a:latin typeface="ＭＳ ゴシック" pitchFamily="49" charset="-128"/>
              <a:ea typeface="ＭＳ ゴシック" pitchFamily="49" charset="-128"/>
            </a:rPr>
            <a:t>　また、充当可能財源等は、前年度から約</a:t>
          </a:r>
          <a:r>
            <a:rPr kumimoji="1" lang="en-US" altLang="ja-JP" sz="1400">
              <a:latin typeface="ＭＳ ゴシック" pitchFamily="49" charset="-128"/>
              <a:ea typeface="ＭＳ ゴシック" pitchFamily="49" charset="-128"/>
            </a:rPr>
            <a:t>59.5</a:t>
          </a:r>
          <a:r>
            <a:rPr kumimoji="1" lang="ja-JP" altLang="en-US" sz="1400">
              <a:latin typeface="ＭＳ ゴシック" pitchFamily="49" charset="-128"/>
              <a:ea typeface="ＭＳ ゴシック" pitchFamily="49" charset="-128"/>
            </a:rPr>
            <a:t>億円減少した。</a:t>
          </a:r>
        </a:p>
        <a:p>
          <a:r>
            <a:rPr kumimoji="1" lang="ja-JP" altLang="en-US" sz="1400">
              <a:latin typeface="ＭＳ ゴシック" pitchFamily="49" charset="-128"/>
              <a:ea typeface="ＭＳ ゴシック" pitchFamily="49" charset="-128"/>
            </a:rPr>
            <a:t>　このうち、充当可能基金は、減債基金の減などにより、残高が約</a:t>
          </a:r>
          <a:r>
            <a:rPr kumimoji="1" lang="en-US" altLang="ja-JP" sz="1400">
              <a:latin typeface="ＭＳ ゴシック" pitchFamily="49" charset="-128"/>
              <a:ea typeface="ＭＳ ゴシック" pitchFamily="49" charset="-128"/>
            </a:rPr>
            <a:t>6.5</a:t>
          </a:r>
          <a:r>
            <a:rPr kumimoji="1" lang="ja-JP" altLang="en-US" sz="1400">
              <a:latin typeface="ＭＳ ゴシック" pitchFamily="49" charset="-128"/>
              <a:ea typeface="ＭＳ ゴシック" pitchFamily="49" charset="-128"/>
            </a:rPr>
            <a:t>億円減少した。</a:t>
          </a:r>
        </a:p>
        <a:p>
          <a:r>
            <a:rPr kumimoji="1" lang="ja-JP" altLang="en-US" sz="1400">
              <a:latin typeface="ＭＳ ゴシック" pitchFamily="49" charset="-128"/>
              <a:ea typeface="ＭＳ ゴシック" pitchFamily="49" charset="-128"/>
            </a:rPr>
            <a:t>　充当可能財源等が将来負担額を上回り、将来負担比率の分子は前年度から約</a:t>
          </a:r>
          <a:r>
            <a:rPr kumimoji="1" lang="en-US" altLang="ja-JP" sz="1400">
              <a:latin typeface="ＭＳ ゴシック" pitchFamily="49" charset="-128"/>
              <a:ea typeface="ＭＳ ゴシック" pitchFamily="49" charset="-128"/>
            </a:rPr>
            <a:t>34.8</a:t>
          </a:r>
          <a:r>
            <a:rPr kumimoji="1" lang="ja-JP" altLang="en-US" sz="1400">
              <a:latin typeface="ＭＳ ゴシック" pitchFamily="49" charset="-128"/>
              <a:ea typeface="ＭＳ ゴシック" pitchFamily="49" charset="-128"/>
            </a:rPr>
            <a:t>億円増の約▲</a:t>
          </a:r>
          <a:r>
            <a:rPr kumimoji="1" lang="en-US" altLang="ja-JP" sz="1400">
              <a:latin typeface="ＭＳ ゴシック" pitchFamily="49" charset="-128"/>
              <a:ea typeface="ＭＳ ゴシック" pitchFamily="49" charset="-128"/>
            </a:rPr>
            <a:t>75</a:t>
          </a:r>
          <a:r>
            <a:rPr kumimoji="1" lang="ja-JP" altLang="en-US" sz="1400">
              <a:latin typeface="ＭＳ ゴシック" pitchFamily="49" charset="-128"/>
              <a:ea typeface="ＭＳ ゴシック" pitchFamily="49" charset="-128"/>
            </a:rPr>
            <a:t>億円となった。</a:t>
          </a:r>
        </a:p>
        <a:p>
          <a:r>
            <a:rPr kumimoji="1" lang="ja-JP" altLang="en-US" sz="1400">
              <a:latin typeface="ＭＳ ゴシック" pitchFamily="49" charset="-128"/>
              <a:ea typeface="ＭＳ ゴシック" pitchFamily="49" charset="-128"/>
            </a:rPr>
            <a:t>　今後も、将来世代の負担を軽減し、健全な財政運営を維持するため、市債発行の抑制や基金残高の確保などに努めていく。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佐賀県佐賀市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財政調整のため、財政調整基金を約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億円、減債基金を約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億円取り崩した一方で、前年度決算剰余金等で財政調整基金に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社会保障経費の累増や今後予定している清掃工場大規模改修、図書館改修事業などが見込まれ、財政状況は一段と厳しくなる見込みであるため、計画的な基金の活用が必要である。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・公共用施設建設基金：公共用施設の建設資金に充てるため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・地域福祉基金：在宅福祉事業、ボランティア活動事業、健康・生きがいづくり事業その他の地域福祉の充実に寄与する事業の資金に充てるため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・合併振興基金：市民の連携の強化及び一体感の醸成並びに本市の振興を図る事業の資金に充てるため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・ふるさと応援基金：佐賀市を心のふるさととして応援する者等から寄せられる寄附金を、佐賀市がより良いふるさとであり続けるための事業の資金に充てるため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・廃棄物処理施設建設基金：廃棄物処理施設の建設資金に充てるため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国民スポーツ大会・全国障害者スポーツ大会推進事業等への充当に係る取り崩しによる減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ふるさと応援基金：企業版ふるさと納税の増による増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個人版ふるさと応援基金については、ふるさと納税の寄附額増に繋がる取組を行い、様々な事業の財源として有効に活用する。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財政調整のための取崩しを行った一方で、前年度決算剰余金の積立て等により、残高はほぼ横ばいとなった。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社会保障経費の累増や公共施設の老朽化に伴う改修経費の増加などへの対応が求められることから、基金からの取崩は避けられない見込みである。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しかし、災害対応等の緊急的な予算措置に対応できるよう、一定水準の残高は確保しなければならないことから、効率的な行財政経営に努める必要がある。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近年、財源調整すべき額が増額しており財政調整基金のみでは基金残高が急減することから、減債基金の取崩額を増額し対応しているため残高は減少している。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財政調整基金と合わせて一定の金額を維持できるように計画的な運用を行う。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佐賀県佐賀市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226,481
223,568
431.81
118,508,922
116,748,526
1,161,595
57,670,952
87,322,735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年度単年度の財政力指数は</a:t>
          </a:r>
          <a:r>
            <a:rPr kumimoji="1" lang="en-US" altLang="ja-JP" sz="1300">
              <a:latin typeface="ＭＳ Ｐゴシック" panose="020B0600070205080204" pitchFamily="50" charset="-128"/>
              <a:ea typeface="ＭＳ Ｐゴシック" panose="020B0600070205080204" pitchFamily="50" charset="-128"/>
            </a:rPr>
            <a:t>0.62</a:t>
          </a:r>
          <a:r>
            <a:rPr kumimoji="1" lang="ja-JP" altLang="en-US" sz="1300">
              <a:latin typeface="ＭＳ Ｐゴシック" panose="020B0600070205080204" pitchFamily="50" charset="-128"/>
              <a:ea typeface="ＭＳ Ｐゴシック" panose="020B0600070205080204" pitchFamily="50" charset="-128"/>
            </a:rPr>
            <a:t>であり、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年平均は前年度から変動していない。</a:t>
          </a:r>
        </a:p>
        <a:p>
          <a:r>
            <a:rPr kumimoji="1" lang="ja-JP" altLang="en-US" sz="1300">
              <a:latin typeface="ＭＳ Ｐゴシック" panose="020B0600070205080204" pitchFamily="50" charset="-128"/>
              <a:ea typeface="ＭＳ Ｐゴシック" panose="020B0600070205080204" pitchFamily="50" charset="-128"/>
            </a:rPr>
            <a:t>　安定した財政基盤を確立するため、産業振興や定住促進などを通した市税収入の確保に努めるとともに、効果的、効率的な行財政経営に努める必要がある。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0936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92710</xdr:rowOff>
    </xdr:from>
    <xdr:to>
      <xdr:col>23</xdr:col>
      <xdr:colOff>133350</xdr:colOff>
      <xdr:row>44</xdr:row>
      <xdr:rowOff>92710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6365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165117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85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92710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123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148590</xdr:rowOff>
    </xdr:from>
    <xdr:to>
      <xdr:col>19</xdr:col>
      <xdr:colOff>184150</xdr:colOff>
      <xdr:row>41</xdr:row>
      <xdr:rowOff>78740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88917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68580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64787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68580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882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41910</xdr:rowOff>
    </xdr:from>
    <xdr:to>
      <xdr:col>23</xdr:col>
      <xdr:colOff>184150</xdr:colOff>
      <xdr:row>44</xdr:row>
      <xdr:rowOff>143510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13987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5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41910</xdr:rowOff>
    </xdr:from>
    <xdr:to>
      <xdr:col>19</xdr:col>
      <xdr:colOff>184150</xdr:colOff>
      <xdr:row>44</xdr:row>
      <xdr:rowOff>143510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128287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72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17780</xdr:rowOff>
    </xdr:from>
    <xdr:to>
      <xdr:col>11</xdr:col>
      <xdr:colOff>82550</xdr:colOff>
      <xdr:row>44</xdr:row>
      <xdr:rowOff>119380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104157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前年度の</a:t>
          </a:r>
          <a:r>
            <a:rPr kumimoji="1" lang="en-US" altLang="ja-JP" sz="1300">
              <a:latin typeface="ＭＳ Ｐゴシック" panose="020B0600070205080204" pitchFamily="50" charset="-128"/>
              <a:ea typeface="ＭＳ Ｐゴシック" panose="020B0600070205080204" pitchFamily="50" charset="-128"/>
            </a:rPr>
            <a:t>95.1%</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ポイント減少して</a:t>
          </a:r>
          <a:r>
            <a:rPr kumimoji="1" lang="en-US" altLang="ja-JP" sz="1300">
              <a:latin typeface="ＭＳ Ｐゴシック" panose="020B0600070205080204" pitchFamily="50" charset="-128"/>
              <a:ea typeface="ＭＳ Ｐゴシック" panose="020B0600070205080204" pitchFamily="50" charset="-128"/>
            </a:rPr>
            <a:t>93.4%</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これは、経常的な歳入について、地方交付税が約</a:t>
          </a:r>
          <a:r>
            <a:rPr kumimoji="1" lang="en-US" altLang="ja-JP" sz="1300">
              <a:latin typeface="ＭＳ Ｐゴシック" panose="020B0600070205080204" pitchFamily="50" charset="-128"/>
              <a:ea typeface="ＭＳ Ｐゴシック" panose="020B0600070205080204" pitchFamily="50" charset="-128"/>
            </a:rPr>
            <a:t>17.9</a:t>
          </a:r>
          <a:r>
            <a:rPr kumimoji="1" lang="ja-JP" altLang="en-US" sz="1300">
              <a:latin typeface="ＭＳ Ｐゴシック" panose="020B0600070205080204" pitchFamily="50" charset="-128"/>
              <a:ea typeface="ＭＳ Ｐゴシック" panose="020B0600070205080204" pitchFamily="50" charset="-128"/>
            </a:rPr>
            <a:t>億円増、地方特例交付金が約</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億円増となるなど約</a:t>
          </a:r>
          <a:r>
            <a:rPr kumimoji="1" lang="en-US" altLang="ja-JP" sz="1300">
              <a:latin typeface="ＭＳ Ｐゴシック" panose="020B0600070205080204" pitchFamily="50" charset="-128"/>
              <a:ea typeface="ＭＳ Ｐゴシック" panose="020B0600070205080204" pitchFamily="50" charset="-128"/>
            </a:rPr>
            <a:t>62.2</a:t>
          </a:r>
          <a:r>
            <a:rPr kumimoji="1" lang="ja-JP" altLang="en-US" sz="1300">
              <a:latin typeface="ＭＳ Ｐゴシック" panose="020B0600070205080204" pitchFamily="50" charset="-128"/>
              <a:ea typeface="ＭＳ Ｐゴシック" panose="020B0600070205080204" pitchFamily="50" charset="-128"/>
            </a:rPr>
            <a:t>億円増加したことによる。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66</xdr:row>
      <xdr:rowOff>2117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1131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36406</xdr:rowOff>
    </xdr:from>
    <xdr:to>
      <xdr:col>23</xdr:col>
      <xdr:colOff>133350</xdr:colOff>
      <xdr:row>63</xdr:row>
      <xdr:rowOff>1694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666306"/>
          <a:ext cx="838200" cy="13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68580</xdr:rowOff>
    </xdr:from>
    <xdr:to>
      <xdr:col>19</xdr:col>
      <xdr:colOff>133350</xdr:colOff>
      <xdr:row>63</xdr:row>
      <xdr:rowOff>1694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98480"/>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116840</xdr:rowOff>
    </xdr:from>
    <xdr:to>
      <xdr:col>19</xdr:col>
      <xdr:colOff>184150</xdr:colOff>
      <xdr:row>62</xdr:row>
      <xdr:rowOff>46990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57167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41487</xdr:rowOff>
    </xdr:from>
    <xdr:to>
      <xdr:col>15</xdr:col>
      <xdr:colOff>82550</xdr:colOff>
      <xdr:row>62</xdr:row>
      <xdr:rowOff>68580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328487"/>
          <a:ext cx="889000" cy="36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60537</xdr:rowOff>
    </xdr:from>
    <xdr:to>
      <xdr:col>15</xdr:col>
      <xdr:colOff>133350</xdr:colOff>
      <xdr:row>61</xdr:row>
      <xdr:rowOff>162137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864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41487</xdr:rowOff>
    </xdr:from>
    <xdr:to>
      <xdr:col>11</xdr:col>
      <xdr:colOff>31750</xdr:colOff>
      <xdr:row>62</xdr:row>
      <xdr:rowOff>92710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328487"/>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129963</xdr:rowOff>
    </xdr:from>
    <xdr:to>
      <xdr:col>11</xdr:col>
      <xdr:colOff>82550</xdr:colOff>
      <xdr:row>60</xdr:row>
      <xdr:rowOff>60113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24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70290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157056</xdr:rowOff>
    </xdr:from>
    <xdr:to>
      <xdr:col>23</xdr:col>
      <xdr:colOff>184150</xdr:colOff>
      <xdr:row>62</xdr:row>
      <xdr:rowOff>87206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2133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6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122344</xdr:rowOff>
    </xdr:from>
    <xdr:to>
      <xdr:col>19</xdr:col>
      <xdr:colOff>184150</xdr:colOff>
      <xdr:row>63</xdr:row>
      <xdr:rowOff>52494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37271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38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17780</xdr:rowOff>
    </xdr:from>
    <xdr:to>
      <xdr:col>15</xdr:col>
      <xdr:colOff>133350</xdr:colOff>
      <xdr:row>62</xdr:row>
      <xdr:rowOff>119380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104157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162137</xdr:rowOff>
    </xdr:from>
    <xdr:to>
      <xdr:col>11</xdr:col>
      <xdr:colOff>82550</xdr:colOff>
      <xdr:row>60</xdr:row>
      <xdr:rowOff>92287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77064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36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128287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[134,685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3,032</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　これは、定年延長による退職者数の増に伴う退職金の増や人事院勧告による給与制度改定に伴う増などが主な要因である。</a:t>
          </a:r>
        </a:p>
        <a:p>
          <a:r>
            <a:rPr kumimoji="1" lang="ja-JP" altLang="en-US" sz="1300">
              <a:latin typeface="ＭＳ Ｐゴシック" panose="020B0600070205080204" pitchFamily="50" charset="-128"/>
              <a:ea typeface="ＭＳ Ｐゴシック" panose="020B0600070205080204" pitchFamily="50" charset="-128"/>
            </a:rPr>
            <a:t>　今後も、会計年度任用職員を含めた定員管理の適正化などによる人件費の抑制を図るとともに、公共施設等総合管理計画に基づく施設の統廃合や事務事業の見直しによる支出の節減に努める必要がある。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65396</xdr:rowOff>
    </xdr:from>
    <xdr:to>
      <xdr:col>23</xdr:col>
      <xdr:colOff>133350</xdr:colOff>
      <xdr:row>89</xdr:row>
      <xdr:rowOff>158688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52846"/>
          <a:ext cx="0" cy="1464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130765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158688</xdr:rowOff>
    </xdr:from>
    <xdr:to>
      <xdr:col>24</xdr:col>
      <xdr:colOff>12700</xdr:colOff>
      <xdr:row>89</xdr:row>
      <xdr:rowOff>158688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7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151773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9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65396</xdr:rowOff>
    </xdr:from>
    <xdr:to>
      <xdr:col>24</xdr:col>
      <xdr:colOff>12700</xdr:colOff>
      <xdr:row>81</xdr:row>
      <xdr:rowOff>65396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5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128698</xdr:rowOff>
    </xdr:from>
    <xdr:to>
      <xdr:col>23</xdr:col>
      <xdr:colOff>133350</xdr:colOff>
      <xdr:row>83</xdr:row>
      <xdr:rowOff>169343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59048"/>
          <a:ext cx="838200" cy="4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142166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72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170089</xdr:rowOff>
    </xdr:from>
    <xdr:to>
      <xdr:col>23</xdr:col>
      <xdr:colOff>184150</xdr:colOff>
      <xdr:row>84</xdr:row>
      <xdr:rowOff>100239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0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120225</xdr:rowOff>
    </xdr:from>
    <xdr:to>
      <xdr:col>19</xdr:col>
      <xdr:colOff>133350</xdr:colOff>
      <xdr:row>83</xdr:row>
      <xdr:rowOff>128698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50575"/>
          <a:ext cx="889000" cy="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52240</xdr:rowOff>
    </xdr:from>
    <xdr:to>
      <xdr:col>19</xdr:col>
      <xdr:colOff>184150</xdr:colOff>
      <xdr:row>83</xdr:row>
      <xdr:rowOff>153840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8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164017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1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120225</xdr:rowOff>
    </xdr:from>
    <xdr:to>
      <xdr:col>15</xdr:col>
      <xdr:colOff>82550</xdr:colOff>
      <xdr:row>83</xdr:row>
      <xdr:rowOff>123591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350575"/>
          <a:ext cx="889000" cy="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48594</xdr:rowOff>
    </xdr:from>
    <xdr:to>
      <xdr:col>15</xdr:col>
      <xdr:colOff>133350</xdr:colOff>
      <xdr:row>83</xdr:row>
      <xdr:rowOff>150194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7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160371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4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10193</xdr:rowOff>
    </xdr:from>
    <xdr:to>
      <xdr:col>11</xdr:col>
      <xdr:colOff>31750</xdr:colOff>
      <xdr:row>83</xdr:row>
      <xdr:rowOff>123591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40543"/>
          <a:ext cx="889000" cy="11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4423</xdr:rowOff>
    </xdr:from>
    <xdr:to>
      <xdr:col>11</xdr:col>
      <xdr:colOff>82550</xdr:colOff>
      <xdr:row>83</xdr:row>
      <xdr:rowOff>106023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3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116200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0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67394</xdr:rowOff>
    </xdr:from>
    <xdr:to>
      <xdr:col>7</xdr:col>
      <xdr:colOff>31750</xdr:colOff>
      <xdr:row>82</xdr:row>
      <xdr:rowOff>168994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7721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118543</xdr:rowOff>
    </xdr:from>
    <xdr:to>
      <xdr:col>23</xdr:col>
      <xdr:colOff>184150</xdr:colOff>
      <xdr:row>84</xdr:row>
      <xdr:rowOff>48693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4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135070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9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77898</xdr:rowOff>
    </xdr:from>
    <xdr:to>
      <xdr:col>19</xdr:col>
      <xdr:colOff>184150</xdr:colOff>
      <xdr:row>84</xdr:row>
      <xdr:rowOff>8048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0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164275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94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69425</xdr:rowOff>
    </xdr:from>
    <xdr:to>
      <xdr:col>15</xdr:col>
      <xdr:colOff>133350</xdr:colOff>
      <xdr:row>83</xdr:row>
      <xdr:rowOff>171025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9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155802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8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72791</xdr:rowOff>
    </xdr:from>
    <xdr:to>
      <xdr:col>11</xdr:col>
      <xdr:colOff>82550</xdr:colOff>
      <xdr:row>84</xdr:row>
      <xdr:rowOff>2941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0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159168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8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130843</xdr:rowOff>
    </xdr:from>
    <xdr:to>
      <xdr:col>7</xdr:col>
      <xdr:colOff>31750</xdr:colOff>
      <xdr:row>83</xdr:row>
      <xdr:rowOff>60993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8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45770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7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98.5</a:t>
          </a:r>
          <a:r>
            <a:rPr kumimoji="1" lang="ja-JP" altLang="en-US" sz="1300">
              <a:latin typeface="ＭＳ Ｐゴシック" panose="020B0600070205080204" pitchFamily="50" charset="-128"/>
              <a:ea typeface="ＭＳ Ｐゴシック" panose="020B0600070205080204" pitchFamily="50" charset="-128"/>
            </a:rPr>
            <a:t>となり、類似団体平均を下回っている。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今後も、国や他の地方公共団体及び地域の民間企業の給与水準を考慮しながら適正化に努めるとともに、定員管理の適正化や早期退職希望者の募集の実施により人件費の抑制に努める必要がある。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697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58420</xdr:rowOff>
    </xdr:from>
    <xdr:to>
      <xdr:col>81</xdr:col>
      <xdr:colOff>44450</xdr:colOff>
      <xdr:row>84</xdr:row>
      <xdr:rowOff>82550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4602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49547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2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58420</xdr:rowOff>
    </xdr:from>
    <xdr:to>
      <xdr:col>77</xdr:col>
      <xdr:colOff>44450</xdr:colOff>
      <xdr:row>84</xdr:row>
      <xdr:rowOff>130811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4602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130811</xdr:rowOff>
    </xdr:from>
    <xdr:to>
      <xdr:col>72</xdr:col>
      <xdr:colOff>203200</xdr:colOff>
      <xdr:row>85</xdr:row>
      <xdr:rowOff>7620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53261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7620</xdr:rowOff>
    </xdr:from>
    <xdr:to>
      <xdr:col>68</xdr:col>
      <xdr:colOff>152400</xdr:colOff>
      <xdr:row>86</xdr:row>
      <xdr:rowOff>53339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580870"/>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149861</xdr:rowOff>
    </xdr:from>
    <xdr:to>
      <xdr:col>68</xdr:col>
      <xdr:colOff>203200</xdr:colOff>
      <xdr:row>86</xdr:row>
      <xdr:rowOff>80011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64788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7620</xdr:rowOff>
    </xdr:from>
    <xdr:to>
      <xdr:col>77</xdr:col>
      <xdr:colOff>95250</xdr:colOff>
      <xdr:row>84</xdr:row>
      <xdr:rowOff>109220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119397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17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80011</xdr:rowOff>
    </xdr:from>
    <xdr:to>
      <xdr:col>73</xdr:col>
      <xdr:colOff>44450</xdr:colOff>
      <xdr:row>85</xdr:row>
      <xdr:rowOff>10161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20338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128270</xdr:rowOff>
    </xdr:from>
    <xdr:to>
      <xdr:col>68</xdr:col>
      <xdr:colOff>203200</xdr:colOff>
      <xdr:row>85</xdr:row>
      <xdr:rowOff>58420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68597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29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2539</xdr:rowOff>
    </xdr:from>
    <xdr:to>
      <xdr:col>64</xdr:col>
      <xdr:colOff>152400</xdr:colOff>
      <xdr:row>86</xdr:row>
      <xdr:rowOff>104139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114316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人増加した。</a:t>
          </a:r>
        </a:p>
        <a:p>
          <a:r>
            <a:rPr kumimoji="1" lang="ja-JP" altLang="en-US" sz="1300">
              <a:latin typeface="ＭＳ Ｐゴシック" panose="020B0600070205080204" pitchFamily="50" charset="-128"/>
              <a:ea typeface="ＭＳ Ｐゴシック" panose="020B0600070205080204" pitchFamily="50" charset="-128"/>
            </a:rPr>
            <a:t>　これは、</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年度開催の</a:t>
          </a:r>
          <a:r>
            <a:rPr kumimoji="1" lang="en-US" altLang="ja-JP" sz="1300">
              <a:latin typeface="ＭＳ Ｐゴシック" panose="020B0600070205080204" pitchFamily="50" charset="-128"/>
              <a:ea typeface="ＭＳ Ｐゴシック" panose="020B0600070205080204" pitchFamily="50" charset="-128"/>
            </a:rPr>
            <a:t>SAGA2024</a:t>
          </a:r>
          <a:r>
            <a:rPr kumimoji="1" lang="ja-JP" altLang="en-US" sz="1300">
              <a:latin typeface="ＭＳ Ｐゴシック" panose="020B0600070205080204" pitchFamily="50" charset="-128"/>
              <a:ea typeface="ＭＳ Ｐゴシック" panose="020B0600070205080204" pitchFamily="50" charset="-128"/>
            </a:rPr>
            <a:t>国スポ・全障スポ大会のため、一時的に職員を増員したことなどによる。</a:t>
          </a:r>
        </a:p>
        <a:p>
          <a:r>
            <a:rPr kumimoji="1" lang="ja-JP" altLang="en-US" sz="1300">
              <a:latin typeface="ＭＳ Ｐゴシック" panose="020B0600070205080204" pitchFamily="50" charset="-128"/>
              <a:ea typeface="ＭＳ Ｐゴシック" panose="020B0600070205080204" pitchFamily="50" charset="-128"/>
            </a:rPr>
            <a:t>　事務事業の見直し、民間委託、人員の適正配置等による定数管理に努める必要がある。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70696</xdr:rowOff>
    </xdr:from>
    <xdr:to>
      <xdr:col>81</xdr:col>
      <xdr:colOff>44450</xdr:colOff>
      <xdr:row>66</xdr:row>
      <xdr:rowOff>54398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14796"/>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157073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70696</xdr:rowOff>
    </xdr:from>
    <xdr:to>
      <xdr:col>81</xdr:col>
      <xdr:colOff>133350</xdr:colOff>
      <xdr:row>58</xdr:row>
      <xdr:rowOff>70696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151554</xdr:rowOff>
    </xdr:from>
    <xdr:to>
      <xdr:col>81</xdr:col>
      <xdr:colOff>44450</xdr:colOff>
      <xdr:row>62</xdr:row>
      <xdr:rowOff>12277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61000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133367</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2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75142</xdr:rowOff>
    </xdr:from>
    <xdr:to>
      <xdr:col>77</xdr:col>
      <xdr:colOff>44450</xdr:colOff>
      <xdr:row>61</xdr:row>
      <xdr:rowOff>151554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33592"/>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84667</xdr:rowOff>
    </xdr:from>
    <xdr:to>
      <xdr:col>77</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24994</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31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42969</xdr:rowOff>
    </xdr:from>
    <xdr:to>
      <xdr:col>72</xdr:col>
      <xdr:colOff>203200</xdr:colOff>
      <xdr:row>61</xdr:row>
      <xdr:rowOff>75142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501419"/>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60537</xdr:rowOff>
    </xdr:from>
    <xdr:to>
      <xdr:col>73</xdr:col>
      <xdr:colOff>44450</xdr:colOff>
      <xdr:row>61</xdr:row>
      <xdr:rowOff>162137</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146914</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26881</xdr:rowOff>
    </xdr:from>
    <xdr:to>
      <xdr:col>68</xdr:col>
      <xdr:colOff>152400</xdr:colOff>
      <xdr:row>61</xdr:row>
      <xdr:rowOff>42969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85331"/>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134848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134848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105004</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6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100754</xdr:rowOff>
    </xdr:from>
    <xdr:to>
      <xdr:col>77</xdr:col>
      <xdr:colOff>95250</xdr:colOff>
      <xdr:row>62</xdr:row>
      <xdr:rowOff>30904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15681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645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24342</xdr:rowOff>
    </xdr:from>
    <xdr:to>
      <xdr:col>73</xdr:col>
      <xdr:colOff>44450</xdr:colOff>
      <xdr:row>61</xdr:row>
      <xdr:rowOff>125942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136119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25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163619</xdr:rowOff>
    </xdr:from>
    <xdr:to>
      <xdr:col>68</xdr:col>
      <xdr:colOff>203200</xdr:colOff>
      <xdr:row>61</xdr:row>
      <xdr:rowOff>93769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103946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147531</xdr:rowOff>
    </xdr:from>
    <xdr:to>
      <xdr:col>64</xdr:col>
      <xdr:colOff>152400</xdr:colOff>
      <xdr:row>61</xdr:row>
      <xdr:rowOff>77681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87858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20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年度の実質公債費比率は、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年平均は前年度の</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から増減はなかったが、臨時財政対策債の元利償還金が減少したことなどにより単年度比率は前年度の</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％に減少した。</a:t>
          </a:r>
        </a:p>
        <a:p>
          <a:r>
            <a:rPr kumimoji="1" lang="ja-JP" altLang="en-US" sz="1300">
              <a:latin typeface="ＭＳ Ｐゴシック" panose="020B0600070205080204" pitchFamily="50" charset="-128"/>
              <a:ea typeface="ＭＳ Ｐゴシック" panose="020B0600070205080204" pitchFamily="50" charset="-128"/>
            </a:rPr>
            <a:t>　類似団体平均と比べ数値は低いが、今後は大規模施設の老朽化対策に伴う公債費の増が見込まれるため、引き続き普通建設事業等の見直しによる地方債の適正管理や、交付税措置がある有利な地方債の借入を行うなどの取組に努め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72672</xdr:rowOff>
    </xdr:from>
    <xdr:to>
      <xdr:col>81</xdr:col>
      <xdr:colOff>44450</xdr:colOff>
      <xdr:row>44</xdr:row>
      <xdr:rowOff>44450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0734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159049</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72672</xdr:rowOff>
    </xdr:from>
    <xdr:to>
      <xdr:col>81</xdr:col>
      <xdr:colOff>133350</xdr:colOff>
      <xdr:row>35</xdr:row>
      <xdr:rowOff>72672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158750</xdr:rowOff>
    </xdr:from>
    <xdr:to>
      <xdr:col>81</xdr:col>
      <xdr:colOff>44450</xdr:colOff>
      <xdr:row>37</xdr:row>
      <xdr:rowOff>158750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502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18644</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705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105128</xdr:rowOff>
    </xdr:from>
    <xdr:to>
      <xdr:col>77</xdr:col>
      <xdr:colOff>44450</xdr:colOff>
      <xdr:row>37</xdr:row>
      <xdr:rowOff>158750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44877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19755</xdr:rowOff>
    </xdr:from>
    <xdr:to>
      <xdr:col>77</xdr:col>
      <xdr:colOff>95250</xdr:colOff>
      <xdr:row>39</xdr:row>
      <xdr:rowOff>121355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7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106132</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79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64911</xdr:rowOff>
    </xdr:from>
    <xdr:to>
      <xdr:col>72</xdr:col>
      <xdr:colOff>203200</xdr:colOff>
      <xdr:row>37</xdr:row>
      <xdr:rowOff>105128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4085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150989</xdr:rowOff>
    </xdr:from>
    <xdr:to>
      <xdr:col>73</xdr:col>
      <xdr:colOff>44450</xdr:colOff>
      <xdr:row>39</xdr:row>
      <xdr:rowOff>81139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66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65916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7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64911</xdr:rowOff>
    </xdr:from>
    <xdr:to>
      <xdr:col>68</xdr:col>
      <xdr:colOff>152400</xdr:colOff>
      <xdr:row>37</xdr:row>
      <xdr:rowOff>64911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408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97367</xdr:rowOff>
    </xdr:from>
    <xdr:to>
      <xdr:col>68</xdr:col>
      <xdr:colOff>203200</xdr:colOff>
      <xdr:row>39</xdr:row>
      <xdr:rowOff>27517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61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12294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83961</xdr:rowOff>
    </xdr:from>
    <xdr:to>
      <xdr:col>64</xdr:col>
      <xdr:colOff>152400</xdr:colOff>
      <xdr:row>39</xdr:row>
      <xdr:rowOff>14111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5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170338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68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107950</xdr:rowOff>
    </xdr:from>
    <xdr:to>
      <xdr:col>81</xdr:col>
      <xdr:colOff>95250</xdr:colOff>
      <xdr:row>38</xdr:row>
      <xdr:rowOff>38100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124477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107950</xdr:rowOff>
    </xdr:from>
    <xdr:to>
      <xdr:col>77</xdr:col>
      <xdr:colOff>95250</xdr:colOff>
      <xdr:row>38</xdr:row>
      <xdr:rowOff>38100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48277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54328</xdr:rowOff>
    </xdr:from>
    <xdr:to>
      <xdr:col>73</xdr:col>
      <xdr:colOff>44450</xdr:colOff>
      <xdr:row>37</xdr:row>
      <xdr:rowOff>155928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39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166105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16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14111</xdr:rowOff>
    </xdr:from>
    <xdr:to>
      <xdr:col>68</xdr:col>
      <xdr:colOff>203200</xdr:colOff>
      <xdr:row>37</xdr:row>
      <xdr:rowOff>115711</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35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125888</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12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14111</xdr:rowOff>
    </xdr:from>
    <xdr:to>
      <xdr:col>64</xdr:col>
      <xdr:colOff>152400</xdr:colOff>
      <xdr:row>37</xdr:row>
      <xdr:rowOff>115711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35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125888</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12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会計の企業債償還や、一般会計の小中学校の耐震補強や庁舎改修等で過去借入した合併特例事業債の償還が進んだことなどから、将来負担額が減少した。また、財政調整基金等の充当可能財源等が将来負担額を上回りマイナスとなったため、将来負担比率は算出されていない。</a:t>
          </a:r>
        </a:p>
        <a:p>
          <a:r>
            <a:rPr kumimoji="1" lang="ja-JP" altLang="en-US" sz="1300">
              <a:latin typeface="ＭＳ Ｐゴシック" panose="020B0600070205080204" pitchFamily="50" charset="-128"/>
              <a:ea typeface="ＭＳ Ｐゴシック" panose="020B0600070205080204" pitchFamily="50" charset="-128"/>
            </a:rPr>
            <a:t>　類似団体内では最も健全な数値となっているが、今後も、将来世代の負担を軽減し、健全な財政運営を維持するため、地方債発行の抑制や基金残高の確保などに努めていく。</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129011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530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101088</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87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129011</xdr:rowOff>
    </xdr:from>
    <xdr:to>
      <xdr:col>81</xdr:col>
      <xdr:colOff>133350</xdr:colOff>
      <xdr:row>22</xdr:row>
      <xdr:rowOff>129011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27851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599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55774</xdr:rowOff>
    </xdr:from>
    <xdr:to>
      <xdr:col>81</xdr:col>
      <xdr:colOff>95250</xdr:colOff>
      <xdr:row>15</xdr:row>
      <xdr:rowOff>157374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62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138748</xdr:rowOff>
    </xdr:from>
    <xdr:to>
      <xdr:col>73</xdr:col>
      <xdr:colOff>44450</xdr:colOff>
      <xdr:row>15</xdr:row>
      <xdr:rowOff>68898</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79075</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30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11536</xdr:rowOff>
    </xdr:from>
    <xdr:to>
      <xdr:col>68</xdr:col>
      <xdr:colOff>203200</xdr:colOff>
      <xdr:row>15</xdr:row>
      <xdr:rowOff>113136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123313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110067</xdr:rowOff>
    </xdr:from>
    <xdr:to>
      <xdr:col>64</xdr:col>
      <xdr:colOff>152400</xdr:colOff>
      <xdr:row>16</xdr:row>
      <xdr:rowOff>40217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50394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佐賀県佐賀市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226,481
223,568
431.81
118,508,922
116,748,526
1,161,595
57,670,952
87,322,735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定年退職年齢の段階的引き上げにより、</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年度は定年退職が生じる年であることによる退職手当の増などから、経常収支比率は増加した。</a:t>
          </a:r>
        </a:p>
        <a:p>
          <a:r>
            <a:rPr kumimoji="1" lang="ja-JP" altLang="en-US" sz="1300">
              <a:latin typeface="ＭＳ Ｐゴシック" panose="020B0600070205080204" pitchFamily="50" charset="-128"/>
              <a:ea typeface="ＭＳ Ｐゴシック" panose="020B0600070205080204" pitchFamily="50" charset="-128"/>
            </a:rPr>
            <a:t>　今後も定員管理の適正化や早期退職希望者の募集の実施による人件費の抑制に努めていく。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88900</xdr:rowOff>
    </xdr:from>
    <xdr:to>
      <xdr:col>24</xdr:col>
      <xdr:colOff>25400</xdr:colOff>
      <xdr:row>41</xdr:row>
      <xdr:rowOff>158750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9182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130827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158750</xdr:rowOff>
    </xdr:from>
    <xdr:to>
      <xdr:col>24</xdr:col>
      <xdr:colOff>114300</xdr:colOff>
      <xdr:row>41</xdr:row>
      <xdr:rowOff>158750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3827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88900</xdr:rowOff>
    </xdr:from>
    <xdr:to>
      <xdr:col>24</xdr:col>
      <xdr:colOff>114300</xdr:colOff>
      <xdr:row>34</xdr:row>
      <xdr:rowOff>88900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91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76200</xdr:rowOff>
    </xdr:from>
    <xdr:to>
      <xdr:col>24</xdr:col>
      <xdr:colOff>25400</xdr:colOff>
      <xdr:row>35</xdr:row>
      <xdr:rowOff>82550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055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6350</xdr:rowOff>
    </xdr:from>
    <xdr:to>
      <xdr:col>24</xdr:col>
      <xdr:colOff>76200</xdr:colOff>
      <xdr:row>37</xdr:row>
      <xdr:rowOff>107950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76200</xdr:rowOff>
    </xdr:from>
    <xdr:to>
      <xdr:col>19</xdr:col>
      <xdr:colOff>187325</xdr:colOff>
      <xdr:row>35</xdr:row>
      <xdr:rowOff>44450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055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86377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38100</xdr:rowOff>
    </xdr:from>
    <xdr:to>
      <xdr:col>15</xdr:col>
      <xdr:colOff>98425</xdr:colOff>
      <xdr:row>35</xdr:row>
      <xdr:rowOff>44450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674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38100</xdr:rowOff>
    </xdr:from>
    <xdr:to>
      <xdr:col>11</xdr:col>
      <xdr:colOff>9525</xdr:colOff>
      <xdr:row>35</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674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158750</xdr:rowOff>
    </xdr:from>
    <xdr:to>
      <xdr:col>11</xdr:col>
      <xdr:colOff>60325</xdr:colOff>
      <xdr:row>36</xdr:row>
      <xdr:rowOff>88900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73677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139700</xdr:rowOff>
    </xdr:from>
    <xdr:to>
      <xdr:col>6</xdr:col>
      <xdr:colOff>171450</xdr:colOff>
      <xdr:row>37</xdr:row>
      <xdr:rowOff>69850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31750</xdr:rowOff>
    </xdr:from>
    <xdr:to>
      <xdr:col>24</xdr:col>
      <xdr:colOff>76200</xdr:colOff>
      <xdr:row>35</xdr:row>
      <xdr:rowOff>133350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48277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25400</xdr:rowOff>
    </xdr:from>
    <xdr:to>
      <xdr:col>20</xdr:col>
      <xdr:colOff>38100</xdr:colOff>
      <xdr:row>34</xdr:row>
      <xdr:rowOff>127000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137177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2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165100</xdr:rowOff>
    </xdr:from>
    <xdr:to>
      <xdr:col>15</xdr:col>
      <xdr:colOff>149225</xdr:colOff>
      <xdr:row>35</xdr:row>
      <xdr:rowOff>95250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158750</xdr:rowOff>
    </xdr:from>
    <xdr:to>
      <xdr:col>11</xdr:col>
      <xdr:colOff>60325</xdr:colOff>
      <xdr:row>34</xdr:row>
      <xdr:rowOff>88900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99077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152400</xdr:rowOff>
    </xdr:from>
    <xdr:to>
      <xdr:col>6</xdr:col>
      <xdr:colOff>171450</xdr:colOff>
      <xdr:row>35</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92727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新型コロナウイルス対策に係る経費の減などにより、経常収支比率は減少した。</a:t>
          </a:r>
        </a:p>
        <a:p>
          <a:r>
            <a:rPr kumimoji="1" lang="ja-JP" altLang="en-US" sz="1300">
              <a:latin typeface="ＭＳ Ｐゴシック" panose="020B0600070205080204" pitchFamily="50" charset="-128"/>
              <a:ea typeface="ＭＳ Ｐゴシック" panose="020B0600070205080204" pitchFamily="50" charset="-128"/>
            </a:rPr>
            <a:t>　類似団体内平均値を下回っている状況であるが、公共施設等総合管理計画に基づく施設の統廃合などによる施設管理経費の削減や、経常的な事務事業の見直しを図り、コストの削減に努めていく。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107950</xdr:rowOff>
    </xdr:from>
    <xdr:to>
      <xdr:col>82</xdr:col>
      <xdr:colOff>107950</xdr:colOff>
      <xdr:row>21</xdr:row>
      <xdr:rowOff>120650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368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22877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107950</xdr:rowOff>
    </xdr:from>
    <xdr:to>
      <xdr:col>82</xdr:col>
      <xdr:colOff>196850</xdr:colOff>
      <xdr:row>13</xdr:row>
      <xdr:rowOff>107950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107950</xdr:rowOff>
    </xdr:from>
    <xdr:to>
      <xdr:col>82</xdr:col>
      <xdr:colOff>107950</xdr:colOff>
      <xdr:row>14</xdr:row>
      <xdr:rowOff>76200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3368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29227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4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95250</xdr:rowOff>
    </xdr:from>
    <xdr:to>
      <xdr:col>78</xdr:col>
      <xdr:colOff>69850</xdr:colOff>
      <xdr:row>14</xdr:row>
      <xdr:rowOff>76200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324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19050</xdr:rowOff>
    </xdr:from>
    <xdr:to>
      <xdr:col>73</xdr:col>
      <xdr:colOff>180975</xdr:colOff>
      <xdr:row>13</xdr:row>
      <xdr:rowOff>95250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247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149877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19050</xdr:rowOff>
    </xdr:from>
    <xdr:to>
      <xdr:col>69</xdr:col>
      <xdr:colOff>92075</xdr:colOff>
      <xdr:row>13</xdr:row>
      <xdr:rowOff>57150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24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22877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60977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57150</xdr:rowOff>
    </xdr:from>
    <xdr:to>
      <xdr:col>82</xdr:col>
      <xdr:colOff>158750</xdr:colOff>
      <xdr:row>13</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137177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25400</xdr:rowOff>
    </xdr:from>
    <xdr:to>
      <xdr:col>78</xdr:col>
      <xdr:colOff>120650</xdr:colOff>
      <xdr:row>14</xdr:row>
      <xdr:rowOff>127000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137177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9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44450</xdr:rowOff>
    </xdr:from>
    <xdr:to>
      <xdr:col>74</xdr:col>
      <xdr:colOff>31750</xdr:colOff>
      <xdr:row>13</xdr:row>
      <xdr:rowOff>146050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27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156227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139700</xdr:rowOff>
    </xdr:from>
    <xdr:to>
      <xdr:col>69</xdr:col>
      <xdr:colOff>142875</xdr:colOff>
      <xdr:row>13</xdr:row>
      <xdr:rowOff>69850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19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80027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6350</xdr:rowOff>
    </xdr:from>
    <xdr:to>
      <xdr:col>65</xdr:col>
      <xdr:colOff>53975</xdr:colOff>
      <xdr:row>13</xdr:row>
      <xdr:rowOff>107950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23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118127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サービス利用者の増などにより、経費が増加しているものの、経常一般財源が増加したため、経常収支比率は減少した。</a:t>
          </a:r>
        </a:p>
        <a:p>
          <a:r>
            <a:rPr kumimoji="1" lang="ja-JP" altLang="en-US" sz="1300">
              <a:latin typeface="ＭＳ Ｐゴシック" panose="020B0600070205080204" pitchFamily="50" charset="-128"/>
              <a:ea typeface="ＭＳ Ｐゴシック" panose="020B0600070205080204" pitchFamily="50" charset="-128"/>
            </a:rPr>
            <a:t>　依然として類似団体平均を上回っているため、資格審査の適正化などを図り、適正な給付に努める必要がある。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45357</xdr:rowOff>
    </xdr:from>
    <xdr:to>
      <xdr:col>24</xdr:col>
      <xdr:colOff>25400</xdr:colOff>
      <xdr:row>60</xdr:row>
      <xdr:rowOff>78015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3323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1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20865</xdr:rowOff>
    </xdr:from>
    <xdr:to>
      <xdr:col>19</xdr:col>
      <xdr:colOff>187325</xdr:colOff>
      <xdr:row>60</xdr:row>
      <xdr:rowOff>78015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13641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90005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94343</xdr:rowOff>
    </xdr:from>
    <xdr:to>
      <xdr:col>15</xdr:col>
      <xdr:colOff>98425</xdr:colOff>
      <xdr:row>59</xdr:row>
      <xdr:rowOff>20865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0384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147155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94343</xdr:rowOff>
    </xdr:from>
    <xdr:to>
      <xdr:col>11</xdr:col>
      <xdr:colOff>9525</xdr:colOff>
      <xdr:row>59</xdr:row>
      <xdr:rowOff>118835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038443"/>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125185</xdr:rowOff>
    </xdr:from>
    <xdr:to>
      <xdr:col>11</xdr:col>
      <xdr:colOff>60325</xdr:colOff>
      <xdr:row>57</xdr:row>
      <xdr:rowOff>55335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65512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166007</xdr:rowOff>
    </xdr:from>
    <xdr:to>
      <xdr:col>24</xdr:col>
      <xdr:colOff>76200</xdr:colOff>
      <xdr:row>60</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138084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27215</xdr:rowOff>
    </xdr:from>
    <xdr:to>
      <xdr:col>20</xdr:col>
      <xdr:colOff>38100</xdr:colOff>
      <xdr:row>60</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113592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40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141515</xdr:rowOff>
    </xdr:from>
    <xdr:to>
      <xdr:col>15</xdr:col>
      <xdr:colOff>149225</xdr:colOff>
      <xdr:row>59</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43543</xdr:rowOff>
    </xdr:from>
    <xdr:to>
      <xdr:col>11</xdr:col>
      <xdr:colOff>60325</xdr:colOff>
      <xdr:row>58</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129920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68035</xdr:rowOff>
    </xdr:from>
    <xdr:to>
      <xdr:col>6</xdr:col>
      <xdr:colOff>171450</xdr:colOff>
      <xdr:row>59</xdr:row>
      <xdr:rowOff>169635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154412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維持補修費、繰出金が増加したものの、経常一般財源の増により経常収支比率は横ばいとなった。</a:t>
          </a:r>
        </a:p>
        <a:p>
          <a:r>
            <a:rPr kumimoji="1" lang="ja-JP" altLang="en-US" sz="1300">
              <a:latin typeface="ＭＳ Ｐゴシック" panose="020B0600070205080204" pitchFamily="50" charset="-128"/>
              <a:ea typeface="ＭＳ Ｐゴシック" panose="020B0600070205080204" pitchFamily="50" charset="-128"/>
            </a:rPr>
            <a:t>　依然として類似団体平均を上回っているため、公共施設等総合管理計画に基づく施設の統廃合などに努める必要がある。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133350</xdr:rowOff>
    </xdr:from>
    <xdr:to>
      <xdr:col>82</xdr:col>
      <xdr:colOff>107950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02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48277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133350</xdr:rowOff>
    </xdr:from>
    <xdr:to>
      <xdr:col>82</xdr:col>
      <xdr:colOff>196850</xdr:colOff>
      <xdr:row>53</xdr:row>
      <xdr:rowOff>133350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82550</xdr:rowOff>
    </xdr:from>
    <xdr:to>
      <xdr:col>82</xdr:col>
      <xdr:colOff>107950</xdr:colOff>
      <xdr:row>59</xdr:row>
      <xdr:rowOff>82550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98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29227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82550</xdr:rowOff>
    </xdr:from>
    <xdr:to>
      <xdr:col>78</xdr:col>
      <xdr:colOff>69850</xdr:colOff>
      <xdr:row>59</xdr:row>
      <xdr:rowOff>95250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198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6350</xdr:rowOff>
    </xdr:from>
    <xdr:to>
      <xdr:col>73</xdr:col>
      <xdr:colOff>180975</xdr:colOff>
      <xdr:row>59</xdr:row>
      <xdr:rowOff>95250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121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6350</xdr:rowOff>
    </xdr:from>
    <xdr:to>
      <xdr:col>69</xdr:col>
      <xdr:colOff>92075</xdr:colOff>
      <xdr:row>59</xdr:row>
      <xdr:rowOff>158750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21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31750</xdr:rowOff>
    </xdr:from>
    <xdr:to>
      <xdr:col>82</xdr:col>
      <xdr:colOff>158750</xdr:colOff>
      <xdr:row>59</xdr:row>
      <xdr:rowOff>133350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3827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31750</xdr:rowOff>
    </xdr:from>
    <xdr:to>
      <xdr:col>78</xdr:col>
      <xdr:colOff>120650</xdr:colOff>
      <xdr:row>59</xdr:row>
      <xdr:rowOff>133350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118127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3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44450</xdr:rowOff>
    </xdr:from>
    <xdr:to>
      <xdr:col>74</xdr:col>
      <xdr:colOff>31750</xdr:colOff>
      <xdr:row>59</xdr:row>
      <xdr:rowOff>146050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127000</xdr:rowOff>
    </xdr:from>
    <xdr:to>
      <xdr:col>69</xdr:col>
      <xdr:colOff>142875</xdr:colOff>
      <xdr:row>59</xdr:row>
      <xdr:rowOff>57150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41927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107950</xdr:rowOff>
    </xdr:from>
    <xdr:to>
      <xdr:col>65</xdr:col>
      <xdr:colOff>53975</xdr:colOff>
      <xdr:row>60</xdr:row>
      <xdr:rowOff>38100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22877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一部事務組合や後期高齢者医療特別会計への負担金、補助金の減などにより、経常収支比率は減少した。</a:t>
          </a:r>
        </a:p>
        <a:p>
          <a:r>
            <a:rPr kumimoji="1" lang="ja-JP" altLang="en-US" sz="1300">
              <a:latin typeface="ＭＳ Ｐゴシック" panose="020B0600070205080204" pitchFamily="50" charset="-128"/>
              <a:ea typeface="ＭＳ Ｐゴシック" panose="020B0600070205080204" pitchFamily="50" charset="-128"/>
            </a:rPr>
            <a:t>　今後も、事業内容の精査や見直しを行い、適正な交付に努める必要がある。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35560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17272</xdr:rowOff>
    </xdr:from>
    <xdr:to>
      <xdr:col>82</xdr:col>
      <xdr:colOff>107950</xdr:colOff>
      <xdr:row>36</xdr:row>
      <xdr:rowOff>49276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894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127017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40132</xdr:rowOff>
    </xdr:from>
    <xdr:to>
      <xdr:col>78</xdr:col>
      <xdr:colOff>69850</xdr:colOff>
      <xdr:row>36</xdr:row>
      <xdr:rowOff>49276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123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119634</xdr:rowOff>
    </xdr:from>
    <xdr:to>
      <xdr:col>78</xdr:col>
      <xdr:colOff>120650</xdr:colOff>
      <xdr:row>36</xdr:row>
      <xdr:rowOff>49784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12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59961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40132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849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26416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849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92202</xdr:rowOff>
    </xdr:from>
    <xdr:to>
      <xdr:col>69</xdr:col>
      <xdr:colOff>142875</xdr:colOff>
      <xdr:row>36</xdr:row>
      <xdr:rowOff>22352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137922</xdr:rowOff>
    </xdr:from>
    <xdr:to>
      <xdr:col>82</xdr:col>
      <xdr:colOff>158750</xdr:colOff>
      <xdr:row>36</xdr:row>
      <xdr:rowOff>68072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109999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84853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257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61993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臨時財政対策債等に係る元利償還金の減により、経常収支比率は減少した。</a:t>
          </a:r>
        </a:p>
        <a:p>
          <a:r>
            <a:rPr kumimoji="1" lang="ja-JP" altLang="en-US" sz="1300">
              <a:latin typeface="ＭＳ Ｐゴシック" panose="020B0600070205080204" pitchFamily="50" charset="-128"/>
              <a:ea typeface="ＭＳ Ｐゴシック" panose="020B0600070205080204" pitchFamily="50" charset="-128"/>
            </a:rPr>
            <a:t>　依然として類似団体平均を上回っているため、今後も普通建設事業等の見直しによる地方債の適正管理に努める必要がある。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80736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55072"/>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52813</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94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80736</xdr:rowOff>
    </xdr:from>
    <xdr:to>
      <xdr:col>24</xdr:col>
      <xdr:colOff>114300</xdr:colOff>
      <xdr:row>81</xdr:row>
      <xdr:rowOff>80736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6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83457</xdr:rowOff>
    </xdr:from>
    <xdr:to>
      <xdr:col>24</xdr:col>
      <xdr:colOff>25400</xdr:colOff>
      <xdr:row>79</xdr:row>
      <xdr:rowOff>31750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456557"/>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98170</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56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81643</xdr:rowOff>
    </xdr:from>
    <xdr:to>
      <xdr:col>24</xdr:col>
      <xdr:colOff>76200</xdr:colOff>
      <xdr:row>77</xdr:row>
      <xdr:rowOff>11793</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31750</xdr:rowOff>
    </xdr:from>
    <xdr:to>
      <xdr:col>19</xdr:col>
      <xdr:colOff>187325</xdr:colOff>
      <xdr:row>79</xdr:row>
      <xdr:rowOff>64407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576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146957</xdr:rowOff>
    </xdr:from>
    <xdr:to>
      <xdr:col>20</xdr:col>
      <xdr:colOff>38100</xdr:colOff>
      <xdr:row>77</xdr:row>
      <xdr:rowOff>77107</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87284</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4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159657</xdr:rowOff>
    </xdr:from>
    <xdr:to>
      <xdr:col>15</xdr:col>
      <xdr:colOff>98425</xdr:colOff>
      <xdr:row>79</xdr:row>
      <xdr:rowOff>64407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5327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141713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159657</xdr:rowOff>
    </xdr:from>
    <xdr:to>
      <xdr:col>11</xdr:col>
      <xdr:colOff>9525</xdr:colOff>
      <xdr:row>79</xdr:row>
      <xdr:rowOff>53521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5327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146957</xdr:rowOff>
    </xdr:from>
    <xdr:to>
      <xdr:col>11</xdr:col>
      <xdr:colOff>60325</xdr:colOff>
      <xdr:row>77</xdr:row>
      <xdr:rowOff>77107</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87284</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32657</xdr:rowOff>
    </xdr:from>
    <xdr:to>
      <xdr:col>24</xdr:col>
      <xdr:colOff>76200</xdr:colOff>
      <xdr:row>78</xdr:row>
      <xdr:rowOff>134257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40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4734</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37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152400</xdr:rowOff>
    </xdr:from>
    <xdr:to>
      <xdr:col>20</xdr:col>
      <xdr:colOff>38100</xdr:colOff>
      <xdr:row>79</xdr:row>
      <xdr:rowOff>82550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67327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61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13607</xdr:rowOff>
    </xdr:from>
    <xdr:to>
      <xdr:col>15</xdr:col>
      <xdr:colOff>149225</xdr:colOff>
      <xdr:row>79</xdr:row>
      <xdr:rowOff>115207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55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99984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64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108857</xdr:rowOff>
    </xdr:from>
    <xdr:to>
      <xdr:col>11</xdr:col>
      <xdr:colOff>60325</xdr:colOff>
      <xdr:row>79</xdr:row>
      <xdr:rowOff>39007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23784</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2721</xdr:rowOff>
    </xdr:from>
    <xdr:to>
      <xdr:col>6</xdr:col>
      <xdr:colOff>171450</xdr:colOff>
      <xdr:row>79</xdr:row>
      <xdr:rowOff>104321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89098</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人件費は増加しているものの、物件費や補助費等の減少や経常一般財源の増により、経常収支比率は減少した。</a:t>
          </a:r>
        </a:p>
        <a:p>
          <a:r>
            <a:rPr kumimoji="1" lang="ja-JP" altLang="en-US" sz="1300">
              <a:latin typeface="ＭＳ Ｐゴシック" panose="020B0600070205080204" pitchFamily="50" charset="-128"/>
              <a:ea typeface="ＭＳ Ｐゴシック" panose="020B0600070205080204" pitchFamily="50" charset="-128"/>
            </a:rPr>
            <a:t>今後も、効率的な行財運営などによる財政の健全性を確保し、経常収支比率の改善に努めていく。</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62230</xdr:rowOff>
    </xdr:from>
    <xdr:to>
      <xdr:col>82</xdr:col>
      <xdr:colOff>107950</xdr:colOff>
      <xdr:row>81</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92098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87647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115570</xdr:rowOff>
    </xdr:from>
    <xdr:to>
      <xdr:col>82</xdr:col>
      <xdr:colOff>196850</xdr:colOff>
      <xdr:row>81</xdr:row>
      <xdr:rowOff>115570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148607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66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62230</xdr:rowOff>
    </xdr:from>
    <xdr:to>
      <xdr:col>82</xdr:col>
      <xdr:colOff>196850</xdr:colOff>
      <xdr:row>75</xdr:row>
      <xdr:rowOff>62230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92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104139</xdr:rowOff>
    </xdr:from>
    <xdr:to>
      <xdr:col>82</xdr:col>
      <xdr:colOff>107950</xdr:colOff>
      <xdr:row>76</xdr:row>
      <xdr:rowOff>149861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1343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151147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35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27939</xdr:rowOff>
    </xdr:from>
    <xdr:to>
      <xdr:col>78</xdr:col>
      <xdr:colOff>69850</xdr:colOff>
      <xdr:row>76</xdr:row>
      <xdr:rowOff>149861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058139"/>
          <a:ext cx="8890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3811</xdr:rowOff>
    </xdr:from>
    <xdr:to>
      <xdr:col>78</xdr:col>
      <xdr:colOff>120650</xdr:colOff>
      <xdr:row>77</xdr:row>
      <xdr:rowOff>105411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90188</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73660</xdr:rowOff>
    </xdr:from>
    <xdr:to>
      <xdr:col>73</xdr:col>
      <xdr:colOff>180975</xdr:colOff>
      <xdr:row>76</xdr:row>
      <xdr:rowOff>27939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760960"/>
          <a:ext cx="889000" cy="29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73660</xdr:rowOff>
    </xdr:from>
    <xdr:to>
      <xdr:col>69</xdr:col>
      <xdr:colOff>92075</xdr:colOff>
      <xdr:row>76</xdr:row>
      <xdr:rowOff>58420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76096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34290</xdr:rowOff>
    </xdr:from>
    <xdr:to>
      <xdr:col>69</xdr:col>
      <xdr:colOff>142875</xdr:colOff>
      <xdr:row>75</xdr:row>
      <xdr:rowOff>135890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120666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69867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99061</xdr:rowOff>
    </xdr:from>
    <xdr:to>
      <xdr:col>78</xdr:col>
      <xdr:colOff>120650</xdr:colOff>
      <xdr:row>77</xdr:row>
      <xdr:rowOff>29211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39387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148589</xdr:rowOff>
    </xdr:from>
    <xdr:to>
      <xdr:col>74</xdr:col>
      <xdr:colOff>31750</xdr:colOff>
      <xdr:row>76</xdr:row>
      <xdr:rowOff>78739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88917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22860</xdr:rowOff>
    </xdr:from>
    <xdr:to>
      <xdr:col>69</xdr:col>
      <xdr:colOff>142875</xdr:colOff>
      <xdr:row>74</xdr:row>
      <xdr:rowOff>124460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134637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佐賀県佐賀市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76746</xdr:rowOff>
    </xdr:from>
    <xdr:to>
      <xdr:col>29</xdr:col>
      <xdr:colOff>127000</xdr:colOff>
      <xdr:row>20</xdr:row>
      <xdr:rowOff>164109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10321"/>
          <a:ext cx="0" cy="16304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136186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164109</xdr:rowOff>
    </xdr:from>
    <xdr:to>
      <xdr:col>30</xdr:col>
      <xdr:colOff>25400</xdr:colOff>
      <xdr:row>20</xdr:row>
      <xdr:rowOff>164109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0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163123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5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76746</xdr:rowOff>
    </xdr:from>
    <xdr:to>
      <xdr:col>30</xdr:col>
      <xdr:colOff>25400</xdr:colOff>
      <xdr:row>11</xdr:row>
      <xdr:rowOff>76746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10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3023</xdr:rowOff>
    </xdr:from>
    <xdr:to>
      <xdr:col>29</xdr:col>
      <xdr:colOff>127000</xdr:colOff>
      <xdr:row>16</xdr:row>
      <xdr:rowOff>72631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22398"/>
          <a:ext cx="647700" cy="241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162844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53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19317</xdr:rowOff>
    </xdr:from>
    <xdr:to>
      <xdr:col>29</xdr:col>
      <xdr:colOff>177800</xdr:colOff>
      <xdr:row>17</xdr:row>
      <xdr:rowOff>120917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15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72631</xdr:rowOff>
    </xdr:from>
    <xdr:to>
      <xdr:col>26</xdr:col>
      <xdr:colOff>50800</xdr:colOff>
      <xdr:row>16</xdr:row>
      <xdr:rowOff>135649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63456"/>
          <a:ext cx="698500" cy="63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30709</xdr:rowOff>
    </xdr:from>
    <xdr:to>
      <xdr:col>26</xdr:col>
      <xdr:colOff>101600</xdr:colOff>
      <xdr:row>18</xdr:row>
      <xdr:rowOff>132309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64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117086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250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135649</xdr:rowOff>
    </xdr:from>
    <xdr:to>
      <xdr:col>22</xdr:col>
      <xdr:colOff>114300</xdr:colOff>
      <xdr:row>17</xdr:row>
      <xdr:rowOff>9728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26474"/>
          <a:ext cx="698500" cy="45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102908</xdr:rowOff>
    </xdr:from>
    <xdr:to>
      <xdr:col>22</xdr:col>
      <xdr:colOff>165100</xdr:colOff>
      <xdr:row>19</xdr:row>
      <xdr:rowOff>33058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236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17835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32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9728</xdr:rowOff>
    </xdr:from>
    <xdr:to>
      <xdr:col>18</xdr:col>
      <xdr:colOff>177800</xdr:colOff>
      <xdr:row>17</xdr:row>
      <xdr:rowOff>14834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72003"/>
          <a:ext cx="698500" cy="5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126416</xdr:rowOff>
    </xdr:from>
    <xdr:to>
      <xdr:col>19</xdr:col>
      <xdr:colOff>38100</xdr:colOff>
      <xdr:row>19</xdr:row>
      <xdr:rowOff>56566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2601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41343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346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148133</xdr:rowOff>
    </xdr:from>
    <xdr:to>
      <xdr:col>15</xdr:col>
      <xdr:colOff>101600</xdr:colOff>
      <xdr:row>19</xdr:row>
      <xdr:rowOff>78283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1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63060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368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123673</xdr:rowOff>
    </xdr:from>
    <xdr:to>
      <xdr:col>29</xdr:col>
      <xdr:colOff>177800</xdr:colOff>
      <xdr:row>15</xdr:row>
      <xdr:rowOff>53823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71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140200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16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21831</xdr:rowOff>
    </xdr:from>
    <xdr:to>
      <xdr:col>26</xdr:col>
      <xdr:colOff>101600</xdr:colOff>
      <xdr:row>16</xdr:row>
      <xdr:rowOff>123431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12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133608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81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84849</xdr:rowOff>
    </xdr:from>
    <xdr:to>
      <xdr:col>22</xdr:col>
      <xdr:colOff>165100</xdr:colOff>
      <xdr:row>17</xdr:row>
      <xdr:rowOff>14999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75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25176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44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130378</xdr:rowOff>
    </xdr:from>
    <xdr:to>
      <xdr:col>19</xdr:col>
      <xdr:colOff>38100</xdr:colOff>
      <xdr:row>17</xdr:row>
      <xdr:rowOff>60528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21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70705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90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135484</xdr:rowOff>
    </xdr:from>
    <xdr:to>
      <xdr:col>15</xdr:col>
      <xdr:colOff>101600</xdr:colOff>
      <xdr:row>17</xdr:row>
      <xdr:rowOff>65634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26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75811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95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129572</xdr:rowOff>
    </xdr:from>
    <xdr:to>
      <xdr:col>29</xdr:col>
      <xdr:colOff>127000</xdr:colOff>
      <xdr:row>37</xdr:row>
      <xdr:rowOff>300393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54122"/>
          <a:ext cx="0" cy="13709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272470</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39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300393</xdr:rowOff>
    </xdr:from>
    <xdr:to>
      <xdr:col>30</xdr:col>
      <xdr:colOff>25400</xdr:colOff>
      <xdr:row>37</xdr:row>
      <xdr:rowOff>300393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25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44499</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79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129572</xdr:rowOff>
    </xdr:from>
    <xdr:to>
      <xdr:col>30</xdr:col>
      <xdr:colOff>25400</xdr:colOff>
      <xdr:row>33</xdr:row>
      <xdr:rowOff>129572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54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93967</xdr:rowOff>
    </xdr:from>
    <xdr:to>
      <xdr:col>29</xdr:col>
      <xdr:colOff>127000</xdr:colOff>
      <xdr:row>37</xdr:row>
      <xdr:rowOff>641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047217"/>
          <a:ext cx="647700" cy="78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47350</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57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202273</xdr:rowOff>
    </xdr:from>
    <xdr:to>
      <xdr:col>29</xdr:col>
      <xdr:colOff>177800</xdr:colOff>
      <xdr:row>35</xdr:row>
      <xdr:rowOff>303873</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812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93967</xdr:rowOff>
    </xdr:from>
    <xdr:to>
      <xdr:col>26</xdr:col>
      <xdr:colOff>50800</xdr:colOff>
      <xdr:row>36</xdr:row>
      <xdr:rowOff>101682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047217"/>
          <a:ext cx="698500" cy="7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218218</xdr:rowOff>
    </xdr:from>
    <xdr:to>
      <xdr:col>26</xdr:col>
      <xdr:colOff>101600</xdr:colOff>
      <xdr:row>35</xdr:row>
      <xdr:rowOff>319818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828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329995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59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101682</xdr:rowOff>
    </xdr:from>
    <xdr:to>
      <xdr:col>22</xdr:col>
      <xdr:colOff>114300</xdr:colOff>
      <xdr:row>37</xdr:row>
      <xdr:rowOff>17787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054932"/>
          <a:ext cx="698500" cy="87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182270</xdr:rowOff>
    </xdr:from>
    <xdr:to>
      <xdr:col>22</xdr:col>
      <xdr:colOff>165100</xdr:colOff>
      <xdr:row>35</xdr:row>
      <xdr:rowOff>283870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9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294047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17787</xdr:rowOff>
    </xdr:from>
    <xdr:to>
      <xdr:col>18</xdr:col>
      <xdr:colOff>177800</xdr:colOff>
      <xdr:row>37</xdr:row>
      <xdr:rowOff>65107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142487"/>
          <a:ext cx="698500" cy="47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292913</xdr:rowOff>
    </xdr:from>
    <xdr:to>
      <xdr:col>19</xdr:col>
      <xdr:colOff>38100</xdr:colOff>
      <xdr:row>36</xdr:row>
      <xdr:rowOff>51613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0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61790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67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333775</xdr:rowOff>
    </xdr:from>
    <xdr:to>
      <xdr:col>15</xdr:col>
      <xdr:colOff>101600</xdr:colOff>
      <xdr:row>36</xdr:row>
      <xdr:rowOff>92475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44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102652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71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121291</xdr:rowOff>
    </xdr:from>
    <xdr:to>
      <xdr:col>29</xdr:col>
      <xdr:colOff>177800</xdr:colOff>
      <xdr:row>37</xdr:row>
      <xdr:rowOff>51441</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074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93368</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046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43167</xdr:rowOff>
    </xdr:from>
    <xdr:to>
      <xdr:col>26</xdr:col>
      <xdr:colOff>101600</xdr:colOff>
      <xdr:row>36</xdr:row>
      <xdr:rowOff>144767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996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129544</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082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50882</xdr:rowOff>
    </xdr:from>
    <xdr:to>
      <xdr:col>22</xdr:col>
      <xdr:colOff>165100</xdr:colOff>
      <xdr:row>36</xdr:row>
      <xdr:rowOff>152482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004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137259</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090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138437</xdr:rowOff>
    </xdr:from>
    <xdr:to>
      <xdr:col>19</xdr:col>
      <xdr:colOff>38100</xdr:colOff>
      <xdr:row>37</xdr:row>
      <xdr:rowOff>68587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091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53364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178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14307</xdr:rowOff>
    </xdr:from>
    <xdr:to>
      <xdr:col>15</xdr:col>
      <xdr:colOff>101600</xdr:colOff>
      <xdr:row>37</xdr:row>
      <xdr:rowOff>115907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139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100684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22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佐賀県佐賀市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226,481
223,568
431.81
118,508,922
116,748,526
1,161,595
57,670,952
87,322,735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35785</xdr:rowOff>
    </xdr:from>
    <xdr:to>
      <xdr:col>24</xdr:col>
      <xdr:colOff>62865</xdr:colOff>
      <xdr:row>38</xdr:row>
      <xdr:rowOff>124024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735"/>
          <a:ext cx="1270" cy="128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127851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124024</xdr:rowOff>
    </xdr:from>
    <xdr:to>
      <xdr:col>24</xdr:col>
      <xdr:colOff>152400</xdr:colOff>
      <xdr:row>38</xdr:row>
      <xdr:rowOff>124024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3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153912</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35785</xdr:rowOff>
    </xdr:from>
    <xdr:to>
      <xdr:col>24</xdr:col>
      <xdr:colOff>152400</xdr:colOff>
      <xdr:row>31</xdr:row>
      <xdr:rowOff>35785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123567</xdr:rowOff>
    </xdr:from>
    <xdr:to>
      <xdr:col>24</xdr:col>
      <xdr:colOff>63500</xdr:colOff>
      <xdr:row>36</xdr:row>
      <xdr:rowOff>39704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52867"/>
          <a:ext cx="838200" cy="25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54493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5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76066</xdr:rowOff>
    </xdr:from>
    <xdr:to>
      <xdr:col>24</xdr:col>
      <xdr:colOff>114300</xdr:colOff>
      <xdr:row>36</xdr:row>
      <xdr:rowOff>6216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10639</xdr:rowOff>
    </xdr:from>
    <xdr:to>
      <xdr:col>19</xdr:col>
      <xdr:colOff>177800</xdr:colOff>
      <xdr:row>36</xdr:row>
      <xdr:rowOff>39704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182839"/>
          <a:ext cx="8890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103694</xdr:rowOff>
    </xdr:from>
    <xdr:to>
      <xdr:col>20</xdr:col>
      <xdr:colOff>38100</xdr:colOff>
      <xdr:row>37</xdr:row>
      <xdr:rowOff>33844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24971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6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10639</xdr:rowOff>
    </xdr:from>
    <xdr:to>
      <xdr:col>15</xdr:col>
      <xdr:colOff>50800</xdr:colOff>
      <xdr:row>36</xdr:row>
      <xdr:rowOff>70924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82839"/>
          <a:ext cx="889000" cy="6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116528</xdr:rowOff>
    </xdr:from>
    <xdr:to>
      <xdr:col>15</xdr:col>
      <xdr:colOff>101600</xdr:colOff>
      <xdr:row>37</xdr:row>
      <xdr:rowOff>46678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8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37805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70924</xdr:rowOff>
    </xdr:from>
    <xdr:to>
      <xdr:col>10</xdr:col>
      <xdr:colOff>114300</xdr:colOff>
      <xdr:row>36</xdr:row>
      <xdr:rowOff>91139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43124"/>
          <a:ext cx="889000" cy="2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130015</xdr:rowOff>
    </xdr:from>
    <xdr:to>
      <xdr:col>10</xdr:col>
      <xdr:colOff>165100</xdr:colOff>
      <xdr:row>37</xdr:row>
      <xdr:rowOff>60165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51292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9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156435</xdr:rowOff>
    </xdr:from>
    <xdr:to>
      <xdr:col>6</xdr:col>
      <xdr:colOff>38100</xdr:colOff>
      <xdr:row>37</xdr:row>
      <xdr:rowOff>86585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2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77712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72767</xdr:rowOff>
    </xdr:from>
    <xdr:to>
      <xdr:col>24</xdr:col>
      <xdr:colOff>114300</xdr:colOff>
      <xdr:row>35</xdr:row>
      <xdr:rowOff>2917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0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95644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5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160354</xdr:rowOff>
    </xdr:from>
    <xdr:to>
      <xdr:col>20</xdr:col>
      <xdr:colOff>38100</xdr:colOff>
      <xdr:row>36</xdr:row>
      <xdr:rowOff>90504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6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107031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3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131289</xdr:rowOff>
    </xdr:from>
    <xdr:to>
      <xdr:col>15</xdr:col>
      <xdr:colOff>101600</xdr:colOff>
      <xdr:row>36</xdr:row>
      <xdr:rowOff>61439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3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77966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0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20124</xdr:rowOff>
    </xdr:from>
    <xdr:to>
      <xdr:col>10</xdr:col>
      <xdr:colOff>165100</xdr:colOff>
      <xdr:row>36</xdr:row>
      <xdr:rowOff>121724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9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138251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6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40339</xdr:rowOff>
    </xdr:from>
    <xdr:to>
      <xdr:col>6</xdr:col>
      <xdr:colOff>38100</xdr:colOff>
      <xdr:row>36</xdr:row>
      <xdr:rowOff>141939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1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158466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8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156921</xdr:rowOff>
    </xdr:from>
    <xdr:to>
      <xdr:col>24</xdr:col>
      <xdr:colOff>62865</xdr:colOff>
      <xdr:row>59</xdr:row>
      <xdr:rowOff>82588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900871"/>
          <a:ext cx="1270" cy="129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86415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0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82588</xdr:rowOff>
    </xdr:from>
    <xdr:to>
      <xdr:col>24</xdr:col>
      <xdr:colOff>152400</xdr:colOff>
      <xdr:row>59</xdr:row>
      <xdr:rowOff>82588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9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103598</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7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156921</xdr:rowOff>
    </xdr:from>
    <xdr:to>
      <xdr:col>24</xdr:col>
      <xdr:colOff>152400</xdr:colOff>
      <xdr:row>51</xdr:row>
      <xdr:rowOff>156921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90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63271</xdr:rowOff>
    </xdr:from>
    <xdr:to>
      <xdr:col>24</xdr:col>
      <xdr:colOff>63500</xdr:colOff>
      <xdr:row>58</xdr:row>
      <xdr:rowOff>33592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835921"/>
          <a:ext cx="838200" cy="14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158487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16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135610</xdr:rowOff>
    </xdr:from>
    <xdr:to>
      <xdr:col>24</xdr:col>
      <xdr:colOff>114300</xdr:colOff>
      <xdr:row>56</xdr:row>
      <xdr:rowOff>65760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35725</xdr:rowOff>
    </xdr:from>
    <xdr:to>
      <xdr:col>19</xdr:col>
      <xdr:colOff>177800</xdr:colOff>
      <xdr:row>57</xdr:row>
      <xdr:rowOff>63271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808375"/>
          <a:ext cx="8890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98844</xdr:rowOff>
    </xdr:from>
    <xdr:to>
      <xdr:col>20</xdr:col>
      <xdr:colOff>38100</xdr:colOff>
      <xdr:row>57</xdr:row>
      <xdr:rowOff>28994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0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45521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7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149339</xdr:rowOff>
    </xdr:from>
    <xdr:to>
      <xdr:col>15</xdr:col>
      <xdr:colOff>50800</xdr:colOff>
      <xdr:row>57</xdr:row>
      <xdr:rowOff>35725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750539"/>
          <a:ext cx="889000" cy="5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35826</xdr:rowOff>
    </xdr:from>
    <xdr:to>
      <xdr:col>15</xdr:col>
      <xdr:colOff>101600</xdr:colOff>
      <xdr:row>56</xdr:row>
      <xdr:rowOff>137426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3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153953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1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149339</xdr:rowOff>
    </xdr:from>
    <xdr:to>
      <xdr:col>10</xdr:col>
      <xdr:colOff>114300</xdr:colOff>
      <xdr:row>58</xdr:row>
      <xdr:rowOff>112344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50539"/>
          <a:ext cx="889000" cy="30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135230</xdr:rowOff>
    </xdr:from>
    <xdr:to>
      <xdr:col>10</xdr:col>
      <xdr:colOff>165100</xdr:colOff>
      <xdr:row>57</xdr:row>
      <xdr:rowOff>65380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56507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2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71336</xdr:rowOff>
    </xdr:from>
    <xdr:to>
      <xdr:col>6</xdr:col>
      <xdr:colOff>38100</xdr:colOff>
      <xdr:row>59</xdr:row>
      <xdr:rowOff>1486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164063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1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154242</xdr:rowOff>
    </xdr:from>
    <xdr:to>
      <xdr:col>24</xdr:col>
      <xdr:colOff>114300</xdr:colOff>
      <xdr:row>58</xdr:row>
      <xdr:rowOff>84392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9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132669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90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12471</xdr:rowOff>
    </xdr:from>
    <xdr:to>
      <xdr:col>20</xdr:col>
      <xdr:colOff>38100</xdr:colOff>
      <xdr:row>57</xdr:row>
      <xdr:rowOff>114071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8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105198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7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156375</xdr:rowOff>
    </xdr:from>
    <xdr:to>
      <xdr:col>15</xdr:col>
      <xdr:colOff>101600</xdr:colOff>
      <xdr:row>57</xdr:row>
      <xdr:rowOff>86525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5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77652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5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98539</xdr:rowOff>
    </xdr:from>
    <xdr:to>
      <xdr:col>10</xdr:col>
      <xdr:colOff>165100</xdr:colOff>
      <xdr:row>57</xdr:row>
      <xdr:rowOff>28689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9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45216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7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61544</xdr:rowOff>
    </xdr:from>
    <xdr:to>
      <xdr:col>6</xdr:col>
      <xdr:colOff>38100</xdr:colOff>
      <xdr:row>58</xdr:row>
      <xdr:rowOff>163144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0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8221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78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126403</xdr:rowOff>
    </xdr:from>
    <xdr:to>
      <xdr:col>24</xdr:col>
      <xdr:colOff>62865</xdr:colOff>
      <xdr:row>79</xdr:row>
      <xdr:rowOff>21476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27903"/>
          <a:ext cx="1270" cy="1438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25303</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9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21476</xdr:rowOff>
    </xdr:from>
    <xdr:to>
      <xdr:col>24</xdr:col>
      <xdr:colOff>152400</xdr:colOff>
      <xdr:row>79</xdr:row>
      <xdr:rowOff>21476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73080</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0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126403</xdr:rowOff>
    </xdr:from>
    <xdr:to>
      <xdr:col>24</xdr:col>
      <xdr:colOff>152400</xdr:colOff>
      <xdr:row>70</xdr:row>
      <xdr:rowOff>126403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27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45289</xdr:rowOff>
    </xdr:from>
    <xdr:to>
      <xdr:col>24</xdr:col>
      <xdr:colOff>63500</xdr:colOff>
      <xdr:row>77</xdr:row>
      <xdr:rowOff>83313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246939"/>
          <a:ext cx="838200" cy="3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63822</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65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85395</xdr:rowOff>
    </xdr:from>
    <xdr:to>
      <xdr:col>24</xdr:col>
      <xdr:colOff>114300</xdr:colOff>
      <xdr:row>78</xdr:row>
      <xdr:rowOff>15545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71996</xdr:rowOff>
    </xdr:from>
    <xdr:to>
      <xdr:col>19</xdr:col>
      <xdr:colOff>177800</xdr:colOff>
      <xdr:row>77</xdr:row>
      <xdr:rowOff>83313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273646"/>
          <a:ext cx="889000" cy="1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115912</xdr:rowOff>
    </xdr:from>
    <xdr:to>
      <xdr:col>20</xdr:col>
      <xdr:colOff>38100</xdr:colOff>
      <xdr:row>78</xdr:row>
      <xdr:rowOff>46062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37189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41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71996</xdr:rowOff>
    </xdr:from>
    <xdr:to>
      <xdr:col>15</xdr:col>
      <xdr:colOff>50800</xdr:colOff>
      <xdr:row>77</xdr:row>
      <xdr:rowOff>80530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273646"/>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117742</xdr:rowOff>
    </xdr:from>
    <xdr:to>
      <xdr:col>15</xdr:col>
      <xdr:colOff>101600</xdr:colOff>
      <xdr:row>78</xdr:row>
      <xdr:rowOff>47892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39019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4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80530</xdr:rowOff>
    </xdr:from>
    <xdr:to>
      <xdr:col>10</xdr:col>
      <xdr:colOff>114300</xdr:colOff>
      <xdr:row>77</xdr:row>
      <xdr:rowOff>93294</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282180"/>
          <a:ext cx="8890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122504</xdr:rowOff>
    </xdr:from>
    <xdr:to>
      <xdr:col>10</xdr:col>
      <xdr:colOff>165100</xdr:colOff>
      <xdr:row>78</xdr:row>
      <xdr:rowOff>52654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43781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41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124904</xdr:rowOff>
    </xdr:from>
    <xdr:to>
      <xdr:col>6</xdr:col>
      <xdr:colOff>38100</xdr:colOff>
      <xdr:row>78</xdr:row>
      <xdr:rowOff>55054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46181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1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165939</xdr:rowOff>
    </xdr:from>
    <xdr:to>
      <xdr:col>24</xdr:col>
      <xdr:colOff>114300</xdr:colOff>
      <xdr:row>77</xdr:row>
      <xdr:rowOff>96089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19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17366</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04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32513</xdr:rowOff>
    </xdr:from>
    <xdr:to>
      <xdr:col>20</xdr:col>
      <xdr:colOff>38100</xdr:colOff>
      <xdr:row>77</xdr:row>
      <xdr:rowOff>134113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3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150640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00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21196</xdr:rowOff>
    </xdr:from>
    <xdr:to>
      <xdr:col>15</xdr:col>
      <xdr:colOff>101600</xdr:colOff>
      <xdr:row>77</xdr:row>
      <xdr:rowOff>122796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2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139323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99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29730</xdr:rowOff>
    </xdr:from>
    <xdr:to>
      <xdr:col>10</xdr:col>
      <xdr:colOff>165100</xdr:colOff>
      <xdr:row>77</xdr:row>
      <xdr:rowOff>131330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3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147857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42494</xdr:rowOff>
    </xdr:from>
    <xdr:to>
      <xdr:col>6</xdr:col>
      <xdr:colOff>38100</xdr:colOff>
      <xdr:row>77</xdr:row>
      <xdr:rowOff>144094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160621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01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136613</xdr:rowOff>
    </xdr:from>
    <xdr:to>
      <xdr:col>24</xdr:col>
      <xdr:colOff>62865</xdr:colOff>
      <xdr:row>98</xdr:row>
      <xdr:rowOff>25270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95663"/>
          <a:ext cx="1270" cy="14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29097</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3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25270</xdr:rowOff>
    </xdr:from>
    <xdr:to>
      <xdr:col>24</xdr:col>
      <xdr:colOff>152400</xdr:colOff>
      <xdr:row>98</xdr:row>
      <xdr:rowOff>25270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83290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7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136613</xdr:rowOff>
    </xdr:from>
    <xdr:to>
      <xdr:col>24</xdr:col>
      <xdr:colOff>152400</xdr:colOff>
      <xdr:row>89</xdr:row>
      <xdr:rowOff>136613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9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53225</xdr:rowOff>
    </xdr:from>
    <xdr:to>
      <xdr:col>24</xdr:col>
      <xdr:colOff>63500</xdr:colOff>
      <xdr:row>92</xdr:row>
      <xdr:rowOff>70059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655175"/>
          <a:ext cx="838200" cy="18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149427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65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171000</xdr:rowOff>
    </xdr:from>
    <xdr:to>
      <xdr:col>24</xdr:col>
      <xdr:colOff>114300</xdr:colOff>
      <xdr:row>95</xdr:row>
      <xdr:rowOff>101150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70059</xdr:rowOff>
    </xdr:from>
    <xdr:to>
      <xdr:col>19</xdr:col>
      <xdr:colOff>177800</xdr:colOff>
      <xdr:row>93</xdr:row>
      <xdr:rowOff>37435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5843459"/>
          <a:ext cx="889000" cy="13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146312</xdr:rowOff>
    </xdr:from>
    <xdr:to>
      <xdr:col>20</xdr:col>
      <xdr:colOff>38100</xdr:colOff>
      <xdr:row>96</xdr:row>
      <xdr:rowOff>76462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67589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52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85424</xdr:rowOff>
    </xdr:from>
    <xdr:to>
      <xdr:col>15</xdr:col>
      <xdr:colOff>50800</xdr:colOff>
      <xdr:row>93</xdr:row>
      <xdr:rowOff>37435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5858824"/>
          <a:ext cx="889000" cy="12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108479</xdr:rowOff>
    </xdr:from>
    <xdr:to>
      <xdr:col>15</xdr:col>
      <xdr:colOff>101600</xdr:colOff>
      <xdr:row>97</xdr:row>
      <xdr:rowOff>38629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29756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66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85424</xdr:rowOff>
    </xdr:from>
    <xdr:to>
      <xdr:col>10</xdr:col>
      <xdr:colOff>114300</xdr:colOff>
      <xdr:row>94</xdr:row>
      <xdr:rowOff>145039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5858824"/>
          <a:ext cx="889000" cy="40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91235</xdr:rowOff>
    </xdr:from>
    <xdr:to>
      <xdr:col>10</xdr:col>
      <xdr:colOff>165100</xdr:colOff>
      <xdr:row>96</xdr:row>
      <xdr:rowOff>21385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12512</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7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152222</xdr:rowOff>
    </xdr:from>
    <xdr:to>
      <xdr:col>6</xdr:col>
      <xdr:colOff>38100</xdr:colOff>
      <xdr:row>98</xdr:row>
      <xdr:rowOff>82372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73499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2425</xdr:rowOff>
    </xdr:from>
    <xdr:to>
      <xdr:col>24</xdr:col>
      <xdr:colOff>114300</xdr:colOff>
      <xdr:row>91</xdr:row>
      <xdr:rowOff>104025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60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25302</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455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19259</xdr:rowOff>
    </xdr:from>
    <xdr:to>
      <xdr:col>20</xdr:col>
      <xdr:colOff>38100</xdr:colOff>
      <xdr:row>92</xdr:row>
      <xdr:rowOff>120859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579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137386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567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158085</xdr:rowOff>
    </xdr:from>
    <xdr:to>
      <xdr:col>15</xdr:col>
      <xdr:colOff>101600</xdr:colOff>
      <xdr:row>93</xdr:row>
      <xdr:rowOff>88235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593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104762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70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34624</xdr:rowOff>
    </xdr:from>
    <xdr:to>
      <xdr:col>10</xdr:col>
      <xdr:colOff>165100</xdr:colOff>
      <xdr:row>92</xdr:row>
      <xdr:rowOff>136224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580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152751</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58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94239</xdr:rowOff>
    </xdr:from>
    <xdr:to>
      <xdr:col>6</xdr:col>
      <xdr:colOff>38100</xdr:colOff>
      <xdr:row>95</xdr:row>
      <xdr:rowOff>24389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21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40916</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598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14415</xdr:rowOff>
    </xdr:from>
    <xdr:to>
      <xdr:col>54</xdr:col>
      <xdr:colOff>189865</xdr:colOff>
      <xdr:row>39</xdr:row>
      <xdr:rowOff>122275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15165"/>
          <a:ext cx="1270" cy="79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126102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1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122275</xdr:rowOff>
    </xdr:from>
    <xdr:to>
      <xdr:col>55</xdr:col>
      <xdr:colOff>88900</xdr:colOff>
      <xdr:row>39</xdr:row>
      <xdr:rowOff>122275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80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132542</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79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14415</xdr:rowOff>
    </xdr:from>
    <xdr:to>
      <xdr:col>55</xdr:col>
      <xdr:colOff>88900</xdr:colOff>
      <xdr:row>35</xdr:row>
      <xdr:rowOff>14415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1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148133</xdr:rowOff>
    </xdr:from>
    <xdr:to>
      <xdr:col>55</xdr:col>
      <xdr:colOff>0</xdr:colOff>
      <xdr:row>37</xdr:row>
      <xdr:rowOff>89776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320333"/>
          <a:ext cx="838200" cy="11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499</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515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22072</xdr:rowOff>
    </xdr:from>
    <xdr:to>
      <xdr:col>55</xdr:col>
      <xdr:colOff>50800</xdr:colOff>
      <xdr:row>38</xdr:row>
      <xdr:rowOff>123672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5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89776</xdr:rowOff>
    </xdr:from>
    <xdr:to>
      <xdr:col>50</xdr:col>
      <xdr:colOff>114300</xdr:colOff>
      <xdr:row>37</xdr:row>
      <xdr:rowOff>116383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433426"/>
          <a:ext cx="889000" cy="2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32893</xdr:rowOff>
    </xdr:from>
    <xdr:to>
      <xdr:col>50</xdr:col>
      <xdr:colOff>165100</xdr:colOff>
      <xdr:row>38</xdr:row>
      <xdr:rowOff>134493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125620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64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116383</xdr:rowOff>
    </xdr:from>
    <xdr:to>
      <xdr:col>45</xdr:col>
      <xdr:colOff>177800</xdr:colOff>
      <xdr:row>37</xdr:row>
      <xdr:rowOff>134315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460033"/>
          <a:ext cx="889000" cy="1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1371</xdr:rowOff>
    </xdr:from>
    <xdr:to>
      <xdr:col>46</xdr:col>
      <xdr:colOff>38100</xdr:colOff>
      <xdr:row>38</xdr:row>
      <xdr:rowOff>102971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94098</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60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19609</xdr:rowOff>
    </xdr:from>
    <xdr:to>
      <xdr:col>41</xdr:col>
      <xdr:colOff>50800</xdr:colOff>
      <xdr:row>37</xdr:row>
      <xdr:rowOff>134315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163109"/>
          <a:ext cx="889000" cy="131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68059</xdr:rowOff>
    </xdr:from>
    <xdr:to>
      <xdr:col>41</xdr:col>
      <xdr:colOff>101600</xdr:colOff>
      <xdr:row>38</xdr:row>
      <xdr:rowOff>169659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160786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67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134023</xdr:rowOff>
    </xdr:from>
    <xdr:to>
      <xdr:col>36</xdr:col>
      <xdr:colOff>165100</xdr:colOff>
      <xdr:row>31</xdr:row>
      <xdr:rowOff>64173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55300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37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97333</xdr:rowOff>
    </xdr:from>
    <xdr:to>
      <xdr:col>55</xdr:col>
      <xdr:colOff>50800</xdr:colOff>
      <xdr:row>37</xdr:row>
      <xdr:rowOff>27483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120210</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2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38976</xdr:rowOff>
    </xdr:from>
    <xdr:to>
      <xdr:col>50</xdr:col>
      <xdr:colOff>165100</xdr:colOff>
      <xdr:row>37</xdr:row>
      <xdr:rowOff>140576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8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157103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1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65583</xdr:rowOff>
    </xdr:from>
    <xdr:to>
      <xdr:col>46</xdr:col>
      <xdr:colOff>38100</xdr:colOff>
      <xdr:row>37</xdr:row>
      <xdr:rowOff>167183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12260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1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83515</xdr:rowOff>
    </xdr:from>
    <xdr:to>
      <xdr:col>41</xdr:col>
      <xdr:colOff>101600</xdr:colOff>
      <xdr:row>38</xdr:row>
      <xdr:rowOff>13665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30192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20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140259</xdr:rowOff>
    </xdr:from>
    <xdr:to>
      <xdr:col>36</xdr:col>
      <xdr:colOff>165100</xdr:colOff>
      <xdr:row>30</xdr:row>
      <xdr:rowOff>70409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11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86936</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488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58479</xdr:rowOff>
    </xdr:from>
    <xdr:to>
      <xdr:col>54</xdr:col>
      <xdr:colOff>189865</xdr:colOff>
      <xdr:row>59</xdr:row>
      <xdr:rowOff>40670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630979"/>
          <a:ext cx="1270" cy="1525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44497</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16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40670</xdr:rowOff>
    </xdr:from>
    <xdr:to>
      <xdr:col>55</xdr:col>
      <xdr:colOff>88900</xdr:colOff>
      <xdr:row>59</xdr:row>
      <xdr:rowOff>40670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15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5156</xdr:rowOff>
    </xdr:from>
    <xdr:ext cx="534377"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58479</xdr:rowOff>
    </xdr:from>
    <xdr:to>
      <xdr:col>55</xdr:col>
      <xdr:colOff>88900</xdr:colOff>
      <xdr:row>50</xdr:row>
      <xdr:rowOff>58479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6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74046</xdr:rowOff>
    </xdr:from>
    <xdr:to>
      <xdr:col>55</xdr:col>
      <xdr:colOff>0</xdr:colOff>
      <xdr:row>55</xdr:row>
      <xdr:rowOff>79166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332346"/>
          <a:ext cx="838200" cy="17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97238</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1840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74361</xdr:rowOff>
    </xdr:from>
    <xdr:to>
      <xdr:col>55</xdr:col>
      <xdr:colOff>50800</xdr:colOff>
      <xdr:row>55</xdr:row>
      <xdr:rowOff>4511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3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74046</xdr:rowOff>
    </xdr:from>
    <xdr:to>
      <xdr:col>50</xdr:col>
      <xdr:colOff>114300</xdr:colOff>
      <xdr:row>54</xdr:row>
      <xdr:rowOff>131311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332346"/>
          <a:ext cx="889000" cy="5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107783</xdr:rowOff>
    </xdr:from>
    <xdr:to>
      <xdr:col>50</xdr:col>
      <xdr:colOff>165100</xdr:colOff>
      <xdr:row>55</xdr:row>
      <xdr:rowOff>37933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3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29060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4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53541</xdr:rowOff>
    </xdr:from>
    <xdr:to>
      <xdr:col>45</xdr:col>
      <xdr:colOff>177800</xdr:colOff>
      <xdr:row>54</xdr:row>
      <xdr:rowOff>131311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311841"/>
          <a:ext cx="889000" cy="7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5849</xdr:rowOff>
    </xdr:from>
    <xdr:to>
      <xdr:col>46</xdr:col>
      <xdr:colOff>38100</xdr:colOff>
      <xdr:row>55</xdr:row>
      <xdr:rowOff>107449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43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98576</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52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95626</xdr:rowOff>
    </xdr:from>
    <xdr:to>
      <xdr:col>41</xdr:col>
      <xdr:colOff>50800</xdr:colOff>
      <xdr:row>54</xdr:row>
      <xdr:rowOff>53541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182476"/>
          <a:ext cx="889000" cy="12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131740</xdr:rowOff>
    </xdr:from>
    <xdr:to>
      <xdr:col>41</xdr:col>
      <xdr:colOff>101600</xdr:colOff>
      <xdr:row>56</xdr:row>
      <xdr:rowOff>61890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56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53017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5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71503</xdr:rowOff>
    </xdr:from>
    <xdr:to>
      <xdr:col>36</xdr:col>
      <xdr:colOff>165100</xdr:colOff>
      <xdr:row>56</xdr:row>
      <xdr:rowOff>1653</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0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164230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59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28366</xdr:rowOff>
    </xdr:from>
    <xdr:to>
      <xdr:col>55</xdr:col>
      <xdr:colOff>50800</xdr:colOff>
      <xdr:row>55</xdr:row>
      <xdr:rowOff>129966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45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6793</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43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23246</xdr:rowOff>
    </xdr:from>
    <xdr:to>
      <xdr:col>50</xdr:col>
      <xdr:colOff>165100</xdr:colOff>
      <xdr:row>54</xdr:row>
      <xdr:rowOff>124846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28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141373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05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80511</xdr:rowOff>
    </xdr:from>
    <xdr:to>
      <xdr:col>46</xdr:col>
      <xdr:colOff>38100</xdr:colOff>
      <xdr:row>55</xdr:row>
      <xdr:rowOff>10661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27188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11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2741</xdr:rowOff>
    </xdr:from>
    <xdr:to>
      <xdr:col>41</xdr:col>
      <xdr:colOff>101600</xdr:colOff>
      <xdr:row>54</xdr:row>
      <xdr:rowOff>104341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26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120868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03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44826</xdr:rowOff>
    </xdr:from>
    <xdr:to>
      <xdr:col>36</xdr:col>
      <xdr:colOff>165100</xdr:colOff>
      <xdr:row>53</xdr:row>
      <xdr:rowOff>146426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13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162953</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890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112908</xdr:rowOff>
    </xdr:from>
    <xdr:to>
      <xdr:col>54</xdr:col>
      <xdr:colOff>189865</xdr:colOff>
      <xdr:row>78</xdr:row>
      <xdr:rowOff>129139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85858"/>
          <a:ext cx="1270" cy="12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132966</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06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129139</xdr:rowOff>
    </xdr:from>
    <xdr:to>
      <xdr:col>55</xdr:col>
      <xdr:colOff>88900</xdr:colOff>
      <xdr:row>78</xdr:row>
      <xdr:rowOff>129139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0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59585</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6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112908</xdr:rowOff>
    </xdr:from>
    <xdr:to>
      <xdr:col>55</xdr:col>
      <xdr:colOff>88900</xdr:colOff>
      <xdr:row>71</xdr:row>
      <xdr:rowOff>112908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8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88060</xdr:rowOff>
    </xdr:from>
    <xdr:to>
      <xdr:col>55</xdr:col>
      <xdr:colOff>0</xdr:colOff>
      <xdr:row>78</xdr:row>
      <xdr:rowOff>95078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461160"/>
          <a:ext cx="838200" cy="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6050</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03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154623</xdr:rowOff>
    </xdr:from>
    <xdr:to>
      <xdr:col>55</xdr:col>
      <xdr:colOff>50800</xdr:colOff>
      <xdr:row>77</xdr:row>
      <xdr:rowOff>84773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75030</xdr:rowOff>
    </xdr:from>
    <xdr:to>
      <xdr:col>50</xdr:col>
      <xdr:colOff>114300</xdr:colOff>
      <xdr:row>78</xdr:row>
      <xdr:rowOff>95078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448130"/>
          <a:ext cx="889000" cy="2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86294</xdr:rowOff>
    </xdr:from>
    <xdr:to>
      <xdr:col>50</xdr:col>
      <xdr:colOff>165100</xdr:colOff>
      <xdr:row>77</xdr:row>
      <xdr:rowOff>16444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32971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89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164480</xdr:rowOff>
    </xdr:from>
    <xdr:to>
      <xdr:col>45</xdr:col>
      <xdr:colOff>177800</xdr:colOff>
      <xdr:row>78</xdr:row>
      <xdr:rowOff>75030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366130"/>
          <a:ext cx="889000" cy="8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105291</xdr:rowOff>
    </xdr:from>
    <xdr:to>
      <xdr:col>46</xdr:col>
      <xdr:colOff>38100</xdr:colOff>
      <xdr:row>77</xdr:row>
      <xdr:rowOff>35441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51967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9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126898</xdr:rowOff>
    </xdr:from>
    <xdr:to>
      <xdr:col>41</xdr:col>
      <xdr:colOff>50800</xdr:colOff>
      <xdr:row>77</xdr:row>
      <xdr:rowOff>164480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328548"/>
          <a:ext cx="889000" cy="3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1186</xdr:rowOff>
    </xdr:from>
    <xdr:to>
      <xdr:col>41</xdr:col>
      <xdr:colOff>101600</xdr:colOff>
      <xdr:row>77</xdr:row>
      <xdr:rowOff>102786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119313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7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18652</xdr:rowOff>
    </xdr:from>
    <xdr:to>
      <xdr:col>36</xdr:col>
      <xdr:colOff>165100</xdr:colOff>
      <xdr:row>77</xdr:row>
      <xdr:rowOff>120252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136779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9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37260</xdr:rowOff>
    </xdr:from>
    <xdr:to>
      <xdr:col>55</xdr:col>
      <xdr:colOff>50800</xdr:colOff>
      <xdr:row>78</xdr:row>
      <xdr:rowOff>138860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1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123637</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2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44278</xdr:rowOff>
    </xdr:from>
    <xdr:to>
      <xdr:col>50</xdr:col>
      <xdr:colOff>165100</xdr:colOff>
      <xdr:row>78</xdr:row>
      <xdr:rowOff>145878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137005</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1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24230</xdr:rowOff>
    </xdr:from>
    <xdr:to>
      <xdr:col>46</xdr:col>
      <xdr:colOff>38100</xdr:colOff>
      <xdr:row>78</xdr:row>
      <xdr:rowOff>125830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9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116957</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4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113680</xdr:rowOff>
    </xdr:from>
    <xdr:to>
      <xdr:col>41</xdr:col>
      <xdr:colOff>101600</xdr:colOff>
      <xdr:row>78</xdr:row>
      <xdr:rowOff>43830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34957</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4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76098</xdr:rowOff>
    </xdr:from>
    <xdr:to>
      <xdr:col>36</xdr:col>
      <xdr:colOff>165100</xdr:colOff>
      <xdr:row>78</xdr:row>
      <xdr:rowOff>6248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27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168825</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37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135737</xdr:rowOff>
    </xdr:from>
    <xdr:to>
      <xdr:col>54</xdr:col>
      <xdr:colOff>189865</xdr:colOff>
      <xdr:row>98</xdr:row>
      <xdr:rowOff>59613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66237"/>
          <a:ext cx="1270" cy="129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63440</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59613</xdr:rowOff>
    </xdr:from>
    <xdr:to>
      <xdr:col>55</xdr:col>
      <xdr:colOff>88900</xdr:colOff>
      <xdr:row>98</xdr:row>
      <xdr:rowOff>59613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6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82414</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4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135737</xdr:rowOff>
    </xdr:from>
    <xdr:to>
      <xdr:col>55</xdr:col>
      <xdr:colOff>88900</xdr:colOff>
      <xdr:row>90</xdr:row>
      <xdr:rowOff>135737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66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31192</xdr:rowOff>
    </xdr:from>
    <xdr:to>
      <xdr:col>55</xdr:col>
      <xdr:colOff>0</xdr:colOff>
      <xdr:row>93</xdr:row>
      <xdr:rowOff>139585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5804592"/>
          <a:ext cx="838200" cy="27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47248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1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68821</xdr:rowOff>
    </xdr:from>
    <xdr:to>
      <xdr:col>55</xdr:col>
      <xdr:colOff>50800</xdr:colOff>
      <xdr:row>94</xdr:row>
      <xdr:rowOff>170421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1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31192</xdr:rowOff>
    </xdr:from>
    <xdr:to>
      <xdr:col>50</xdr:col>
      <xdr:colOff>114300</xdr:colOff>
      <xdr:row>93</xdr:row>
      <xdr:rowOff>59500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5804592"/>
          <a:ext cx="889000" cy="19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48704</xdr:rowOff>
    </xdr:from>
    <xdr:to>
      <xdr:col>50</xdr:col>
      <xdr:colOff>165100</xdr:colOff>
      <xdr:row>95</xdr:row>
      <xdr:rowOff>150304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33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141431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42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59500</xdr:rowOff>
    </xdr:from>
    <xdr:to>
      <xdr:col>45</xdr:col>
      <xdr:colOff>177800</xdr:colOff>
      <xdr:row>94</xdr:row>
      <xdr:rowOff>39115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004350"/>
          <a:ext cx="889000" cy="15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143117</xdr:rowOff>
    </xdr:from>
    <xdr:to>
      <xdr:col>46</xdr:col>
      <xdr:colOff>38100</xdr:colOff>
      <xdr:row>96</xdr:row>
      <xdr:rowOff>73267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3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64394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52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111353</xdr:rowOff>
    </xdr:from>
    <xdr:to>
      <xdr:col>41</xdr:col>
      <xdr:colOff>50800</xdr:colOff>
      <xdr:row>94</xdr:row>
      <xdr:rowOff>39115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5884753"/>
          <a:ext cx="889000" cy="27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109246</xdr:rowOff>
    </xdr:from>
    <xdr:to>
      <xdr:col>41</xdr:col>
      <xdr:colOff>101600</xdr:colOff>
      <xdr:row>97</xdr:row>
      <xdr:rowOff>39396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6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30523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6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166967</xdr:rowOff>
    </xdr:from>
    <xdr:to>
      <xdr:col>36</xdr:col>
      <xdr:colOff>165100</xdr:colOff>
      <xdr:row>96</xdr:row>
      <xdr:rowOff>97117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5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88244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54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88785</xdr:rowOff>
    </xdr:from>
    <xdr:to>
      <xdr:col>55</xdr:col>
      <xdr:colOff>50800</xdr:colOff>
      <xdr:row>94</xdr:row>
      <xdr:rowOff>18935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03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111662</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88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151842</xdr:rowOff>
    </xdr:from>
    <xdr:to>
      <xdr:col>50</xdr:col>
      <xdr:colOff>165100</xdr:colOff>
      <xdr:row>92</xdr:row>
      <xdr:rowOff>81992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575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98519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552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8700</xdr:rowOff>
    </xdr:from>
    <xdr:to>
      <xdr:col>46</xdr:col>
      <xdr:colOff>38100</xdr:colOff>
      <xdr:row>93</xdr:row>
      <xdr:rowOff>110300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59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126827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572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159765</xdr:rowOff>
    </xdr:from>
    <xdr:to>
      <xdr:col>41</xdr:col>
      <xdr:colOff>101600</xdr:colOff>
      <xdr:row>94</xdr:row>
      <xdr:rowOff>89915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1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106442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587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60553</xdr:rowOff>
    </xdr:from>
    <xdr:to>
      <xdr:col>36</xdr:col>
      <xdr:colOff>165100</xdr:colOff>
      <xdr:row>92</xdr:row>
      <xdr:rowOff>162153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583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7230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560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168847</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12347"/>
          <a:ext cx="1269" cy="141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115524</xdr:rowOff>
    </xdr:from>
    <xdr:ext cx="469744"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8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168847</xdr:rowOff>
    </xdr:from>
    <xdr:to>
      <xdr:col>86</xdr:col>
      <xdr:colOff>25400</xdr:colOff>
      <xdr:row>30</xdr:row>
      <xdr:rowOff>168847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1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168847</xdr:rowOff>
    </xdr:from>
    <xdr:to>
      <xdr:col>85</xdr:col>
      <xdr:colOff>127000</xdr:colOff>
      <xdr:row>33</xdr:row>
      <xdr:rowOff>53022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5312347"/>
          <a:ext cx="838200" cy="39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29989</xdr:rowOff>
    </xdr:from>
    <xdr:ext cx="378565"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450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51562</xdr:rowOff>
    </xdr:from>
    <xdr:to>
      <xdr:col>85</xdr:col>
      <xdr:colOff>177800</xdr:colOff>
      <xdr:row>38</xdr:row>
      <xdr:rowOff>153162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53022</xdr:rowOff>
    </xdr:from>
    <xdr:to>
      <xdr:col>81</xdr:col>
      <xdr:colOff>50800</xdr:colOff>
      <xdr:row>34</xdr:row>
      <xdr:rowOff>53594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5710872"/>
          <a:ext cx="889000" cy="17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80899</xdr:rowOff>
    </xdr:from>
    <xdr:to>
      <xdr:col>81</xdr:col>
      <xdr:colOff>101600</xdr:colOff>
      <xdr:row>39</xdr:row>
      <xdr:rowOff>11049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9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2176</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2017" y="6688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85979</xdr:rowOff>
    </xdr:from>
    <xdr:to>
      <xdr:col>76</xdr:col>
      <xdr:colOff>114300</xdr:colOff>
      <xdr:row>34</xdr:row>
      <xdr:rowOff>53594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5743829"/>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100140</xdr:rowOff>
    </xdr:from>
    <xdr:to>
      <xdr:col>76</xdr:col>
      <xdr:colOff>165100</xdr:colOff>
      <xdr:row>39</xdr:row>
      <xdr:rowOff>30290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21417</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70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132652</xdr:rowOff>
    </xdr:from>
    <xdr:to>
      <xdr:col>71</xdr:col>
      <xdr:colOff>177800</xdr:colOff>
      <xdr:row>33</xdr:row>
      <xdr:rowOff>85979</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5447602"/>
          <a:ext cx="889000" cy="29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89853</xdr:rowOff>
    </xdr:from>
    <xdr:to>
      <xdr:col>72</xdr:col>
      <xdr:colOff>38100</xdr:colOff>
      <xdr:row>39</xdr:row>
      <xdr:rowOff>20003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0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11130</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4017" y="6697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35369</xdr:rowOff>
    </xdr:from>
    <xdr:to>
      <xdr:col>67</xdr:col>
      <xdr:colOff>101600</xdr:colOff>
      <xdr:row>38</xdr:row>
      <xdr:rowOff>136969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128096</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5017" y="6643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118047</xdr:rowOff>
    </xdr:from>
    <xdr:to>
      <xdr:col>85</xdr:col>
      <xdr:colOff>177800</xdr:colOff>
      <xdr:row>31</xdr:row>
      <xdr:rowOff>48197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526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71074</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521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2222</xdr:rowOff>
    </xdr:from>
    <xdr:to>
      <xdr:col>81</xdr:col>
      <xdr:colOff>101600</xdr:colOff>
      <xdr:row>33</xdr:row>
      <xdr:rowOff>103822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566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31</xdr:row>
      <xdr:rowOff>120349</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543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2794</xdr:rowOff>
    </xdr:from>
    <xdr:to>
      <xdr:col>76</xdr:col>
      <xdr:colOff>165100</xdr:colOff>
      <xdr:row>34</xdr:row>
      <xdr:rowOff>104394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583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32</xdr:row>
      <xdr:rowOff>120921</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560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35179</xdr:rowOff>
    </xdr:from>
    <xdr:to>
      <xdr:col>72</xdr:col>
      <xdr:colOff>38100</xdr:colOff>
      <xdr:row>33</xdr:row>
      <xdr:rowOff>136779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569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31</xdr:row>
      <xdr:rowOff>153306</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546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81852</xdr:rowOff>
    </xdr:from>
    <xdr:to>
      <xdr:col>67</xdr:col>
      <xdr:colOff>101600</xdr:colOff>
      <xdr:row>32</xdr:row>
      <xdr:rowOff>12002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539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30</xdr:row>
      <xdr:rowOff>28529</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517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165674</xdr:rowOff>
    </xdr:from>
    <xdr:to>
      <xdr:col>85</xdr:col>
      <xdr:colOff>126364</xdr:colOff>
      <xdr:row>78</xdr:row>
      <xdr:rowOff>127242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167174"/>
          <a:ext cx="1269" cy="133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131069</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0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127242</xdr:rowOff>
    </xdr:from>
    <xdr:to>
      <xdr:col>86</xdr:col>
      <xdr:colOff>25400</xdr:colOff>
      <xdr:row>78</xdr:row>
      <xdr:rowOff>127242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112351</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9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165674</xdr:rowOff>
    </xdr:from>
    <xdr:to>
      <xdr:col>86</xdr:col>
      <xdr:colOff>25400</xdr:colOff>
      <xdr:row>70</xdr:row>
      <xdr:rowOff>165674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16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91408</xdr:rowOff>
    </xdr:from>
    <xdr:to>
      <xdr:col>85</xdr:col>
      <xdr:colOff>127000</xdr:colOff>
      <xdr:row>74</xdr:row>
      <xdr:rowOff>99438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2778708"/>
          <a:ext cx="838200" cy="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15978</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3046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37551</xdr:rowOff>
    </xdr:from>
    <xdr:to>
      <xdr:col>85</xdr:col>
      <xdr:colOff>177800</xdr:colOff>
      <xdr:row>76</xdr:row>
      <xdr:rowOff>139151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3067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73178</xdr:rowOff>
    </xdr:from>
    <xdr:to>
      <xdr:col>81</xdr:col>
      <xdr:colOff>50800</xdr:colOff>
      <xdr:row>74</xdr:row>
      <xdr:rowOff>91408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2760478"/>
          <a:ext cx="889000" cy="1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25291</xdr:rowOff>
    </xdr:from>
    <xdr:to>
      <xdr:col>81</xdr:col>
      <xdr:colOff>101600</xdr:colOff>
      <xdr:row>76</xdr:row>
      <xdr:rowOff>126891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30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118018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14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73178</xdr:rowOff>
    </xdr:from>
    <xdr:to>
      <xdr:col>76</xdr:col>
      <xdr:colOff>114300</xdr:colOff>
      <xdr:row>74</xdr:row>
      <xdr:rowOff>93894</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2760478"/>
          <a:ext cx="889000" cy="2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xdr:rowOff>
    </xdr:from>
    <xdr:to>
      <xdr:col>76</xdr:col>
      <xdr:colOff>165100</xdr:colOff>
      <xdr:row>76</xdr:row>
      <xdr:rowOff>107490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303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98617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1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93894</xdr:rowOff>
    </xdr:from>
    <xdr:to>
      <xdr:col>71</xdr:col>
      <xdr:colOff>177800</xdr:colOff>
      <xdr:row>74</xdr:row>
      <xdr:rowOff>129156</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2781194"/>
          <a:ext cx="889000" cy="3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30550</xdr:rowOff>
    </xdr:from>
    <xdr:to>
      <xdr:col>72</xdr:col>
      <xdr:colOff>38100</xdr:colOff>
      <xdr:row>76</xdr:row>
      <xdr:rowOff>132150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6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123277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15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51552</xdr:rowOff>
    </xdr:from>
    <xdr:to>
      <xdr:col>67</xdr:col>
      <xdr:colOff>101600</xdr:colOff>
      <xdr:row>76</xdr:row>
      <xdr:rowOff>153152</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8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144279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7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48638</xdr:rowOff>
    </xdr:from>
    <xdr:to>
      <xdr:col>85</xdr:col>
      <xdr:colOff>177800</xdr:colOff>
      <xdr:row>74</xdr:row>
      <xdr:rowOff>150238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73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71515</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58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40608</xdr:rowOff>
    </xdr:from>
    <xdr:to>
      <xdr:col>81</xdr:col>
      <xdr:colOff>101600</xdr:colOff>
      <xdr:row>74</xdr:row>
      <xdr:rowOff>142208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72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158735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50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22378</xdr:rowOff>
    </xdr:from>
    <xdr:to>
      <xdr:col>76</xdr:col>
      <xdr:colOff>165100</xdr:colOff>
      <xdr:row>74</xdr:row>
      <xdr:rowOff>123978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70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140505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48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43094</xdr:rowOff>
    </xdr:from>
    <xdr:to>
      <xdr:col>72</xdr:col>
      <xdr:colOff>38100</xdr:colOff>
      <xdr:row>74</xdr:row>
      <xdr:rowOff>144694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73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161221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50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78356</xdr:rowOff>
    </xdr:from>
    <xdr:to>
      <xdr:col>67</xdr:col>
      <xdr:colOff>101600</xdr:colOff>
      <xdr:row>75</xdr:row>
      <xdr:rowOff>8506</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7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25033</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54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45949</xdr:rowOff>
    </xdr:from>
    <xdr:to>
      <xdr:col>85</xdr:col>
      <xdr:colOff>126364</xdr:colOff>
      <xdr:row>99</xdr:row>
      <xdr:rowOff>42278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476449"/>
          <a:ext cx="1269" cy="153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46105</xdr:rowOff>
    </xdr:from>
    <xdr:ext cx="378565"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19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42278</xdr:rowOff>
    </xdr:from>
    <xdr:to>
      <xdr:col>86</xdr:col>
      <xdr:colOff>25400</xdr:colOff>
      <xdr:row>99</xdr:row>
      <xdr:rowOff>42278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15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164076</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25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45949</xdr:rowOff>
    </xdr:from>
    <xdr:to>
      <xdr:col>86</xdr:col>
      <xdr:colOff>25400</xdr:colOff>
      <xdr:row>90</xdr:row>
      <xdr:rowOff>45949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476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89802</xdr:rowOff>
    </xdr:from>
    <xdr:to>
      <xdr:col>85</xdr:col>
      <xdr:colOff>127000</xdr:colOff>
      <xdr:row>98</xdr:row>
      <xdr:rowOff>107111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891902"/>
          <a:ext cx="838200" cy="1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14761</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645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163334</xdr:rowOff>
    </xdr:from>
    <xdr:to>
      <xdr:col>85</xdr:col>
      <xdr:colOff>177800</xdr:colOff>
      <xdr:row>98</xdr:row>
      <xdr:rowOff>93484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80454</xdr:rowOff>
    </xdr:from>
    <xdr:to>
      <xdr:col>81</xdr:col>
      <xdr:colOff>50800</xdr:colOff>
      <xdr:row>98</xdr:row>
      <xdr:rowOff>89802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882554"/>
          <a:ext cx="889000" cy="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26988</xdr:rowOff>
    </xdr:from>
    <xdr:to>
      <xdr:col>81</xdr:col>
      <xdr:colOff>101600</xdr:colOff>
      <xdr:row>98</xdr:row>
      <xdr:rowOff>128588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82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145115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60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6769</xdr:rowOff>
    </xdr:from>
    <xdr:to>
      <xdr:col>76</xdr:col>
      <xdr:colOff>114300</xdr:colOff>
      <xdr:row>98</xdr:row>
      <xdr:rowOff>80454</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3703300" y="16808869"/>
          <a:ext cx="889000" cy="7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12751</xdr:rowOff>
    </xdr:from>
    <xdr:to>
      <xdr:col>76</xdr:col>
      <xdr:colOff>165100</xdr:colOff>
      <xdr:row>98</xdr:row>
      <xdr:rowOff>114351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81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130878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59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6769</xdr:rowOff>
    </xdr:from>
    <xdr:to>
      <xdr:col>71</xdr:col>
      <xdr:colOff>177800</xdr:colOff>
      <xdr:row>98</xdr:row>
      <xdr:rowOff>131141</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808869"/>
          <a:ext cx="889000" cy="12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0</xdr:rowOff>
    </xdr:from>
    <xdr:to>
      <xdr:col>72</xdr:col>
      <xdr:colOff>38100</xdr:colOff>
      <xdr:row>98</xdr:row>
      <xdr:rowOff>101600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92727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89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77939</xdr:rowOff>
    </xdr:from>
    <xdr:to>
      <xdr:col>67</xdr:col>
      <xdr:colOff>101600</xdr:colOff>
      <xdr:row>99</xdr:row>
      <xdr:rowOff>8089</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88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24616</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65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56311</xdr:rowOff>
    </xdr:from>
    <xdr:to>
      <xdr:col>85</xdr:col>
      <xdr:colOff>177800</xdr:colOff>
      <xdr:row>98</xdr:row>
      <xdr:rowOff>157911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8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142688</xdr:rowOff>
    </xdr:from>
    <xdr:ext cx="469744"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7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39002</xdr:rowOff>
    </xdr:from>
    <xdr:to>
      <xdr:col>81</xdr:col>
      <xdr:colOff>101600</xdr:colOff>
      <xdr:row>98</xdr:row>
      <xdr:rowOff>140602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84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131729</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46428" y="1693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29654</xdr:rowOff>
    </xdr:from>
    <xdr:to>
      <xdr:col>76</xdr:col>
      <xdr:colOff>165100</xdr:colOff>
      <xdr:row>98</xdr:row>
      <xdr:rowOff>131254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83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122381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92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127419</xdr:rowOff>
    </xdr:from>
    <xdr:to>
      <xdr:col>72</xdr:col>
      <xdr:colOff>38100</xdr:colOff>
      <xdr:row>98</xdr:row>
      <xdr:rowOff>57569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75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74096</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53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80341</xdr:rowOff>
    </xdr:from>
    <xdr:to>
      <xdr:col>67</xdr:col>
      <xdr:colOff>101600</xdr:colOff>
      <xdr:row>99</xdr:row>
      <xdr:rowOff>10491</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88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1618</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697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122555</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437505"/>
          <a:ext cx="1269"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69232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21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122555</xdr:rowOff>
    </xdr:from>
    <xdr:to>
      <xdr:col>116</xdr:col>
      <xdr:colOff>152400</xdr:colOff>
      <xdr:row>31</xdr:row>
      <xdr:rowOff>122555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43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36068</xdr:rowOff>
    </xdr:from>
    <xdr:to>
      <xdr:col>116</xdr:col>
      <xdr:colOff>63500</xdr:colOff>
      <xdr:row>39</xdr:row>
      <xdr:rowOff>39116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722618"/>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102252</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2744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79375</xdr:rowOff>
    </xdr:from>
    <xdr:to>
      <xdr:col>116</xdr:col>
      <xdr:colOff>114300</xdr:colOff>
      <xdr:row>38</xdr:row>
      <xdr:rowOff>9525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39116</xdr:rowOff>
    </xdr:from>
    <xdr:to>
      <xdr:col>111</xdr:col>
      <xdr:colOff>177800</xdr:colOff>
      <xdr:row>39</xdr:row>
      <xdr:rowOff>42164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72566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106426</xdr:rowOff>
    </xdr:from>
    <xdr:to>
      <xdr:col>112</xdr:col>
      <xdr:colOff>38100</xdr:colOff>
      <xdr:row>37</xdr:row>
      <xdr:rowOff>36576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53103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05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42164</xdr:rowOff>
    </xdr:from>
    <xdr:to>
      <xdr:col>107</xdr:col>
      <xdr:colOff>50800</xdr:colOff>
      <xdr:row>39</xdr:row>
      <xdr:rowOff>43307</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72871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70612</xdr:rowOff>
    </xdr:from>
    <xdr:to>
      <xdr:col>107</xdr:col>
      <xdr:colOff>101600</xdr:colOff>
      <xdr:row>37</xdr:row>
      <xdr:rowOff>762</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24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17289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01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43307</xdr:rowOff>
    </xdr:from>
    <xdr:to>
      <xdr:col>102</xdr:col>
      <xdr:colOff>114300</xdr:colOff>
      <xdr:row>39</xdr:row>
      <xdr:rowOff>43307</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729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82423</xdr:rowOff>
    </xdr:from>
    <xdr:to>
      <xdr:col>102</xdr:col>
      <xdr:colOff>165100</xdr:colOff>
      <xdr:row>37</xdr:row>
      <xdr:rowOff>12573</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5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29100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02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8509</xdr:rowOff>
    </xdr:from>
    <xdr:to>
      <xdr:col>98</xdr:col>
      <xdr:colOff>38100</xdr:colOff>
      <xdr:row>36</xdr:row>
      <xdr:rowOff>110109</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8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126636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5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156718</xdr:rowOff>
    </xdr:from>
    <xdr:to>
      <xdr:col>116</xdr:col>
      <xdr:colOff>114300</xdr:colOff>
      <xdr:row>39</xdr:row>
      <xdr:rowOff>86868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71645</xdr:rowOff>
    </xdr:from>
    <xdr:ext cx="313932"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867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159766</xdr:rowOff>
    </xdr:from>
    <xdr:to>
      <xdr:col>112</xdr:col>
      <xdr:colOff>38100</xdr:colOff>
      <xdr:row>39</xdr:row>
      <xdr:rowOff>89916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81043</xdr:rowOff>
    </xdr:from>
    <xdr:ext cx="313932"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66333" y="6767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162814</xdr:rowOff>
    </xdr:from>
    <xdr:to>
      <xdr:col>107</xdr:col>
      <xdr:colOff>101600</xdr:colOff>
      <xdr:row>39</xdr:row>
      <xdr:rowOff>92964</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84091</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7706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163957</xdr:rowOff>
    </xdr:from>
    <xdr:to>
      <xdr:col>102</xdr:col>
      <xdr:colOff>165100</xdr:colOff>
      <xdr:row>39</xdr:row>
      <xdr:rowOff>94107</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85234</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163957</xdr:rowOff>
    </xdr:from>
    <xdr:to>
      <xdr:col>98</xdr:col>
      <xdr:colOff>38100</xdr:colOff>
      <xdr:row>39</xdr:row>
      <xdr:rowOff>94107</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85234</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101219</xdr:rowOff>
    </xdr:from>
    <xdr:to>
      <xdr:col>116</xdr:col>
      <xdr:colOff>62864</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45169"/>
          <a:ext cx="1269" cy="13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47896</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2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101219</xdr:rowOff>
    </xdr:from>
    <xdr:to>
      <xdr:col>116</xdr:col>
      <xdr:colOff>152400</xdr:colOff>
      <xdr:row>51</xdr:row>
      <xdr:rowOff>101219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45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75616</xdr:rowOff>
    </xdr:from>
    <xdr:to>
      <xdr:col>116</xdr:col>
      <xdr:colOff>63500</xdr:colOff>
      <xdr:row>57</xdr:row>
      <xdr:rowOff>76683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9848266"/>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31208</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03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52781</xdr:rowOff>
    </xdr:from>
    <xdr:to>
      <xdr:col>116</xdr:col>
      <xdr:colOff>114300</xdr:colOff>
      <xdr:row>57</xdr:row>
      <xdr:rowOff>154381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82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76683</xdr:rowOff>
    </xdr:from>
    <xdr:to>
      <xdr:col>111</xdr:col>
      <xdr:colOff>177800</xdr:colOff>
      <xdr:row>57</xdr:row>
      <xdr:rowOff>78587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9849333"/>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24816</xdr:rowOff>
    </xdr:from>
    <xdr:to>
      <xdr:col>112</xdr:col>
      <xdr:colOff>38100</xdr:colOff>
      <xdr:row>57</xdr:row>
      <xdr:rowOff>126416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142943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57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70815</xdr:rowOff>
    </xdr:from>
    <xdr:to>
      <xdr:col>107</xdr:col>
      <xdr:colOff>50800</xdr:colOff>
      <xdr:row>57</xdr:row>
      <xdr:rowOff>78587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9843465"/>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13386</xdr:rowOff>
    </xdr:from>
    <xdr:to>
      <xdr:col>107</xdr:col>
      <xdr:colOff>101600</xdr:colOff>
      <xdr:row>57</xdr:row>
      <xdr:rowOff>114986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131513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56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66777</xdr:rowOff>
    </xdr:from>
    <xdr:to>
      <xdr:col>102</xdr:col>
      <xdr:colOff>114300</xdr:colOff>
      <xdr:row>57</xdr:row>
      <xdr:rowOff>70815</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9839427"/>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150393</xdr:rowOff>
    </xdr:from>
    <xdr:to>
      <xdr:col>102</xdr:col>
      <xdr:colOff>165100</xdr:colOff>
      <xdr:row>57</xdr:row>
      <xdr:rowOff>80543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97070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52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12167</xdr:rowOff>
    </xdr:from>
    <xdr:to>
      <xdr:col>98</xdr:col>
      <xdr:colOff>38100</xdr:colOff>
      <xdr:row>56</xdr:row>
      <xdr:rowOff>113767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130294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38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24816</xdr:rowOff>
    </xdr:from>
    <xdr:to>
      <xdr:col>116</xdr:col>
      <xdr:colOff>114300</xdr:colOff>
      <xdr:row>57</xdr:row>
      <xdr:rowOff>126416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79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47693</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64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25883</xdr:rowOff>
    </xdr:from>
    <xdr:to>
      <xdr:col>112</xdr:col>
      <xdr:colOff>38100</xdr:colOff>
      <xdr:row>57</xdr:row>
      <xdr:rowOff>127483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79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118610</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989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27787</xdr:rowOff>
    </xdr:from>
    <xdr:to>
      <xdr:col>107</xdr:col>
      <xdr:colOff>101600</xdr:colOff>
      <xdr:row>57</xdr:row>
      <xdr:rowOff>129387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80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120514</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989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20015</xdr:rowOff>
    </xdr:from>
    <xdr:to>
      <xdr:col>102</xdr:col>
      <xdr:colOff>165100</xdr:colOff>
      <xdr:row>57</xdr:row>
      <xdr:rowOff>121615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79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112742</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988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15977</xdr:rowOff>
    </xdr:from>
    <xdr:to>
      <xdr:col>98</xdr:col>
      <xdr:colOff>38100</xdr:colOff>
      <xdr:row>57</xdr:row>
      <xdr:rowOff>117577</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78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108704</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9881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111125</xdr:rowOff>
    </xdr:from>
    <xdr:to>
      <xdr:col>116</xdr:col>
      <xdr:colOff>62864</xdr:colOff>
      <xdr:row>77</xdr:row>
      <xdr:rowOff>162514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284075"/>
          <a:ext cx="1269" cy="108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166341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36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162514</xdr:rowOff>
    </xdr:from>
    <xdr:to>
      <xdr:col>116</xdr:col>
      <xdr:colOff>152400</xdr:colOff>
      <xdr:row>77</xdr:row>
      <xdr:rowOff>162514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36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57802</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205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111125</xdr:rowOff>
    </xdr:from>
    <xdr:to>
      <xdr:col>116</xdr:col>
      <xdr:colOff>152400</xdr:colOff>
      <xdr:row>71</xdr:row>
      <xdr:rowOff>111125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28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63439</xdr:rowOff>
    </xdr:from>
    <xdr:to>
      <xdr:col>116</xdr:col>
      <xdr:colOff>63500</xdr:colOff>
      <xdr:row>73</xdr:row>
      <xdr:rowOff>124292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579289"/>
          <a:ext cx="838200" cy="6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74642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761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96215</xdr:rowOff>
    </xdr:from>
    <xdr:to>
      <xdr:col>116</xdr:col>
      <xdr:colOff>114300</xdr:colOff>
      <xdr:row>75</xdr:row>
      <xdr:rowOff>26365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124292</xdr:rowOff>
    </xdr:from>
    <xdr:to>
      <xdr:col>111</xdr:col>
      <xdr:colOff>177800</xdr:colOff>
      <xdr:row>74</xdr:row>
      <xdr:rowOff>21240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640142"/>
          <a:ext cx="889000" cy="6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146782</xdr:rowOff>
    </xdr:from>
    <xdr:to>
      <xdr:col>112</xdr:col>
      <xdr:colOff>38100</xdr:colOff>
      <xdr:row>75</xdr:row>
      <xdr:rowOff>76932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68059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92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21240</xdr:rowOff>
    </xdr:from>
    <xdr:to>
      <xdr:col>107</xdr:col>
      <xdr:colOff>50800</xdr:colOff>
      <xdr:row>74</xdr:row>
      <xdr:rowOff>26635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708540"/>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57124</xdr:rowOff>
    </xdr:from>
    <xdr:to>
      <xdr:col>107</xdr:col>
      <xdr:colOff>101600</xdr:colOff>
      <xdr:row>75</xdr:row>
      <xdr:rowOff>158725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149852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00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158994</xdr:rowOff>
    </xdr:from>
    <xdr:to>
      <xdr:col>102</xdr:col>
      <xdr:colOff>114300</xdr:colOff>
      <xdr:row>74</xdr:row>
      <xdr:rowOff>26635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674844"/>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94707</xdr:rowOff>
    </xdr:from>
    <xdr:to>
      <xdr:col>102</xdr:col>
      <xdr:colOff>165100</xdr:colOff>
      <xdr:row>76</xdr:row>
      <xdr:rowOff>24857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15983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102708</xdr:rowOff>
    </xdr:from>
    <xdr:to>
      <xdr:col>98</xdr:col>
      <xdr:colOff>38100</xdr:colOff>
      <xdr:row>76</xdr:row>
      <xdr:rowOff>32857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23984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05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12639</xdr:rowOff>
    </xdr:from>
    <xdr:to>
      <xdr:col>116</xdr:col>
      <xdr:colOff>114300</xdr:colOff>
      <xdr:row>73</xdr:row>
      <xdr:rowOff>114239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52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35516</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37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73492</xdr:rowOff>
    </xdr:from>
    <xdr:to>
      <xdr:col>112</xdr:col>
      <xdr:colOff>38100</xdr:colOff>
      <xdr:row>74</xdr:row>
      <xdr:rowOff>3642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58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20169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36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141890</xdr:rowOff>
    </xdr:from>
    <xdr:to>
      <xdr:col>107</xdr:col>
      <xdr:colOff>101600</xdr:colOff>
      <xdr:row>74</xdr:row>
      <xdr:rowOff>72040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65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88567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43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147285</xdr:rowOff>
    </xdr:from>
    <xdr:to>
      <xdr:col>102</xdr:col>
      <xdr:colOff>165100</xdr:colOff>
      <xdr:row>74</xdr:row>
      <xdr:rowOff>77435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66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93962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43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108194</xdr:rowOff>
    </xdr:from>
    <xdr:to>
      <xdr:col>98</xdr:col>
      <xdr:colOff>38100</xdr:colOff>
      <xdr:row>74</xdr:row>
      <xdr:rowOff>38344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62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54871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39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扶助費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166,796</a:t>
          </a:r>
          <a:r>
            <a:rPr kumimoji="1" lang="ja-JP" altLang="en-US" sz="1300">
              <a:latin typeface="ＭＳ Ｐゴシック" panose="020B0600070205080204" pitchFamily="50" charset="-128"/>
              <a:ea typeface="ＭＳ Ｐゴシック" panose="020B0600070205080204" pitchFamily="50" charset="-128"/>
            </a:rPr>
            <a:t>円となっており、前年度から増加している。これは、物価高騰対策として実施した給付金の増などが主な要因である。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補助費等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住民一人当たり</a:t>
          </a:r>
          <a:r>
            <a:rPr kumimoji="1" lang="en-US" altLang="ja-JP" sz="1300">
              <a:latin typeface="ＭＳ Ｐゴシック" panose="020B0600070205080204" pitchFamily="50" charset="-128"/>
              <a:ea typeface="ＭＳ Ｐゴシック" panose="020B0600070205080204" pitchFamily="50" charset="-128"/>
            </a:rPr>
            <a:t>62,336</a:t>
          </a:r>
          <a:r>
            <a:rPr kumimoji="1" lang="ja-JP" altLang="en-US" sz="1300">
              <a:latin typeface="ＭＳ Ｐゴシック" panose="020B0600070205080204" pitchFamily="50" charset="-128"/>
              <a:ea typeface="ＭＳ Ｐゴシック" panose="020B0600070205080204" pitchFamily="50" charset="-128"/>
            </a:rPr>
            <a:t>円となっており、前年度から増加している。これは、国民スポーツ大会・全国障害者スポーツ大会推進事業費の増などが主な要因である。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普通建設事業（更新）</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34,503</a:t>
          </a:r>
          <a:r>
            <a:rPr kumimoji="1" lang="ja-JP" altLang="en-US" sz="1300">
              <a:latin typeface="ＭＳ Ｐゴシック" panose="020B0600070205080204" pitchFamily="50" charset="-128"/>
              <a:ea typeface="ＭＳ Ｐゴシック" panose="020B0600070205080204" pitchFamily="50" charset="-128"/>
            </a:rPr>
            <a:t>円となっており、前年度から減少している。その要因は、公立認定こども園整備や私立保育園等整備助成事業などの減である。依然として、類似団体平均より高い値を示しているため、引き続き公共施設等総合管理計画に基づき、施設の集約、複合化等による総量削減などに努め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災害復旧事業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7,447</a:t>
          </a:r>
          <a:r>
            <a:rPr kumimoji="1" lang="ja-JP" altLang="en-US" sz="1300">
              <a:latin typeface="ＭＳ Ｐゴシック" panose="020B0600070205080204" pitchFamily="50" charset="-128"/>
              <a:ea typeface="ＭＳ Ｐゴシック" panose="020B0600070205080204" pitchFamily="50" charset="-128"/>
            </a:rPr>
            <a:t>円となっており、類似団体平均を大きく上回っている。これは、</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月豪雨による農地・農業用施設、公共土木施設などの災害復旧によるものである。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佐賀県佐賀市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226,481
223,568
431.81
118,508,922
116,748,526
1,161,595
57,670,952
87,322,735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155416</xdr:rowOff>
    </xdr:from>
    <xdr:to>
      <xdr:col>24</xdr:col>
      <xdr:colOff>62865</xdr:colOff>
      <xdr:row>38</xdr:row>
      <xdr:rowOff>156845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98916"/>
          <a:ext cx="1270" cy="137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160672</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156845</xdr:rowOff>
    </xdr:from>
    <xdr:to>
      <xdr:col>24</xdr:col>
      <xdr:colOff>152400</xdr:colOff>
      <xdr:row>38</xdr:row>
      <xdr:rowOff>156845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102093</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7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155416</xdr:rowOff>
    </xdr:from>
    <xdr:to>
      <xdr:col>24</xdr:col>
      <xdr:colOff>152400</xdr:colOff>
      <xdr:row>30</xdr:row>
      <xdr:rowOff>155416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9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135414</xdr:rowOff>
    </xdr:from>
    <xdr:to>
      <xdr:col>24</xdr:col>
      <xdr:colOff>63500</xdr:colOff>
      <xdr:row>30</xdr:row>
      <xdr:rowOff>155416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3797300" y="5278914"/>
          <a:ext cx="8382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150194</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5979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317</xdr:rowOff>
    </xdr:from>
    <xdr:to>
      <xdr:col>24</xdr:col>
      <xdr:colOff>114300</xdr:colOff>
      <xdr:row>35</xdr:row>
      <xdr:rowOff>101917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135414</xdr:rowOff>
    </xdr:from>
    <xdr:to>
      <xdr:col>19</xdr:col>
      <xdr:colOff>177800</xdr:colOff>
      <xdr:row>30</xdr:row>
      <xdr:rowOff>153988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908300" y="5278914"/>
          <a:ext cx="8890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76041</xdr:rowOff>
    </xdr:from>
    <xdr:to>
      <xdr:col>20</xdr:col>
      <xdr:colOff>38100</xdr:colOff>
      <xdr:row>36</xdr:row>
      <xdr:rowOff>6191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168768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616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153988</xdr:rowOff>
    </xdr:from>
    <xdr:to>
      <xdr:col>15</xdr:col>
      <xdr:colOff>50800</xdr:colOff>
      <xdr:row>31</xdr:row>
      <xdr:rowOff>123984</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2019300" y="5297488"/>
          <a:ext cx="889000" cy="14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120333</xdr:rowOff>
    </xdr:from>
    <xdr:to>
      <xdr:col>15</xdr:col>
      <xdr:colOff>101600</xdr:colOff>
      <xdr:row>36</xdr:row>
      <xdr:rowOff>50483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41610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621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108267</xdr:rowOff>
    </xdr:from>
    <xdr:to>
      <xdr:col>10</xdr:col>
      <xdr:colOff>114300</xdr:colOff>
      <xdr:row>31</xdr:row>
      <xdr:rowOff>123984</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a:off x="1130300" y="5423217"/>
          <a:ext cx="889000" cy="1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123190</xdr:rowOff>
    </xdr:from>
    <xdr:to>
      <xdr:col>10</xdr:col>
      <xdr:colOff>165100</xdr:colOff>
      <xdr:row>36</xdr:row>
      <xdr:rowOff>53340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44467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161766</xdr:rowOff>
    </xdr:from>
    <xdr:to>
      <xdr:col>6</xdr:col>
      <xdr:colOff>38100</xdr:colOff>
      <xdr:row>36</xdr:row>
      <xdr:rowOff>91916</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83043</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104616</xdr:rowOff>
    </xdr:from>
    <xdr:to>
      <xdr:col>24</xdr:col>
      <xdr:colOff>114300</xdr:colOff>
      <xdr:row>31</xdr:row>
      <xdr:rowOff>34766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524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57643</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5201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84614</xdr:rowOff>
    </xdr:from>
    <xdr:to>
      <xdr:col>20</xdr:col>
      <xdr:colOff>38100</xdr:colOff>
      <xdr:row>31</xdr:row>
      <xdr:rowOff>14764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52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31291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500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103188</xdr:rowOff>
    </xdr:from>
    <xdr:to>
      <xdr:col>15</xdr:col>
      <xdr:colOff>101600</xdr:colOff>
      <xdr:row>31</xdr:row>
      <xdr:rowOff>33338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524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49865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502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73184</xdr:rowOff>
    </xdr:from>
    <xdr:to>
      <xdr:col>10</xdr:col>
      <xdr:colOff>165100</xdr:colOff>
      <xdr:row>32</xdr:row>
      <xdr:rowOff>3334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538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19861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516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57467</xdr:rowOff>
    </xdr:from>
    <xdr:to>
      <xdr:col>6</xdr:col>
      <xdr:colOff>38100</xdr:colOff>
      <xdr:row>31</xdr:row>
      <xdr:rowOff>159067</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537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4144</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514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70256</xdr:rowOff>
    </xdr:from>
    <xdr:to>
      <xdr:col>24</xdr:col>
      <xdr:colOff>62865</xdr:colOff>
      <xdr:row>59</xdr:row>
      <xdr:rowOff>49936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500006"/>
          <a:ext cx="1270" cy="66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53763</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16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49936</xdr:rowOff>
    </xdr:from>
    <xdr:to>
      <xdr:col>24</xdr:col>
      <xdr:colOff>152400</xdr:colOff>
      <xdr:row>59</xdr:row>
      <xdr:rowOff>49936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1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16933</xdr:rowOff>
    </xdr:from>
    <xdr:ext cx="534377"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2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70256</xdr:rowOff>
    </xdr:from>
    <xdr:to>
      <xdr:col>24</xdr:col>
      <xdr:colOff>152400</xdr:colOff>
      <xdr:row>55</xdr:row>
      <xdr:rowOff>70256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500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109410</xdr:rowOff>
    </xdr:from>
    <xdr:to>
      <xdr:col>24</xdr:col>
      <xdr:colOff>63500</xdr:colOff>
      <xdr:row>57</xdr:row>
      <xdr:rowOff>132093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9882060"/>
          <a:ext cx="838200" cy="2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107421</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880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128994</xdr:rowOff>
    </xdr:from>
    <xdr:to>
      <xdr:col>24</xdr:col>
      <xdr:colOff>114300</xdr:colOff>
      <xdr:row>58</xdr:row>
      <xdr:rowOff>59144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164452</xdr:rowOff>
    </xdr:from>
    <xdr:to>
      <xdr:col>19</xdr:col>
      <xdr:colOff>177800</xdr:colOff>
      <xdr:row>57</xdr:row>
      <xdr:rowOff>109410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9765652"/>
          <a:ext cx="889000" cy="1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144349</xdr:rowOff>
    </xdr:from>
    <xdr:to>
      <xdr:col>20</xdr:col>
      <xdr:colOff>38100</xdr:colOff>
      <xdr:row>58</xdr:row>
      <xdr:rowOff>74499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65626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1000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134226</xdr:rowOff>
    </xdr:from>
    <xdr:to>
      <xdr:col>15</xdr:col>
      <xdr:colOff>50800</xdr:colOff>
      <xdr:row>56</xdr:row>
      <xdr:rowOff>164452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9735426"/>
          <a:ext cx="889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141884</xdr:rowOff>
    </xdr:from>
    <xdr:to>
      <xdr:col>15</xdr:col>
      <xdr:colOff>101600</xdr:colOff>
      <xdr:row>58</xdr:row>
      <xdr:rowOff>72034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63161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1000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77432</xdr:rowOff>
    </xdr:from>
    <xdr:to>
      <xdr:col>10</xdr:col>
      <xdr:colOff>114300</xdr:colOff>
      <xdr:row>56</xdr:row>
      <xdr:rowOff>134226</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8649932"/>
          <a:ext cx="889000" cy="108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154445</xdr:rowOff>
    </xdr:from>
    <xdr:to>
      <xdr:col>10</xdr:col>
      <xdr:colOff>165100</xdr:colOff>
      <xdr:row>58</xdr:row>
      <xdr:rowOff>84595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75722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100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150063</xdr:rowOff>
    </xdr:from>
    <xdr:to>
      <xdr:col>6</xdr:col>
      <xdr:colOff>38100</xdr:colOff>
      <xdr:row>51</xdr:row>
      <xdr:rowOff>80213</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71340</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795" y="881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81293</xdr:rowOff>
    </xdr:from>
    <xdr:to>
      <xdr:col>24</xdr:col>
      <xdr:colOff>114300</xdr:colOff>
      <xdr:row>58</xdr:row>
      <xdr:rowOff>11443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85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104170</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70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58610</xdr:rowOff>
    </xdr:from>
    <xdr:to>
      <xdr:col>20</xdr:col>
      <xdr:colOff>38100</xdr:colOff>
      <xdr:row>57</xdr:row>
      <xdr:rowOff>160210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83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5287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60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113652</xdr:rowOff>
    </xdr:from>
    <xdr:to>
      <xdr:col>15</xdr:col>
      <xdr:colOff>101600</xdr:colOff>
      <xdr:row>57</xdr:row>
      <xdr:rowOff>43802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71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60329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49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83426</xdr:rowOff>
    </xdr:from>
    <xdr:to>
      <xdr:col>10</xdr:col>
      <xdr:colOff>165100</xdr:colOff>
      <xdr:row>57</xdr:row>
      <xdr:rowOff>13576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68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30103</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945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26632</xdr:rowOff>
    </xdr:from>
    <xdr:to>
      <xdr:col>6</xdr:col>
      <xdr:colOff>38100</xdr:colOff>
      <xdr:row>50</xdr:row>
      <xdr:rowOff>128232</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859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144759</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795" y="837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85751</xdr:rowOff>
    </xdr:from>
    <xdr:to>
      <xdr:col>24</xdr:col>
      <xdr:colOff>62865</xdr:colOff>
      <xdr:row>78</xdr:row>
      <xdr:rowOff>37846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258701"/>
          <a:ext cx="1270" cy="115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41673</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1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37846</xdr:rowOff>
    </xdr:from>
    <xdr:to>
      <xdr:col>24</xdr:col>
      <xdr:colOff>152400</xdr:colOff>
      <xdr:row>78</xdr:row>
      <xdr:rowOff>37846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1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32428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203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85751</xdr:rowOff>
    </xdr:from>
    <xdr:to>
      <xdr:col>24</xdr:col>
      <xdr:colOff>152400</xdr:colOff>
      <xdr:row>71</xdr:row>
      <xdr:rowOff>85751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25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58103</xdr:rowOff>
    </xdr:from>
    <xdr:to>
      <xdr:col>24</xdr:col>
      <xdr:colOff>63500</xdr:colOff>
      <xdr:row>74</xdr:row>
      <xdr:rowOff>146380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745403"/>
          <a:ext cx="838200" cy="8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16412</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304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37985</xdr:rowOff>
    </xdr:from>
    <xdr:to>
      <xdr:col>24</xdr:col>
      <xdr:colOff>114300</xdr:colOff>
      <xdr:row>76</xdr:row>
      <xdr:rowOff>139585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306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146380</xdr:rowOff>
    </xdr:from>
    <xdr:to>
      <xdr:col>19</xdr:col>
      <xdr:colOff>177800</xdr:colOff>
      <xdr:row>75</xdr:row>
      <xdr:rowOff>142532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2833680"/>
          <a:ext cx="889000" cy="16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13615</xdr:rowOff>
    </xdr:from>
    <xdr:to>
      <xdr:col>20</xdr:col>
      <xdr:colOff>38100</xdr:colOff>
      <xdr:row>77</xdr:row>
      <xdr:rowOff>115215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2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106342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307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67170</xdr:rowOff>
    </xdr:from>
    <xdr:to>
      <xdr:col>15</xdr:col>
      <xdr:colOff>50800</xdr:colOff>
      <xdr:row>75</xdr:row>
      <xdr:rowOff>142532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2925920"/>
          <a:ext cx="889000" cy="7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127215</xdr:rowOff>
    </xdr:from>
    <xdr:to>
      <xdr:col>15</xdr:col>
      <xdr:colOff>101600</xdr:colOff>
      <xdr:row>78</xdr:row>
      <xdr:rowOff>57365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3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48492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4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67170</xdr:rowOff>
    </xdr:from>
    <xdr:to>
      <xdr:col>10</xdr:col>
      <xdr:colOff>114300</xdr:colOff>
      <xdr:row>77</xdr:row>
      <xdr:rowOff>58674</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2925920"/>
          <a:ext cx="889000" cy="3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50978</xdr:rowOff>
    </xdr:from>
    <xdr:to>
      <xdr:col>10</xdr:col>
      <xdr:colOff>165100</xdr:colOff>
      <xdr:row>77</xdr:row>
      <xdr:rowOff>152578</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25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143705</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34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11937</xdr:rowOff>
    </xdr:from>
    <xdr:to>
      <xdr:col>6</xdr:col>
      <xdr:colOff>38100</xdr:colOff>
      <xdr:row>79</xdr:row>
      <xdr:rowOff>113537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55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104664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649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7303</xdr:rowOff>
    </xdr:from>
    <xdr:to>
      <xdr:col>24</xdr:col>
      <xdr:colOff>114300</xdr:colOff>
      <xdr:row>74</xdr:row>
      <xdr:rowOff>108903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69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30180</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54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95580</xdr:rowOff>
    </xdr:from>
    <xdr:to>
      <xdr:col>20</xdr:col>
      <xdr:colOff>38100</xdr:colOff>
      <xdr:row>75</xdr:row>
      <xdr:rowOff>25730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78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42257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55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91732</xdr:rowOff>
    </xdr:from>
    <xdr:to>
      <xdr:col>15</xdr:col>
      <xdr:colOff>101600</xdr:colOff>
      <xdr:row>76</xdr:row>
      <xdr:rowOff>21882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95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38409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725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16370</xdr:rowOff>
    </xdr:from>
    <xdr:to>
      <xdr:col>10</xdr:col>
      <xdr:colOff>165100</xdr:colOff>
      <xdr:row>75</xdr:row>
      <xdr:rowOff>117970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28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134497</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65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7874</xdr:rowOff>
    </xdr:from>
    <xdr:to>
      <xdr:col>6</xdr:col>
      <xdr:colOff>38100</xdr:colOff>
      <xdr:row>77</xdr:row>
      <xdr:rowOff>109474</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20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126001</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2984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96673</xdr:rowOff>
    </xdr:from>
    <xdr:to>
      <xdr:col>24</xdr:col>
      <xdr:colOff>62865</xdr:colOff>
      <xdr:row>99</xdr:row>
      <xdr:rowOff>83680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27173"/>
          <a:ext cx="1270" cy="153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87507</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83680</xdr:rowOff>
    </xdr:from>
    <xdr:to>
      <xdr:col>24</xdr:col>
      <xdr:colOff>152400</xdr:colOff>
      <xdr:row>99</xdr:row>
      <xdr:rowOff>83680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5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43350</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0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96673</xdr:rowOff>
    </xdr:from>
    <xdr:to>
      <xdr:col>24</xdr:col>
      <xdr:colOff>152400</xdr:colOff>
      <xdr:row>90</xdr:row>
      <xdr:rowOff>96673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2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139548</xdr:rowOff>
    </xdr:from>
    <xdr:to>
      <xdr:col>24</xdr:col>
      <xdr:colOff>63500</xdr:colOff>
      <xdr:row>98</xdr:row>
      <xdr:rowOff>166497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941648"/>
          <a:ext cx="838200" cy="2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7878</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63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156451</xdr:rowOff>
    </xdr:from>
    <xdr:to>
      <xdr:col>24</xdr:col>
      <xdr:colOff>114300</xdr:colOff>
      <xdr:row>98</xdr:row>
      <xdr:rowOff>86601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78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126200</xdr:rowOff>
    </xdr:from>
    <xdr:to>
      <xdr:col>19</xdr:col>
      <xdr:colOff>177800</xdr:colOff>
      <xdr:row>98</xdr:row>
      <xdr:rowOff>139548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928300"/>
          <a:ext cx="889000" cy="1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26924</xdr:rowOff>
    </xdr:from>
    <xdr:to>
      <xdr:col>20</xdr:col>
      <xdr:colOff>38100</xdr:colOff>
      <xdr:row>98</xdr:row>
      <xdr:rowOff>128524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82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145051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60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119659</xdr:rowOff>
    </xdr:from>
    <xdr:to>
      <xdr:col>15</xdr:col>
      <xdr:colOff>50800</xdr:colOff>
      <xdr:row>98</xdr:row>
      <xdr:rowOff>126200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921759"/>
          <a:ext cx="889000" cy="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14694</xdr:rowOff>
    </xdr:from>
    <xdr:to>
      <xdr:col>15</xdr:col>
      <xdr:colOff>101600</xdr:colOff>
      <xdr:row>98</xdr:row>
      <xdr:rowOff>116294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81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132821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59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119659</xdr:rowOff>
    </xdr:from>
    <xdr:to>
      <xdr:col>10</xdr:col>
      <xdr:colOff>114300</xdr:colOff>
      <xdr:row>99</xdr:row>
      <xdr:rowOff>14212</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921759"/>
          <a:ext cx="889000" cy="6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20434</xdr:rowOff>
    </xdr:from>
    <xdr:to>
      <xdr:col>10</xdr:col>
      <xdr:colOff>165100</xdr:colOff>
      <xdr:row>98</xdr:row>
      <xdr:rowOff>122034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8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138561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59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110362</xdr:rowOff>
    </xdr:from>
    <xdr:to>
      <xdr:col>6</xdr:col>
      <xdr:colOff>38100</xdr:colOff>
      <xdr:row>99</xdr:row>
      <xdr:rowOff>40512</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91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57039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115697</xdr:rowOff>
    </xdr:from>
    <xdr:to>
      <xdr:col>24</xdr:col>
      <xdr:colOff>114300</xdr:colOff>
      <xdr:row>99</xdr:row>
      <xdr:rowOff>45847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91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30624</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83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88748</xdr:rowOff>
    </xdr:from>
    <xdr:to>
      <xdr:col>20</xdr:col>
      <xdr:colOff>38100</xdr:colOff>
      <xdr:row>99</xdr:row>
      <xdr:rowOff>18898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89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10025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98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75400</xdr:rowOff>
    </xdr:from>
    <xdr:to>
      <xdr:col>15</xdr:col>
      <xdr:colOff>101600</xdr:colOff>
      <xdr:row>99</xdr:row>
      <xdr:rowOff>5550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8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168127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97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68859</xdr:rowOff>
    </xdr:from>
    <xdr:to>
      <xdr:col>10</xdr:col>
      <xdr:colOff>165100</xdr:colOff>
      <xdr:row>98</xdr:row>
      <xdr:rowOff>170459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87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161586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9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134862</xdr:rowOff>
    </xdr:from>
    <xdr:to>
      <xdr:col>6</xdr:col>
      <xdr:colOff>38100</xdr:colOff>
      <xdr:row>99</xdr:row>
      <xdr:rowOff>65012</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93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56139</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702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35</xdr:row>
      <xdr:rowOff>54627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38</xdr:row>
      <xdr:rowOff>104953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82616"/>
          <a:ext cx="127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108780</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238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104953</xdr:rowOff>
    </xdr:from>
    <xdr:to>
      <xdr:col>55</xdr:col>
      <xdr:colOff>88900</xdr:colOff>
      <xdr:row>38</xdr:row>
      <xdr:rowOff>104953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2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62433</xdr:rowOff>
    </xdr:from>
    <xdr:to>
      <xdr:col>55</xdr:col>
      <xdr:colOff>0</xdr:colOff>
      <xdr:row>37</xdr:row>
      <xdr:rowOff>74320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406083"/>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61942</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58912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39065</xdr:rowOff>
    </xdr:from>
    <xdr:to>
      <xdr:col>55</xdr:col>
      <xdr:colOff>50800</xdr:colOff>
      <xdr:row>35</xdr:row>
      <xdr:rowOff>140665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0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62433</xdr:rowOff>
    </xdr:from>
    <xdr:to>
      <xdr:col>50</xdr:col>
      <xdr:colOff>114300</xdr:colOff>
      <xdr:row>37</xdr:row>
      <xdr:rowOff>63348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40608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64669</xdr:rowOff>
    </xdr:from>
    <xdr:to>
      <xdr:col>50</xdr:col>
      <xdr:colOff>165100</xdr:colOff>
      <xdr:row>35</xdr:row>
      <xdr:rowOff>166269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0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11346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5840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63348</xdr:rowOff>
    </xdr:from>
    <xdr:to>
      <xdr:col>45</xdr:col>
      <xdr:colOff>177800</xdr:colOff>
      <xdr:row>37</xdr:row>
      <xdr:rowOff>67005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406998"/>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41808</xdr:rowOff>
    </xdr:from>
    <xdr:to>
      <xdr:col>46</xdr:col>
      <xdr:colOff>38100</xdr:colOff>
      <xdr:row>35</xdr:row>
      <xdr:rowOff>143408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04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159935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5817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65176</xdr:rowOff>
    </xdr:from>
    <xdr:to>
      <xdr:col>41</xdr:col>
      <xdr:colOff>50800</xdr:colOff>
      <xdr:row>37</xdr:row>
      <xdr:rowOff>67005</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40882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134163</xdr:rowOff>
    </xdr:from>
    <xdr:to>
      <xdr:col>41</xdr:col>
      <xdr:colOff>101600</xdr:colOff>
      <xdr:row>34</xdr:row>
      <xdr:rowOff>64313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579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32</xdr:row>
      <xdr:rowOff>80840</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5567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61468</xdr:rowOff>
    </xdr:from>
    <xdr:to>
      <xdr:col>36</xdr:col>
      <xdr:colOff>165100</xdr:colOff>
      <xdr:row>34</xdr:row>
      <xdr:rowOff>163068</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33</xdr:row>
      <xdr:rowOff>8145</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5665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23520</xdr:rowOff>
    </xdr:from>
    <xdr:to>
      <xdr:col>55</xdr:col>
      <xdr:colOff>50800</xdr:colOff>
      <xdr:row>37</xdr:row>
      <xdr:rowOff>125120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3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1947</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345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11633</xdr:rowOff>
    </xdr:from>
    <xdr:to>
      <xdr:col>50</xdr:col>
      <xdr:colOff>165100</xdr:colOff>
      <xdr:row>37</xdr:row>
      <xdr:rowOff>113233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3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104360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448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12548</xdr:rowOff>
    </xdr:from>
    <xdr:to>
      <xdr:col>46</xdr:col>
      <xdr:colOff>38100</xdr:colOff>
      <xdr:row>37</xdr:row>
      <xdr:rowOff>114148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35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105275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448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16205</xdr:rowOff>
    </xdr:from>
    <xdr:to>
      <xdr:col>41</xdr:col>
      <xdr:colOff>101600</xdr:colOff>
      <xdr:row>37</xdr:row>
      <xdr:rowOff>117805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3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108932</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452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14376</xdr:rowOff>
    </xdr:from>
    <xdr:to>
      <xdr:col>36</xdr:col>
      <xdr:colOff>165100</xdr:colOff>
      <xdr:row>37</xdr:row>
      <xdr:rowOff>115976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3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107103</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45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45517</xdr:rowOff>
    </xdr:from>
    <xdr:to>
      <xdr:col>54</xdr:col>
      <xdr:colOff>189865</xdr:colOff>
      <xdr:row>58</xdr:row>
      <xdr:rowOff>126167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89467"/>
          <a:ext cx="1270" cy="128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129994</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74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126167</xdr:rowOff>
    </xdr:from>
    <xdr:to>
      <xdr:col>55</xdr:col>
      <xdr:colOff>88900</xdr:colOff>
      <xdr:row>58</xdr:row>
      <xdr:rowOff>126167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7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163644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6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45517</xdr:rowOff>
    </xdr:from>
    <xdr:to>
      <xdr:col>55</xdr:col>
      <xdr:colOff>88900</xdr:colOff>
      <xdr:row>51</xdr:row>
      <xdr:rowOff>45517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8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35733</xdr:rowOff>
    </xdr:from>
    <xdr:to>
      <xdr:col>55</xdr:col>
      <xdr:colOff>0</xdr:colOff>
      <xdr:row>53</xdr:row>
      <xdr:rowOff>139791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122583"/>
          <a:ext cx="838200" cy="10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15115</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87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36688</xdr:rowOff>
    </xdr:from>
    <xdr:to>
      <xdr:col>55</xdr:col>
      <xdr:colOff>50800</xdr:colOff>
      <xdr:row>57</xdr:row>
      <xdr:rowOff>138288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0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35733</xdr:rowOff>
    </xdr:from>
    <xdr:to>
      <xdr:col>50</xdr:col>
      <xdr:colOff>114300</xdr:colOff>
      <xdr:row>53</xdr:row>
      <xdr:rowOff>84516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122583"/>
          <a:ext cx="889000" cy="4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19452</xdr:rowOff>
    </xdr:from>
    <xdr:to>
      <xdr:col>50</xdr:col>
      <xdr:colOff>165100</xdr:colOff>
      <xdr:row>57</xdr:row>
      <xdr:rowOff>121052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112179</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88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75052</xdr:rowOff>
    </xdr:from>
    <xdr:to>
      <xdr:col>45</xdr:col>
      <xdr:colOff>177800</xdr:colOff>
      <xdr:row>53</xdr:row>
      <xdr:rowOff>84516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161902"/>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24618</xdr:rowOff>
    </xdr:from>
    <xdr:to>
      <xdr:col>46</xdr:col>
      <xdr:colOff>38100</xdr:colOff>
      <xdr:row>57</xdr:row>
      <xdr:rowOff>126218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117345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8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6106</xdr:rowOff>
    </xdr:from>
    <xdr:to>
      <xdr:col>41</xdr:col>
      <xdr:colOff>50800</xdr:colOff>
      <xdr:row>53</xdr:row>
      <xdr:rowOff>75052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092956"/>
          <a:ext cx="889000" cy="6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41031</xdr:rowOff>
    </xdr:from>
    <xdr:to>
      <xdr:col>41</xdr:col>
      <xdr:colOff>101600</xdr:colOff>
      <xdr:row>57</xdr:row>
      <xdr:rowOff>142631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133758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90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29098</xdr:rowOff>
    </xdr:from>
    <xdr:to>
      <xdr:col>36</xdr:col>
      <xdr:colOff>165100</xdr:colOff>
      <xdr:row>57</xdr:row>
      <xdr:rowOff>130698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121825</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89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88991</xdr:rowOff>
    </xdr:from>
    <xdr:to>
      <xdr:col>55</xdr:col>
      <xdr:colOff>50800</xdr:colOff>
      <xdr:row>54</xdr:row>
      <xdr:rowOff>19141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17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111868</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02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156383</xdr:rowOff>
    </xdr:from>
    <xdr:to>
      <xdr:col>50</xdr:col>
      <xdr:colOff>165100</xdr:colOff>
      <xdr:row>53</xdr:row>
      <xdr:rowOff>86533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07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103060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884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33716</xdr:rowOff>
    </xdr:from>
    <xdr:to>
      <xdr:col>46</xdr:col>
      <xdr:colOff>38100</xdr:colOff>
      <xdr:row>53</xdr:row>
      <xdr:rowOff>135316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12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151843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889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24252</xdr:rowOff>
    </xdr:from>
    <xdr:to>
      <xdr:col>41</xdr:col>
      <xdr:colOff>101600</xdr:colOff>
      <xdr:row>53</xdr:row>
      <xdr:rowOff>125852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11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142379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888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126756</xdr:rowOff>
    </xdr:from>
    <xdr:to>
      <xdr:col>36</xdr:col>
      <xdr:colOff>165100</xdr:colOff>
      <xdr:row>53</xdr:row>
      <xdr:rowOff>56906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04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73433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881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35577</xdr:rowOff>
    </xdr:from>
    <xdr:ext cx="46717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136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135357</xdr:rowOff>
    </xdr:from>
    <xdr:to>
      <xdr:col>54</xdr:col>
      <xdr:colOff>189865</xdr:colOff>
      <xdr:row>78</xdr:row>
      <xdr:rowOff>67768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65407"/>
          <a:ext cx="1270" cy="147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71595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67768</xdr:rowOff>
    </xdr:from>
    <xdr:to>
      <xdr:col>55</xdr:col>
      <xdr:colOff>88900</xdr:colOff>
      <xdr:row>78</xdr:row>
      <xdr:rowOff>67768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4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82034</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4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135357</xdr:rowOff>
    </xdr:from>
    <xdr:to>
      <xdr:col>55</xdr:col>
      <xdr:colOff>88900</xdr:colOff>
      <xdr:row>69</xdr:row>
      <xdr:rowOff>135357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6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57938</xdr:rowOff>
    </xdr:from>
    <xdr:to>
      <xdr:col>55</xdr:col>
      <xdr:colOff>0</xdr:colOff>
      <xdr:row>73</xdr:row>
      <xdr:rowOff>105714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573788"/>
          <a:ext cx="838200" cy="4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88816</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77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110389</xdr:rowOff>
    </xdr:from>
    <xdr:to>
      <xdr:col>55</xdr:col>
      <xdr:colOff>50800</xdr:colOff>
      <xdr:row>75</xdr:row>
      <xdr:rowOff>40539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79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32791</xdr:rowOff>
    </xdr:from>
    <xdr:to>
      <xdr:col>50</xdr:col>
      <xdr:colOff>114300</xdr:colOff>
      <xdr:row>73</xdr:row>
      <xdr:rowOff>57938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548641"/>
          <a:ext cx="889000" cy="2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108331</xdr:rowOff>
    </xdr:from>
    <xdr:to>
      <xdr:col>50</xdr:col>
      <xdr:colOff>165100</xdr:colOff>
      <xdr:row>75</xdr:row>
      <xdr:rowOff>38481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7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29608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288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107011</xdr:rowOff>
    </xdr:from>
    <xdr:to>
      <xdr:col>45</xdr:col>
      <xdr:colOff>177800</xdr:colOff>
      <xdr:row>73</xdr:row>
      <xdr:rowOff>32791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2451411"/>
          <a:ext cx="889000" cy="9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23216</xdr:rowOff>
    </xdr:from>
    <xdr:to>
      <xdr:col>46</xdr:col>
      <xdr:colOff>38100</xdr:colOff>
      <xdr:row>74</xdr:row>
      <xdr:rowOff>124816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71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115943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80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65634</xdr:rowOff>
    </xdr:from>
    <xdr:to>
      <xdr:col>41</xdr:col>
      <xdr:colOff>50800</xdr:colOff>
      <xdr:row>72</xdr:row>
      <xdr:rowOff>107011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2238584"/>
          <a:ext cx="889000" cy="2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58420</xdr:rowOff>
    </xdr:from>
    <xdr:to>
      <xdr:col>41</xdr:col>
      <xdr:colOff>101600</xdr:colOff>
      <xdr:row>74</xdr:row>
      <xdr:rowOff>160020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74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151147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83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138125</xdr:rowOff>
    </xdr:from>
    <xdr:to>
      <xdr:col>36</xdr:col>
      <xdr:colOff>165100</xdr:colOff>
      <xdr:row>73</xdr:row>
      <xdr:rowOff>68275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24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59402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57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54914</xdr:rowOff>
    </xdr:from>
    <xdr:to>
      <xdr:col>55</xdr:col>
      <xdr:colOff>50800</xdr:colOff>
      <xdr:row>73</xdr:row>
      <xdr:rowOff>156514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57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77791</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42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7138</xdr:rowOff>
    </xdr:from>
    <xdr:to>
      <xdr:col>50</xdr:col>
      <xdr:colOff>165100</xdr:colOff>
      <xdr:row>73</xdr:row>
      <xdr:rowOff>108738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52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125265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29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153441</xdr:rowOff>
    </xdr:from>
    <xdr:to>
      <xdr:col>46</xdr:col>
      <xdr:colOff>38100</xdr:colOff>
      <xdr:row>73</xdr:row>
      <xdr:rowOff>83591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49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100118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27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56211</xdr:rowOff>
    </xdr:from>
    <xdr:to>
      <xdr:col>41</xdr:col>
      <xdr:colOff>101600</xdr:colOff>
      <xdr:row>72</xdr:row>
      <xdr:rowOff>157811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40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2888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17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14834</xdr:rowOff>
    </xdr:from>
    <xdr:to>
      <xdr:col>36</xdr:col>
      <xdr:colOff>165100</xdr:colOff>
      <xdr:row>71</xdr:row>
      <xdr:rowOff>116434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18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132961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196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7341</xdr:rowOff>
    </xdr:from>
    <xdr:to>
      <xdr:col>54</xdr:col>
      <xdr:colOff>189865</xdr:colOff>
      <xdr:row>98</xdr:row>
      <xdr:rowOff>91191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37841"/>
          <a:ext cx="1270" cy="14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95018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9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91191</xdr:rowOff>
    </xdr:from>
    <xdr:to>
      <xdr:col>55</xdr:col>
      <xdr:colOff>88900</xdr:colOff>
      <xdr:row>98</xdr:row>
      <xdr:rowOff>91191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9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125468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1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7341</xdr:rowOff>
    </xdr:from>
    <xdr:to>
      <xdr:col>55</xdr:col>
      <xdr:colOff>88900</xdr:colOff>
      <xdr:row>90</xdr:row>
      <xdr:rowOff>7341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3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86047</xdr:rowOff>
    </xdr:from>
    <xdr:to>
      <xdr:col>55</xdr:col>
      <xdr:colOff>0</xdr:colOff>
      <xdr:row>95</xdr:row>
      <xdr:rowOff>95261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373797"/>
          <a:ext cx="838200" cy="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35803</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23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57376</xdr:rowOff>
    </xdr:from>
    <xdr:to>
      <xdr:col>55</xdr:col>
      <xdr:colOff>50800</xdr:colOff>
      <xdr:row>95</xdr:row>
      <xdr:rowOff>158976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86047</xdr:rowOff>
    </xdr:from>
    <xdr:to>
      <xdr:col>50</xdr:col>
      <xdr:colOff>114300</xdr:colOff>
      <xdr:row>96</xdr:row>
      <xdr:rowOff>29080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373797"/>
          <a:ext cx="889000" cy="11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113748</xdr:rowOff>
    </xdr:from>
    <xdr:to>
      <xdr:col>50</xdr:col>
      <xdr:colOff>165100</xdr:colOff>
      <xdr:row>96</xdr:row>
      <xdr:rowOff>43898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35025</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29080</xdr:rowOff>
    </xdr:from>
    <xdr:to>
      <xdr:col>45</xdr:col>
      <xdr:colOff>177800</xdr:colOff>
      <xdr:row>96</xdr:row>
      <xdr:rowOff>59942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488280"/>
          <a:ext cx="889000" cy="3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117132</xdr:rowOff>
    </xdr:from>
    <xdr:to>
      <xdr:col>46</xdr:col>
      <xdr:colOff>38100</xdr:colOff>
      <xdr:row>96</xdr:row>
      <xdr:rowOff>47282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63809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22839</xdr:rowOff>
    </xdr:from>
    <xdr:to>
      <xdr:col>41</xdr:col>
      <xdr:colOff>50800</xdr:colOff>
      <xdr:row>96</xdr:row>
      <xdr:rowOff>59942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482039"/>
          <a:ext cx="889000" cy="3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102662</xdr:rowOff>
    </xdr:from>
    <xdr:to>
      <xdr:col>41</xdr:col>
      <xdr:colOff>101600</xdr:colOff>
      <xdr:row>96</xdr:row>
      <xdr:rowOff>32812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49339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1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116858</xdr:rowOff>
    </xdr:from>
    <xdr:to>
      <xdr:col>36</xdr:col>
      <xdr:colOff>165100</xdr:colOff>
      <xdr:row>96</xdr:row>
      <xdr:rowOff>47008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63535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44461</xdr:rowOff>
    </xdr:from>
    <xdr:to>
      <xdr:col>55</xdr:col>
      <xdr:colOff>50800</xdr:colOff>
      <xdr:row>95</xdr:row>
      <xdr:rowOff>146061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33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67338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1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35247</xdr:rowOff>
    </xdr:from>
    <xdr:to>
      <xdr:col>50</xdr:col>
      <xdr:colOff>165100</xdr:colOff>
      <xdr:row>95</xdr:row>
      <xdr:rowOff>136847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2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153374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09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149730</xdr:rowOff>
    </xdr:from>
    <xdr:to>
      <xdr:col>46</xdr:col>
      <xdr:colOff>38100</xdr:colOff>
      <xdr:row>96</xdr:row>
      <xdr:rowOff>79880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3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71007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53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9142</xdr:rowOff>
    </xdr:from>
    <xdr:to>
      <xdr:col>41</xdr:col>
      <xdr:colOff>101600</xdr:colOff>
      <xdr:row>96</xdr:row>
      <xdr:rowOff>110742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6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101869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56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143489</xdr:rowOff>
    </xdr:from>
    <xdr:to>
      <xdr:col>36</xdr:col>
      <xdr:colOff>165100</xdr:colOff>
      <xdr:row>96</xdr:row>
      <xdr:rowOff>73639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64766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52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127399</xdr:rowOff>
    </xdr:from>
    <xdr:to>
      <xdr:col>85</xdr:col>
      <xdr:colOff>126364</xdr:colOff>
      <xdr:row>39</xdr:row>
      <xdr:rowOff>31605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99449"/>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35432</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2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31605</xdr:rowOff>
    </xdr:from>
    <xdr:to>
      <xdr:col>86</xdr:col>
      <xdr:colOff>25400</xdr:colOff>
      <xdr:row>39</xdr:row>
      <xdr:rowOff>31605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1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74076</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7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127399</xdr:rowOff>
    </xdr:from>
    <xdr:to>
      <xdr:col>86</xdr:col>
      <xdr:colOff>25400</xdr:colOff>
      <xdr:row>29</xdr:row>
      <xdr:rowOff>127399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125984</xdr:rowOff>
    </xdr:from>
    <xdr:to>
      <xdr:col>85</xdr:col>
      <xdr:colOff>127000</xdr:colOff>
      <xdr:row>33</xdr:row>
      <xdr:rowOff>143728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783834"/>
          <a:ext cx="838200" cy="1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43923</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44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65496</xdr:rowOff>
    </xdr:from>
    <xdr:to>
      <xdr:col>85</xdr:col>
      <xdr:colOff>177800</xdr:colOff>
      <xdr:row>35</xdr:row>
      <xdr:rowOff>167096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6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143728</xdr:rowOff>
    </xdr:from>
    <xdr:to>
      <xdr:col>81</xdr:col>
      <xdr:colOff>50800</xdr:colOff>
      <xdr:row>34</xdr:row>
      <xdr:rowOff>11357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5801578"/>
          <a:ext cx="889000" cy="3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97391</xdr:rowOff>
    </xdr:from>
    <xdr:to>
      <xdr:col>81</xdr:col>
      <xdr:colOff>101600</xdr:colOff>
      <xdr:row>36</xdr:row>
      <xdr:rowOff>27541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18668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9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104757</xdr:rowOff>
    </xdr:from>
    <xdr:to>
      <xdr:col>76</xdr:col>
      <xdr:colOff>114300</xdr:colOff>
      <xdr:row>34</xdr:row>
      <xdr:rowOff>11357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5762607"/>
          <a:ext cx="889000" cy="7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40241</xdr:rowOff>
    </xdr:from>
    <xdr:to>
      <xdr:col>76</xdr:col>
      <xdr:colOff>165100</xdr:colOff>
      <xdr:row>36</xdr:row>
      <xdr:rowOff>141841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1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132968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0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104757</xdr:rowOff>
    </xdr:from>
    <xdr:to>
      <xdr:col>71</xdr:col>
      <xdr:colOff>177800</xdr:colOff>
      <xdr:row>33</xdr:row>
      <xdr:rowOff>131645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762607"/>
          <a:ext cx="889000" cy="2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32512</xdr:rowOff>
    </xdr:from>
    <xdr:to>
      <xdr:col>72</xdr:col>
      <xdr:colOff>38100</xdr:colOff>
      <xdr:row>36</xdr:row>
      <xdr:rowOff>134112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125239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9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46119</xdr:rowOff>
    </xdr:from>
    <xdr:to>
      <xdr:col>67</xdr:col>
      <xdr:colOff>101600</xdr:colOff>
      <xdr:row>36</xdr:row>
      <xdr:rowOff>147719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138846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1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75184</xdr:rowOff>
    </xdr:from>
    <xdr:to>
      <xdr:col>85</xdr:col>
      <xdr:colOff>177800</xdr:colOff>
      <xdr:row>34</xdr:row>
      <xdr:rowOff>5334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73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98061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58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92928</xdr:rowOff>
    </xdr:from>
    <xdr:to>
      <xdr:col>81</xdr:col>
      <xdr:colOff>101600</xdr:colOff>
      <xdr:row>34</xdr:row>
      <xdr:rowOff>23078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75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39605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52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132007</xdr:rowOff>
    </xdr:from>
    <xdr:to>
      <xdr:col>76</xdr:col>
      <xdr:colOff>165100</xdr:colOff>
      <xdr:row>34</xdr:row>
      <xdr:rowOff>62157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78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78684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56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53957</xdr:rowOff>
    </xdr:from>
    <xdr:to>
      <xdr:col>72</xdr:col>
      <xdr:colOff>38100</xdr:colOff>
      <xdr:row>33</xdr:row>
      <xdr:rowOff>155557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71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634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48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80845</xdr:rowOff>
    </xdr:from>
    <xdr:to>
      <xdr:col>67</xdr:col>
      <xdr:colOff>101600</xdr:colOff>
      <xdr:row>34</xdr:row>
      <xdr:rowOff>10995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73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27522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51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149092</xdr:rowOff>
    </xdr:from>
    <xdr:to>
      <xdr:col>85</xdr:col>
      <xdr:colOff>126364</xdr:colOff>
      <xdr:row>57</xdr:row>
      <xdr:rowOff>167589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893042"/>
          <a:ext cx="1269" cy="104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171416</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9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167589</xdr:rowOff>
    </xdr:from>
    <xdr:to>
      <xdr:col>86</xdr:col>
      <xdr:colOff>25400</xdr:colOff>
      <xdr:row>57</xdr:row>
      <xdr:rowOff>167589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94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95769</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66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149092</xdr:rowOff>
    </xdr:from>
    <xdr:to>
      <xdr:col>86</xdr:col>
      <xdr:colOff>25400</xdr:colOff>
      <xdr:row>51</xdr:row>
      <xdr:rowOff>149092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89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144387</xdr:rowOff>
    </xdr:from>
    <xdr:to>
      <xdr:col>85</xdr:col>
      <xdr:colOff>127000</xdr:colOff>
      <xdr:row>55</xdr:row>
      <xdr:rowOff>145034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231237"/>
          <a:ext cx="838200" cy="34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124668</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82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146241</xdr:rowOff>
    </xdr:from>
    <xdr:to>
      <xdr:col>85</xdr:col>
      <xdr:colOff>177800</xdr:colOff>
      <xdr:row>55</xdr:row>
      <xdr:rowOff>76391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40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145034</xdr:rowOff>
    </xdr:from>
    <xdr:to>
      <xdr:col>81</xdr:col>
      <xdr:colOff>50800</xdr:colOff>
      <xdr:row>56</xdr:row>
      <xdr:rowOff>27857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574784"/>
          <a:ext cx="889000" cy="5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95586</xdr:rowOff>
    </xdr:from>
    <xdr:to>
      <xdr:col>81</xdr:col>
      <xdr:colOff>101600</xdr:colOff>
      <xdr:row>56</xdr:row>
      <xdr:rowOff>25736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16863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61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105296</xdr:rowOff>
    </xdr:from>
    <xdr:to>
      <xdr:col>76</xdr:col>
      <xdr:colOff>114300</xdr:colOff>
      <xdr:row>56</xdr:row>
      <xdr:rowOff>27857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535046"/>
          <a:ext cx="889000" cy="9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94862</xdr:rowOff>
    </xdr:from>
    <xdr:to>
      <xdr:col>76</xdr:col>
      <xdr:colOff>165100</xdr:colOff>
      <xdr:row>56</xdr:row>
      <xdr:rowOff>25012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41539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150540</xdr:rowOff>
    </xdr:from>
    <xdr:to>
      <xdr:col>71</xdr:col>
      <xdr:colOff>177800</xdr:colOff>
      <xdr:row>55</xdr:row>
      <xdr:rowOff>105296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408840"/>
          <a:ext cx="889000" cy="12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46724</xdr:rowOff>
    </xdr:from>
    <xdr:to>
      <xdr:col>72</xdr:col>
      <xdr:colOff>38100</xdr:colOff>
      <xdr:row>56</xdr:row>
      <xdr:rowOff>148324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139451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17767</xdr:rowOff>
    </xdr:from>
    <xdr:to>
      <xdr:col>67</xdr:col>
      <xdr:colOff>101600</xdr:colOff>
      <xdr:row>56</xdr:row>
      <xdr:rowOff>119367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110494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7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93587</xdr:rowOff>
    </xdr:from>
    <xdr:to>
      <xdr:col>85</xdr:col>
      <xdr:colOff>177800</xdr:colOff>
      <xdr:row>54</xdr:row>
      <xdr:rowOff>23737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18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116464</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03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94234</xdr:rowOff>
    </xdr:from>
    <xdr:to>
      <xdr:col>81</xdr:col>
      <xdr:colOff>101600</xdr:colOff>
      <xdr:row>56</xdr:row>
      <xdr:rowOff>24384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52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40911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29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148507</xdr:rowOff>
    </xdr:from>
    <xdr:to>
      <xdr:col>76</xdr:col>
      <xdr:colOff>165100</xdr:colOff>
      <xdr:row>56</xdr:row>
      <xdr:rowOff>78657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57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69784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67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54496</xdr:rowOff>
    </xdr:from>
    <xdr:to>
      <xdr:col>72</xdr:col>
      <xdr:colOff>38100</xdr:colOff>
      <xdr:row>55</xdr:row>
      <xdr:rowOff>156096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48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1173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25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99740</xdr:rowOff>
    </xdr:from>
    <xdr:to>
      <xdr:col>67</xdr:col>
      <xdr:colOff>101600</xdr:colOff>
      <xdr:row>55</xdr:row>
      <xdr:rowOff>29890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35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46417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13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162369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63869"/>
          <a:ext cx="1269" cy="14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109046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3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162369</xdr:rowOff>
    </xdr:from>
    <xdr:to>
      <xdr:col>86</xdr:col>
      <xdr:colOff>25400</xdr:colOff>
      <xdr:row>70</xdr:row>
      <xdr:rowOff>162369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6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162369</xdr:rowOff>
    </xdr:from>
    <xdr:to>
      <xdr:col>85</xdr:col>
      <xdr:colOff>127000</xdr:colOff>
      <xdr:row>73</xdr:row>
      <xdr:rowOff>53022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2163869"/>
          <a:ext cx="838200" cy="40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29799</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402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51372</xdr:rowOff>
    </xdr:from>
    <xdr:to>
      <xdr:col>85</xdr:col>
      <xdr:colOff>177800</xdr:colOff>
      <xdr:row>78</xdr:row>
      <xdr:rowOff>152972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2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53022</xdr:rowOff>
    </xdr:from>
    <xdr:to>
      <xdr:col>81</xdr:col>
      <xdr:colOff>50800</xdr:colOff>
      <xdr:row>74</xdr:row>
      <xdr:rowOff>53594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2568872"/>
          <a:ext cx="889000" cy="17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80899</xdr:rowOff>
    </xdr:from>
    <xdr:to>
      <xdr:col>81</xdr:col>
      <xdr:colOff>101600</xdr:colOff>
      <xdr:row>79</xdr:row>
      <xdr:rowOff>11049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45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2176</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546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85979</xdr:rowOff>
    </xdr:from>
    <xdr:to>
      <xdr:col>76</xdr:col>
      <xdr:colOff>114300</xdr:colOff>
      <xdr:row>74</xdr:row>
      <xdr:rowOff>53594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2601829"/>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100140</xdr:rowOff>
    </xdr:from>
    <xdr:to>
      <xdr:col>76</xdr:col>
      <xdr:colOff>165100</xdr:colOff>
      <xdr:row>79</xdr:row>
      <xdr:rowOff>30290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47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21417</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565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132652</xdr:rowOff>
    </xdr:from>
    <xdr:to>
      <xdr:col>71</xdr:col>
      <xdr:colOff>177800</xdr:colOff>
      <xdr:row>73</xdr:row>
      <xdr:rowOff>85979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2305602"/>
          <a:ext cx="889000" cy="29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89852</xdr:rowOff>
    </xdr:from>
    <xdr:to>
      <xdr:col>72</xdr:col>
      <xdr:colOff>38100</xdr:colOff>
      <xdr:row>79</xdr:row>
      <xdr:rowOff>20002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46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11129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555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35370</xdr:rowOff>
    </xdr:from>
    <xdr:to>
      <xdr:col>67</xdr:col>
      <xdr:colOff>101600</xdr:colOff>
      <xdr:row>78</xdr:row>
      <xdr:rowOff>136970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4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128097</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501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111569</xdr:rowOff>
    </xdr:from>
    <xdr:to>
      <xdr:col>85</xdr:col>
      <xdr:colOff>177800</xdr:colOff>
      <xdr:row>71</xdr:row>
      <xdr:rowOff>41719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211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64596</xdr:rowOff>
    </xdr:from>
    <xdr:ext cx="469744"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206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2222</xdr:rowOff>
    </xdr:from>
    <xdr:to>
      <xdr:col>81</xdr:col>
      <xdr:colOff>101600</xdr:colOff>
      <xdr:row>73</xdr:row>
      <xdr:rowOff>103822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251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71</xdr:row>
      <xdr:rowOff>120349</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46428" y="12293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2794</xdr:rowOff>
    </xdr:from>
    <xdr:to>
      <xdr:col>76</xdr:col>
      <xdr:colOff>165100</xdr:colOff>
      <xdr:row>74</xdr:row>
      <xdr:rowOff>104394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26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72</xdr:row>
      <xdr:rowOff>120921</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57428" y="1246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35179</xdr:rowOff>
    </xdr:from>
    <xdr:to>
      <xdr:col>72</xdr:col>
      <xdr:colOff>38100</xdr:colOff>
      <xdr:row>73</xdr:row>
      <xdr:rowOff>136779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255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71</xdr:row>
      <xdr:rowOff>153306</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68428" y="1232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81852</xdr:rowOff>
    </xdr:from>
    <xdr:to>
      <xdr:col>67</xdr:col>
      <xdr:colOff>101600</xdr:colOff>
      <xdr:row>72</xdr:row>
      <xdr:rowOff>12002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225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70</xdr:row>
      <xdr:rowOff>28529</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79428" y="1203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165675</xdr:rowOff>
    </xdr:from>
    <xdr:to>
      <xdr:col>85</xdr:col>
      <xdr:colOff>126364</xdr:colOff>
      <xdr:row>98</xdr:row>
      <xdr:rowOff>127242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96175"/>
          <a:ext cx="1269" cy="133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131069</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127242</xdr:rowOff>
    </xdr:from>
    <xdr:to>
      <xdr:col>86</xdr:col>
      <xdr:colOff>25400</xdr:colOff>
      <xdr:row>98</xdr:row>
      <xdr:rowOff>127242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2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112352</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165675</xdr:rowOff>
    </xdr:from>
    <xdr:to>
      <xdr:col>86</xdr:col>
      <xdr:colOff>25400</xdr:colOff>
      <xdr:row>90</xdr:row>
      <xdr:rowOff>165675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9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91408</xdr:rowOff>
    </xdr:from>
    <xdr:to>
      <xdr:col>85</xdr:col>
      <xdr:colOff>127000</xdr:colOff>
      <xdr:row>94</xdr:row>
      <xdr:rowOff>99437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207708"/>
          <a:ext cx="838200" cy="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15978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75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37551</xdr:rowOff>
    </xdr:from>
    <xdr:to>
      <xdr:col>85</xdr:col>
      <xdr:colOff>177800</xdr:colOff>
      <xdr:row>96</xdr:row>
      <xdr:rowOff>139151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9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73177</xdr:rowOff>
    </xdr:from>
    <xdr:to>
      <xdr:col>81</xdr:col>
      <xdr:colOff>50800</xdr:colOff>
      <xdr:row>94</xdr:row>
      <xdr:rowOff>91408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189477"/>
          <a:ext cx="889000" cy="1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25291</xdr:rowOff>
    </xdr:from>
    <xdr:to>
      <xdr:col>81</xdr:col>
      <xdr:colOff>101600</xdr:colOff>
      <xdr:row>96</xdr:row>
      <xdr:rowOff>126891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8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118018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57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73177</xdr:rowOff>
    </xdr:from>
    <xdr:to>
      <xdr:col>76</xdr:col>
      <xdr:colOff>114300</xdr:colOff>
      <xdr:row>94</xdr:row>
      <xdr:rowOff>93895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189477"/>
          <a:ext cx="889000" cy="2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5890</xdr:rowOff>
    </xdr:from>
    <xdr:to>
      <xdr:col>76</xdr:col>
      <xdr:colOff>165100</xdr:colOff>
      <xdr:row>96</xdr:row>
      <xdr:rowOff>107490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6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98617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5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93895</xdr:rowOff>
    </xdr:from>
    <xdr:to>
      <xdr:col>71</xdr:col>
      <xdr:colOff>177800</xdr:colOff>
      <xdr:row>94</xdr:row>
      <xdr:rowOff>129156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210195"/>
          <a:ext cx="889000" cy="3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30550</xdr:rowOff>
    </xdr:from>
    <xdr:to>
      <xdr:col>72</xdr:col>
      <xdr:colOff>38100</xdr:colOff>
      <xdr:row>96</xdr:row>
      <xdr:rowOff>132150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4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123277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5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51552</xdr:rowOff>
    </xdr:from>
    <xdr:to>
      <xdr:col>67</xdr:col>
      <xdr:colOff>101600</xdr:colOff>
      <xdr:row>96</xdr:row>
      <xdr:rowOff>153152</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144279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0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48637</xdr:rowOff>
    </xdr:from>
    <xdr:to>
      <xdr:col>85</xdr:col>
      <xdr:colOff>177800</xdr:colOff>
      <xdr:row>94</xdr:row>
      <xdr:rowOff>150237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16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71514</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01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40608</xdr:rowOff>
    </xdr:from>
    <xdr:to>
      <xdr:col>81</xdr:col>
      <xdr:colOff>101600</xdr:colOff>
      <xdr:row>94</xdr:row>
      <xdr:rowOff>142208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15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158735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59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22377</xdr:rowOff>
    </xdr:from>
    <xdr:to>
      <xdr:col>76</xdr:col>
      <xdr:colOff>165100</xdr:colOff>
      <xdr:row>94</xdr:row>
      <xdr:rowOff>123977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13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140504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91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43095</xdr:rowOff>
    </xdr:from>
    <xdr:to>
      <xdr:col>72</xdr:col>
      <xdr:colOff>38100</xdr:colOff>
      <xdr:row>94</xdr:row>
      <xdr:rowOff>144695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15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161222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593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78356</xdr:rowOff>
    </xdr:from>
    <xdr:to>
      <xdr:col>67</xdr:col>
      <xdr:colOff>101600</xdr:colOff>
      <xdr:row>95</xdr:row>
      <xdr:rowOff>8506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19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25033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596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117384</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6118134"/>
          <a:ext cx="1269" cy="667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105608</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92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64061</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5893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35</xdr:row>
      <xdr:rowOff>117384</xdr:rowOff>
    </xdr:from>
    <xdr:to>
      <xdr:col>116</xdr:col>
      <xdr:colOff>152400</xdr:colOff>
      <xdr:row>35</xdr:row>
      <xdr:rowOff>117384</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11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84727</xdr:rowOff>
    </xdr:from>
    <xdr:to>
      <xdr:col>116</xdr:col>
      <xdr:colOff>63500</xdr:colOff>
      <xdr:row>35</xdr:row>
      <xdr:rowOff>117384</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08547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150058</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66515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181</xdr:rowOff>
    </xdr:from>
    <xdr:to>
      <xdr:col>116</xdr:col>
      <xdr:colOff>114300</xdr:colOff>
      <xdr:row>39</xdr:row>
      <xdr:rowOff>101781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8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84727</xdr:rowOff>
    </xdr:from>
    <xdr:to>
      <xdr:col>111</xdr:col>
      <xdr:colOff>177800</xdr:colOff>
      <xdr:row>35</xdr:row>
      <xdr:rowOff>123916</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flipV="1">
          <a:off x="20434300" y="60854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160746</xdr:rowOff>
    </xdr:from>
    <xdr:to>
      <xdr:col>112</xdr:col>
      <xdr:colOff>38100</xdr:colOff>
      <xdr:row>39</xdr:row>
      <xdr:rowOff>90896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67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82023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66333" y="67685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363</xdr:rowOff>
    </xdr:from>
    <xdr:to>
      <xdr:col>107</xdr:col>
      <xdr:colOff>50800</xdr:colOff>
      <xdr:row>35</xdr:row>
      <xdr:rowOff>123916</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5829663"/>
          <a:ext cx="889000" cy="29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161834</xdr:rowOff>
    </xdr:from>
    <xdr:to>
      <xdr:col>107</xdr:col>
      <xdr:colOff>101600</xdr:colOff>
      <xdr:row>39</xdr:row>
      <xdr:rowOff>91984</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7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83111</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769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62956</xdr:rowOff>
    </xdr:from>
    <xdr:to>
      <xdr:col>102</xdr:col>
      <xdr:colOff>114300</xdr:colOff>
      <xdr:row>34</xdr:row>
      <xdr:rowOff>363</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5377906"/>
          <a:ext cx="889000" cy="45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148772</xdr:rowOff>
    </xdr:from>
    <xdr:to>
      <xdr:col>102</xdr:col>
      <xdr:colOff>165100</xdr:colOff>
      <xdr:row>39</xdr:row>
      <xdr:rowOff>78922</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6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70049</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7565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135709</xdr:rowOff>
    </xdr:from>
    <xdr:to>
      <xdr:col>98</xdr:col>
      <xdr:colOff>38100</xdr:colOff>
      <xdr:row>39</xdr:row>
      <xdr:rowOff>65859</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50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56986</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743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66584</xdr:rowOff>
    </xdr:from>
    <xdr:to>
      <xdr:col>116</xdr:col>
      <xdr:colOff>114300</xdr:colOff>
      <xdr:row>35</xdr:row>
      <xdr:rowOff>168184</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06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19611</xdr:rowOff>
    </xdr:from>
    <xdr:ext cx="378565"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020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33927</xdr:rowOff>
    </xdr:from>
    <xdr:to>
      <xdr:col>112</xdr:col>
      <xdr:colOff>38100</xdr:colOff>
      <xdr:row>35</xdr:row>
      <xdr:rowOff>135527</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03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33</xdr:row>
      <xdr:rowOff>152054</xdr:rowOff>
    </xdr:from>
    <xdr:ext cx="378565"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34017" y="5809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73116</xdr:rowOff>
    </xdr:from>
    <xdr:to>
      <xdr:col>107</xdr:col>
      <xdr:colOff>101600</xdr:colOff>
      <xdr:row>36</xdr:row>
      <xdr:rowOff>3266</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07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19793</xdr:rowOff>
    </xdr:from>
    <xdr:ext cx="378565"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245017" y="5849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121013</xdr:rowOff>
    </xdr:from>
    <xdr:to>
      <xdr:col>102</xdr:col>
      <xdr:colOff>165100</xdr:colOff>
      <xdr:row>34</xdr:row>
      <xdr:rowOff>51163</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577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32</xdr:row>
      <xdr:rowOff>67690</xdr:rowOff>
    </xdr:from>
    <xdr:ext cx="378565"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356017" y="5554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12156</xdr:rowOff>
    </xdr:from>
    <xdr:to>
      <xdr:col>98</xdr:col>
      <xdr:colOff>38100</xdr:colOff>
      <xdr:row>31</xdr:row>
      <xdr:rowOff>113756</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53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130283</xdr:rowOff>
    </xdr:from>
    <xdr:ext cx="469744"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421428" y="510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216,425</a:t>
          </a:r>
          <a:r>
            <a:rPr kumimoji="1" lang="ja-JP" altLang="en-US" sz="1300">
              <a:latin typeface="ＭＳ Ｐゴシック" panose="020B0600070205080204" pitchFamily="50" charset="-128"/>
              <a:ea typeface="ＭＳ Ｐゴシック" panose="020B0600070205080204" pitchFamily="50" charset="-128"/>
            </a:rPr>
            <a:t>円となっており、前年度から増加している。これは、定額減税補足給付金支給事業の増などが主な要因である。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18,201</a:t>
          </a:r>
          <a:r>
            <a:rPr kumimoji="1" lang="ja-JP" altLang="en-US" sz="1300">
              <a:latin typeface="ＭＳ Ｐゴシック" panose="020B0600070205080204" pitchFamily="50" charset="-128"/>
              <a:ea typeface="ＭＳ Ｐゴシック" panose="020B0600070205080204" pitchFamily="50" charset="-128"/>
            </a:rPr>
            <a:t>円となっており、前年度から増加している。これは、消防ポンプ積載車や消防格納庫の整備費の増が主な要因である。また、佐賀中部広域連合消防負担金などにより、類似団体平均よりも高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教育費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68,754</a:t>
          </a:r>
          <a:r>
            <a:rPr kumimoji="1" lang="ja-JP" altLang="en-US" sz="1300">
              <a:latin typeface="ＭＳ Ｐゴシック" panose="020B0600070205080204" pitchFamily="50" charset="-128"/>
              <a:ea typeface="ＭＳ Ｐゴシック" panose="020B0600070205080204" pitchFamily="50" charset="-128"/>
            </a:rPr>
            <a:t>円となっており、前年度から増加している。これは、</a:t>
          </a:r>
          <a:r>
            <a:rPr kumimoji="1" lang="en-US" altLang="ja-JP" sz="1300">
              <a:latin typeface="ＭＳ Ｐゴシック" panose="020B0600070205080204" pitchFamily="50" charset="-128"/>
              <a:ea typeface="ＭＳ Ｐゴシック" panose="020B0600070205080204" pitchFamily="50" charset="-128"/>
            </a:rPr>
            <a:t>SAGA2024</a:t>
          </a:r>
          <a:r>
            <a:rPr kumimoji="1" lang="ja-JP" altLang="en-US" sz="1300">
              <a:latin typeface="ＭＳ Ｐゴシック" panose="020B0600070205080204" pitchFamily="50" charset="-128"/>
              <a:ea typeface="ＭＳ Ｐゴシック" panose="020B0600070205080204" pitchFamily="50" charset="-128"/>
            </a:rPr>
            <a:t>国スポ・全障スポ大会の開催に関する経費などが主な要因である。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災害復旧費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7,481</a:t>
          </a:r>
          <a:r>
            <a:rPr kumimoji="1" lang="ja-JP" altLang="en-US" sz="1300">
              <a:latin typeface="ＭＳ Ｐゴシック" panose="020B0600070205080204" pitchFamily="50" charset="-128"/>
              <a:ea typeface="ＭＳ Ｐゴシック" panose="020B0600070205080204" pitchFamily="50" charset="-128"/>
            </a:rPr>
            <a:t>円となっており、前年度から増加している。主な増加の要因は、Ｒ</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月豪雨による農地・農業用施設、公共土木施設などの災害復旧であり、類似団体平均よりも高い水準となっている。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佐賀県佐賀市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財政調整基金残高は前年度決算剰余金を</a:t>
          </a:r>
          <a:r>
            <a:rPr kumimoji="1" lang="en-US" altLang="ja-JP" sz="1400">
              <a:latin typeface="ＭＳ ゴシック" pitchFamily="49" charset="-128"/>
              <a:ea typeface="ＭＳ ゴシック" pitchFamily="49" charset="-128"/>
            </a:rPr>
            <a:t>10.4</a:t>
          </a:r>
          <a:r>
            <a:rPr kumimoji="1" lang="ja-JP" altLang="en-US" sz="1400">
              <a:latin typeface="ＭＳ ゴシック" pitchFamily="49" charset="-128"/>
              <a:ea typeface="ＭＳ ゴシック" pitchFamily="49" charset="-128"/>
            </a:rPr>
            <a:t>億円積み立てたが、約</a:t>
          </a:r>
          <a:r>
            <a:rPr kumimoji="1" lang="en-US" altLang="ja-JP" sz="1400">
              <a:latin typeface="ＭＳ ゴシック" pitchFamily="49" charset="-128"/>
              <a:ea typeface="ＭＳ ゴシック" pitchFamily="49" charset="-128"/>
            </a:rPr>
            <a:t>10.7</a:t>
          </a:r>
          <a:r>
            <a:rPr kumimoji="1" lang="ja-JP" altLang="en-US" sz="1400">
              <a:latin typeface="ＭＳ ゴシック" pitchFamily="49" charset="-128"/>
              <a:ea typeface="ＭＳ ゴシック" pitchFamily="49" charset="-128"/>
            </a:rPr>
            <a:t>億円を取り崩したことから、前年度から約</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億円減少し、標準財政規模比は</a:t>
          </a:r>
          <a:r>
            <a:rPr kumimoji="1" lang="en-US" altLang="ja-JP" sz="1400">
              <a:latin typeface="ＭＳ ゴシック" pitchFamily="49" charset="-128"/>
              <a:ea typeface="ＭＳ ゴシック" pitchFamily="49" charset="-128"/>
            </a:rPr>
            <a:t>0.45</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13.34</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実質収支額は、約</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億円減少し、標準財政規模比は</a:t>
          </a:r>
          <a:r>
            <a:rPr kumimoji="1" lang="en-US" altLang="ja-JP" sz="1400">
              <a:latin typeface="ＭＳ ゴシック" pitchFamily="49" charset="-128"/>
              <a:ea typeface="ＭＳ ゴシック" pitchFamily="49" charset="-128"/>
            </a:rPr>
            <a:t>0.15</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2.01</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実質単年度収支は約</a:t>
          </a:r>
          <a:r>
            <a:rPr kumimoji="1" lang="en-US" altLang="ja-JP" sz="1400">
              <a:latin typeface="ＭＳ ゴシック" pitchFamily="49" charset="-128"/>
              <a:ea typeface="ＭＳ ゴシック" pitchFamily="49" charset="-128"/>
            </a:rPr>
            <a:t>20.2</a:t>
          </a:r>
          <a:r>
            <a:rPr kumimoji="1" lang="ja-JP" altLang="en-US" sz="1400">
              <a:latin typeface="ＭＳ ゴシック" pitchFamily="49" charset="-128"/>
              <a:ea typeface="ＭＳ ゴシック" pitchFamily="49" charset="-128"/>
            </a:rPr>
            <a:t>億円増加し、標準財政規模比は</a:t>
          </a:r>
          <a:r>
            <a:rPr kumimoji="1" lang="en-US" altLang="ja-JP" sz="1400">
              <a:latin typeface="ＭＳ ゴシック" pitchFamily="49" charset="-128"/>
              <a:ea typeface="ＭＳ ゴシック" pitchFamily="49" charset="-128"/>
            </a:rPr>
            <a:t>3.61</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0.14</a:t>
          </a:r>
          <a:r>
            <a:rPr kumimoji="1" lang="ja-JP" altLang="en-US" sz="1400">
              <a:latin typeface="ＭＳ ゴシック" pitchFamily="49" charset="-128"/>
              <a:ea typeface="ＭＳ ゴシック" pitchFamily="49" charset="-128"/>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佐賀県佐賀市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全ての会計において、黒字で推移している。</a:t>
          </a:r>
        </a:p>
        <a:p>
          <a:r>
            <a:rPr kumimoji="1" lang="ja-JP" altLang="en-US" sz="1400">
              <a:latin typeface="ＭＳ ゴシック" pitchFamily="49" charset="-128"/>
              <a:ea typeface="ＭＳ ゴシック" pitchFamily="49" charset="-128"/>
            </a:rPr>
            <a:t>　一般会計では、臨時財政対策債の減少や扶助費の増加などにより、実質収支額が約</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億円減少し、標準財政規模比は</a:t>
          </a:r>
          <a:r>
            <a:rPr kumimoji="1" lang="en-US" altLang="ja-JP" sz="1400">
              <a:latin typeface="ＭＳ ゴシック" pitchFamily="49" charset="-128"/>
              <a:ea typeface="ＭＳ ゴシック" pitchFamily="49" charset="-128"/>
            </a:rPr>
            <a:t>0.14</a:t>
          </a:r>
          <a:r>
            <a:rPr kumimoji="1" lang="ja-JP" altLang="en-US" sz="1400">
              <a:latin typeface="ＭＳ ゴシック" pitchFamily="49" charset="-128"/>
              <a:ea typeface="ＭＳ ゴシック" pitchFamily="49" charset="-128"/>
            </a:rPr>
            <a:t>ポイント減少した。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富士大和温泉病院事業会計は、入院・外来ともに患者数が減少したことなどにより、標準財政規模比は</a:t>
          </a:r>
          <a:r>
            <a:rPr kumimoji="1" lang="en-US" altLang="ja-JP" sz="1400">
              <a:latin typeface="ＭＳ ゴシック" pitchFamily="49" charset="-128"/>
              <a:ea typeface="ＭＳ ゴシック" pitchFamily="49" charset="-128"/>
            </a:rPr>
            <a:t>0.69</a:t>
          </a:r>
          <a:r>
            <a:rPr kumimoji="1" lang="ja-JP" altLang="en-US" sz="1400">
              <a:latin typeface="ＭＳ ゴシック" pitchFamily="49" charset="-128"/>
              <a:ea typeface="ＭＳ ゴシック" pitchFamily="49" charset="-128"/>
            </a:rPr>
            <a:t>ポイント減少した。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国民健康保険特別会計では実質収支が約</a:t>
          </a:r>
          <a:r>
            <a:rPr kumimoji="1" lang="en-US" altLang="ja-JP" sz="1400">
              <a:latin typeface="ＭＳ ゴシック" pitchFamily="49" charset="-128"/>
              <a:ea typeface="ＭＳ ゴシック" pitchFamily="49" charset="-128"/>
            </a:rPr>
            <a:t>3.55</a:t>
          </a:r>
          <a:r>
            <a:rPr kumimoji="1" lang="ja-JP" altLang="en-US" sz="1400">
              <a:latin typeface="ＭＳ ゴシック" pitchFamily="49" charset="-128"/>
              <a:ea typeface="ＭＳ ゴシック" pitchFamily="49" charset="-128"/>
            </a:rPr>
            <a:t>億円増加したことにより、標準財政規模比が</a:t>
          </a:r>
          <a:r>
            <a:rPr kumimoji="1" lang="en-US" altLang="ja-JP" sz="1400">
              <a:latin typeface="ＭＳ ゴシック" pitchFamily="49" charset="-128"/>
              <a:ea typeface="ＭＳ ゴシック" pitchFamily="49" charset="-128"/>
            </a:rPr>
            <a:t>0.61</a:t>
          </a:r>
          <a:r>
            <a:rPr kumimoji="1" lang="ja-JP" altLang="en-US" sz="1400">
              <a:latin typeface="ＭＳ ゴシック" pitchFamily="49" charset="-128"/>
              <a:ea typeface="ＭＳ ゴシック" pitchFamily="49" charset="-128"/>
            </a:rPr>
            <a:t>ポイント増加した。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118508922</v>
      </c>
      <c r="BO4" s="358"/>
      <c r="BP4" s="358"/>
      <c r="BQ4" s="358"/>
      <c r="BR4" s="358"/>
      <c r="BS4" s="358"/>
      <c r="BT4" s="358"/>
      <c r="BU4" s="359"/>
      <c r="BV4" s="357">
        <v>115055193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v>
      </c>
      <c r="CU4" s="364"/>
      <c r="CV4" s="364"/>
      <c r="CW4" s="364"/>
      <c r="CX4" s="364"/>
      <c r="CY4" s="364"/>
      <c r="CZ4" s="364"/>
      <c r="DA4" s="365"/>
      <c r="DB4" s="363">
        <v>2.2000000000000002</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116748526</v>
      </c>
      <c r="BO5" s="395"/>
      <c r="BP5" s="395"/>
      <c r="BQ5" s="395"/>
      <c r="BR5" s="395"/>
      <c r="BS5" s="395"/>
      <c r="BT5" s="395"/>
      <c r="BU5" s="396"/>
      <c r="BV5" s="394">
        <v>113055454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93.4</v>
      </c>
      <c r="CU5" s="392"/>
      <c r="CV5" s="392"/>
      <c r="CW5" s="392"/>
      <c r="CX5" s="392"/>
      <c r="CY5" s="392"/>
      <c r="CZ5" s="392"/>
      <c r="DA5" s="393"/>
      <c r="DB5" s="391">
        <v>95.1</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1760396</v>
      </c>
      <c r="BO6" s="395"/>
      <c r="BP6" s="395"/>
      <c r="BQ6" s="395"/>
      <c r="BR6" s="395"/>
      <c r="BS6" s="395"/>
      <c r="BT6" s="395"/>
      <c r="BU6" s="396"/>
      <c r="BV6" s="394">
        <v>1999739</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94.3</v>
      </c>
      <c r="CU6" s="432"/>
      <c r="CV6" s="432"/>
      <c r="CW6" s="432"/>
      <c r="CX6" s="432"/>
      <c r="CY6" s="432"/>
      <c r="CZ6" s="432"/>
      <c r="DA6" s="433"/>
      <c r="DB6" s="431">
        <v>96.6</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598801</v>
      </c>
      <c r="BO7" s="395"/>
      <c r="BP7" s="395"/>
      <c r="BQ7" s="395"/>
      <c r="BR7" s="395"/>
      <c r="BS7" s="395"/>
      <c r="BT7" s="395"/>
      <c r="BU7" s="396"/>
      <c r="BV7" s="394">
        <v>790876</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57670952</v>
      </c>
      <c r="CU7" s="395"/>
      <c r="CV7" s="395"/>
      <c r="CW7" s="395"/>
      <c r="CX7" s="395"/>
      <c r="CY7" s="395"/>
      <c r="CZ7" s="395"/>
      <c r="DA7" s="396"/>
      <c r="DB7" s="394">
        <v>56033669</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1161595</v>
      </c>
      <c r="BO8" s="395"/>
      <c r="BP8" s="395"/>
      <c r="BQ8" s="395"/>
      <c r="BR8" s="395"/>
      <c r="BS8" s="395"/>
      <c r="BT8" s="395"/>
      <c r="BU8" s="396"/>
      <c r="BV8" s="394">
        <v>1208863</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0.63</v>
      </c>
      <c r="CU8" s="435"/>
      <c r="CV8" s="435"/>
      <c r="CW8" s="435"/>
      <c r="CX8" s="435"/>
      <c r="CY8" s="435"/>
      <c r="CZ8" s="435"/>
      <c r="DA8" s="436"/>
      <c r="DB8" s="434">
        <v>0.63</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233301</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-47268</v>
      </c>
      <c r="BO9" s="395"/>
      <c r="BP9" s="395"/>
      <c r="BQ9" s="395"/>
      <c r="BR9" s="395"/>
      <c r="BS9" s="395"/>
      <c r="BT9" s="395"/>
      <c r="BU9" s="396"/>
      <c r="BV9" s="394">
        <v>-892576</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12.8</v>
      </c>
      <c r="CU9" s="392"/>
      <c r="CV9" s="392"/>
      <c r="CW9" s="392"/>
      <c r="CX9" s="392"/>
      <c r="CY9" s="392"/>
      <c r="CZ9" s="392"/>
      <c r="DA9" s="393"/>
      <c r="DB9" s="391">
        <v>13.2</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236372</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1035852</v>
      </c>
      <c r="BO10" s="395"/>
      <c r="BP10" s="395"/>
      <c r="BQ10" s="395"/>
      <c r="BR10" s="395"/>
      <c r="BS10" s="395"/>
      <c r="BT10" s="395"/>
      <c r="BU10" s="396"/>
      <c r="BV10" s="394">
        <v>1111331</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226481</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1069564</v>
      </c>
      <c r="BO12" s="395"/>
      <c r="BP12" s="395"/>
      <c r="BQ12" s="395"/>
      <c r="BR12" s="395"/>
      <c r="BS12" s="395"/>
      <c r="BT12" s="395"/>
      <c r="BU12" s="396"/>
      <c r="BV12" s="394">
        <v>2321158</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223568</v>
      </c>
      <c r="S13" s="479"/>
      <c r="T13" s="479"/>
      <c r="U13" s="479"/>
      <c r="V13" s="480"/>
      <c r="W13" s="410" t="s">
        <v>131</v>
      </c>
      <c r="X13" s="411"/>
      <c r="Y13" s="411"/>
      <c r="Z13" s="411"/>
      <c r="AA13" s="411"/>
      <c r="AB13" s="401"/>
      <c r="AC13" s="445">
        <v>5901</v>
      </c>
      <c r="AD13" s="446"/>
      <c r="AE13" s="446"/>
      <c r="AF13" s="446"/>
      <c r="AG13" s="488"/>
      <c r="AH13" s="445">
        <v>6668</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-80980</v>
      </c>
      <c r="BO13" s="395"/>
      <c r="BP13" s="395"/>
      <c r="BQ13" s="395"/>
      <c r="BR13" s="395"/>
      <c r="BS13" s="395"/>
      <c r="BT13" s="395"/>
      <c r="BU13" s="396"/>
      <c r="BV13" s="394">
        <v>-2102403</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2.4</v>
      </c>
      <c r="CU13" s="392"/>
      <c r="CV13" s="392"/>
      <c r="CW13" s="392"/>
      <c r="CX13" s="392"/>
      <c r="CY13" s="392"/>
      <c r="CZ13" s="392"/>
      <c r="DA13" s="393"/>
      <c r="DB13" s="391">
        <v>2.4</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228042</v>
      </c>
      <c r="S14" s="479"/>
      <c r="T14" s="479"/>
      <c r="U14" s="479"/>
      <c r="V14" s="480"/>
      <c r="W14" s="384"/>
      <c r="X14" s="385"/>
      <c r="Y14" s="385"/>
      <c r="Z14" s="385"/>
      <c r="AA14" s="385"/>
      <c r="AB14" s="374"/>
      <c r="AC14" s="481">
        <v>5.4</v>
      </c>
      <c r="AD14" s="482"/>
      <c r="AE14" s="482"/>
      <c r="AF14" s="482"/>
      <c r="AG14" s="483"/>
      <c r="AH14" s="481">
        <v>6.1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225531</v>
      </c>
      <c r="S15" s="479"/>
      <c r="T15" s="479"/>
      <c r="U15" s="479"/>
      <c r="V15" s="480"/>
      <c r="W15" s="410" t="s">
        <v>137</v>
      </c>
      <c r="X15" s="411"/>
      <c r="Y15" s="411"/>
      <c r="Z15" s="411"/>
      <c r="AA15" s="411"/>
      <c r="AB15" s="401"/>
      <c r="AC15" s="445">
        <v>20742</v>
      </c>
      <c r="AD15" s="446"/>
      <c r="AE15" s="446"/>
      <c r="AF15" s="446"/>
      <c r="AG15" s="488"/>
      <c r="AH15" s="445">
        <v>21156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30198895</v>
      </c>
      <c r="BO15" s="358"/>
      <c r="BP15" s="358"/>
      <c r="BQ15" s="358"/>
      <c r="BR15" s="358"/>
      <c r="BS15" s="358"/>
      <c r="BT15" s="358"/>
      <c r="BU15" s="359"/>
      <c r="BV15" s="357">
        <v>29837524</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18.8</v>
      </c>
      <c r="AD16" s="482"/>
      <c r="AE16" s="482"/>
      <c r="AF16" s="482"/>
      <c r="AG16" s="483"/>
      <c r="AH16" s="481">
        <v>19.3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48985562</v>
      </c>
      <c r="BO16" s="395"/>
      <c r="BP16" s="395"/>
      <c r="BQ16" s="395"/>
      <c r="BR16" s="395"/>
      <c r="BS16" s="395"/>
      <c r="BT16" s="395"/>
      <c r="BU16" s="396"/>
      <c r="BV16" s="394">
        <v>46781876</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83465</v>
      </c>
      <c r="AD17" s="446"/>
      <c r="AE17" s="446"/>
      <c r="AF17" s="446"/>
      <c r="AG17" s="488"/>
      <c r="AH17" s="445">
        <v>81520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38289525</v>
      </c>
      <c r="BO17" s="395"/>
      <c r="BP17" s="395"/>
      <c r="BQ17" s="395"/>
      <c r="BR17" s="395"/>
      <c r="BS17" s="395"/>
      <c r="BT17" s="395"/>
      <c r="BU17" s="396"/>
      <c r="BV17" s="394">
        <v>37826626</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431.81</v>
      </c>
      <c r="M18" s="518"/>
      <c r="N18" s="518"/>
      <c r="O18" s="518"/>
      <c r="P18" s="518"/>
      <c r="Q18" s="518"/>
      <c r="R18" s="519"/>
      <c r="S18" s="519"/>
      <c r="T18" s="519"/>
      <c r="U18" s="519"/>
      <c r="V18" s="520"/>
      <c r="W18" s="412"/>
      <c r="X18" s="413"/>
      <c r="Y18" s="413"/>
      <c r="Z18" s="413"/>
      <c r="AA18" s="413"/>
      <c r="AB18" s="404"/>
      <c r="AC18" s="521">
        <v>75.8</v>
      </c>
      <c r="AD18" s="522"/>
      <c r="AE18" s="522"/>
      <c r="AF18" s="522"/>
      <c r="AG18" s="523"/>
      <c r="AH18" s="521">
        <v>74.599999999999994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56040479</v>
      </c>
      <c r="BO18" s="395"/>
      <c r="BP18" s="395"/>
      <c r="BQ18" s="395"/>
      <c r="BR18" s="395"/>
      <c r="BS18" s="395"/>
      <c r="BT18" s="395"/>
      <c r="BU18" s="396"/>
      <c r="BV18" s="394">
        <v>54010707</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540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71095551</v>
      </c>
      <c r="BO19" s="395"/>
      <c r="BP19" s="395"/>
      <c r="BQ19" s="395"/>
      <c r="BR19" s="395"/>
      <c r="BS19" s="395"/>
      <c r="BT19" s="395"/>
      <c r="BU19" s="396"/>
      <c r="BV19" s="394">
        <v>69948659</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96874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87322735</v>
      </c>
      <c r="BO22" s="358"/>
      <c r="BP22" s="358"/>
      <c r="BQ22" s="358"/>
      <c r="BR22" s="358"/>
      <c r="BS22" s="358"/>
      <c r="BT22" s="358"/>
      <c r="BU22" s="359"/>
      <c r="BV22" s="357">
        <v>90158010</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60177302</v>
      </c>
      <c r="BO23" s="395"/>
      <c r="BP23" s="395"/>
      <c r="BQ23" s="395"/>
      <c r="BR23" s="395"/>
      <c r="BS23" s="395"/>
      <c r="BT23" s="395"/>
      <c r="BU23" s="396"/>
      <c r="BV23" s="394">
        <v>63486347</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10390</v>
      </c>
      <c r="R24" s="446"/>
      <c r="S24" s="446"/>
      <c r="T24" s="446"/>
      <c r="U24" s="446"/>
      <c r="V24" s="488"/>
      <c r="W24" s="540"/>
      <c r="X24" s="541"/>
      <c r="Y24" s="542"/>
      <c r="Z24" s="444" t="s">
        <v>162</v>
      </c>
      <c r="AA24" s="424"/>
      <c r="AB24" s="424"/>
      <c r="AC24" s="424"/>
      <c r="AD24" s="424"/>
      <c r="AE24" s="424"/>
      <c r="AF24" s="424"/>
      <c r="AG24" s="425"/>
      <c r="AH24" s="445">
        <v>1472</v>
      </c>
      <c r="AI24" s="446"/>
      <c r="AJ24" s="446"/>
      <c r="AK24" s="446"/>
      <c r="AL24" s="488"/>
      <c r="AM24" s="445">
        <v>4766336</v>
      </c>
      <c r="AN24" s="446"/>
      <c r="AO24" s="446"/>
      <c r="AP24" s="446"/>
      <c r="AQ24" s="446"/>
      <c r="AR24" s="488"/>
      <c r="AS24" s="445">
        <v>3238</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55601768</v>
      </c>
      <c r="BO24" s="395"/>
      <c r="BP24" s="395"/>
      <c r="BQ24" s="395"/>
      <c r="BR24" s="395"/>
      <c r="BS24" s="395"/>
      <c r="BT24" s="395"/>
      <c r="BU24" s="396"/>
      <c r="BV24" s="394">
        <v>55513749</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8200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20335333</v>
      </c>
      <c r="BO25" s="358"/>
      <c r="BP25" s="358"/>
      <c r="BQ25" s="358"/>
      <c r="BR25" s="358"/>
      <c r="BS25" s="358"/>
      <c r="BT25" s="358"/>
      <c r="BU25" s="359"/>
      <c r="BV25" s="357">
        <v>16034936</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6790</v>
      </c>
      <c r="R26" s="446"/>
      <c r="S26" s="446"/>
      <c r="T26" s="446"/>
      <c r="U26" s="446"/>
      <c r="V26" s="488"/>
      <c r="W26" s="540"/>
      <c r="X26" s="541"/>
      <c r="Y26" s="542"/>
      <c r="Z26" s="444" t="s">
        <v>168</v>
      </c>
      <c r="AA26" s="546"/>
      <c r="AB26" s="546"/>
      <c r="AC26" s="546"/>
      <c r="AD26" s="546"/>
      <c r="AE26" s="546"/>
      <c r="AF26" s="546"/>
      <c r="AG26" s="547"/>
      <c r="AH26" s="445">
        <v>118</v>
      </c>
      <c r="AI26" s="446"/>
      <c r="AJ26" s="446"/>
      <c r="AK26" s="446"/>
      <c r="AL26" s="488"/>
      <c r="AM26" s="445">
        <v>376302</v>
      </c>
      <c r="AN26" s="446"/>
      <c r="AO26" s="446"/>
      <c r="AP26" s="446"/>
      <c r="AQ26" s="446"/>
      <c r="AR26" s="488"/>
      <c r="AS26" s="445">
        <v>3189</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6920</v>
      </c>
      <c r="R27" s="446"/>
      <c r="S27" s="446"/>
      <c r="T27" s="446"/>
      <c r="U27" s="446"/>
      <c r="V27" s="488"/>
      <c r="W27" s="540"/>
      <c r="X27" s="541"/>
      <c r="Y27" s="542"/>
      <c r="Z27" s="444" t="s">
        <v>171</v>
      </c>
      <c r="AA27" s="424"/>
      <c r="AB27" s="424"/>
      <c r="AC27" s="424"/>
      <c r="AD27" s="424"/>
      <c r="AE27" s="424"/>
      <c r="AF27" s="424"/>
      <c r="AG27" s="425"/>
      <c r="AH27" s="445">
        <v>28</v>
      </c>
      <c r="AI27" s="446"/>
      <c r="AJ27" s="446"/>
      <c r="AK27" s="446"/>
      <c r="AL27" s="488"/>
      <c r="AM27" s="445">
        <v>89901</v>
      </c>
      <c r="AN27" s="446"/>
      <c r="AO27" s="446"/>
      <c r="AP27" s="446"/>
      <c r="AQ27" s="446"/>
      <c r="AR27" s="488"/>
      <c r="AS27" s="445">
        <v>3211</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3105756</v>
      </c>
      <c r="BO27" s="514"/>
      <c r="BP27" s="514"/>
      <c r="BQ27" s="514"/>
      <c r="BR27" s="514"/>
      <c r="BS27" s="514"/>
      <c r="BT27" s="514"/>
      <c r="BU27" s="515"/>
      <c r="BV27" s="513">
        <v>3102090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6070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7694496</v>
      </c>
      <c r="BO28" s="358"/>
      <c r="BP28" s="358"/>
      <c r="BQ28" s="358"/>
      <c r="BR28" s="358"/>
      <c r="BS28" s="358"/>
      <c r="BT28" s="358"/>
      <c r="BU28" s="359"/>
      <c r="BV28" s="357">
        <v>7727599</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34</v>
      </c>
      <c r="M29" s="446"/>
      <c r="N29" s="446"/>
      <c r="O29" s="446"/>
      <c r="P29" s="488"/>
      <c r="Q29" s="445">
        <v>5530</v>
      </c>
      <c r="R29" s="446"/>
      <c r="S29" s="446"/>
      <c r="T29" s="446"/>
      <c r="U29" s="446"/>
      <c r="V29" s="488"/>
      <c r="W29" s="543"/>
      <c r="X29" s="544"/>
      <c r="Y29" s="545"/>
      <c r="Z29" s="444" t="s">
        <v>177</v>
      </c>
      <c r="AA29" s="424"/>
      <c r="AB29" s="424"/>
      <c r="AC29" s="424"/>
      <c r="AD29" s="424"/>
      <c r="AE29" s="424"/>
      <c r="AF29" s="424"/>
      <c r="AG29" s="425"/>
      <c r="AH29" s="445">
        <v>1500</v>
      </c>
      <c r="AI29" s="446"/>
      <c r="AJ29" s="446"/>
      <c r="AK29" s="446"/>
      <c r="AL29" s="488"/>
      <c r="AM29" s="445">
        <v>4856237</v>
      </c>
      <c r="AN29" s="446"/>
      <c r="AO29" s="446"/>
      <c r="AP29" s="446"/>
      <c r="AQ29" s="446"/>
      <c r="AR29" s="488"/>
      <c r="AS29" s="445">
        <v>3237</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4435954</v>
      </c>
      <c r="BO29" s="395"/>
      <c r="BP29" s="395"/>
      <c r="BQ29" s="395"/>
      <c r="BR29" s="395"/>
      <c r="BS29" s="395"/>
      <c r="BT29" s="395"/>
      <c r="BU29" s="396"/>
      <c r="BV29" s="394">
        <v>4976935</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7744482</v>
      </c>
      <c r="BO30" s="514"/>
      <c r="BP30" s="514"/>
      <c r="BQ30" s="514"/>
      <c r="BR30" s="514"/>
      <c r="BS30" s="514"/>
      <c r="BT30" s="514"/>
      <c r="BU30" s="515"/>
      <c r="BV30" s="513">
        <v>8989643</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自動車運送事業会計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佐賀東部水道企業団（用水供給事業）</v>
      </c>
      <c r="BZ34" s="585"/>
      <c r="CA34" s="585"/>
      <c r="CB34" s="585"/>
      <c r="CC34" s="585"/>
      <c r="CD34" s="585"/>
      <c r="CE34" s="585"/>
      <c r="CF34" s="585"/>
      <c r="CG34" s="585"/>
      <c r="CH34" s="585"/>
      <c r="CI34" s="585"/>
      <c r="CJ34" s="585"/>
      <c r="CK34" s="585"/>
      <c r="CL34" s="585"/>
      <c r="CM34" s="585"/>
      <c r="CN34" s="163"/>
      <c r="CO34" s="584">
        <f>IF(CQ34="","",MAX(C34:D43,U34:V43,AM34:AN43,BE34:BF43,BW34:BX43)+1)</f>
        <v>20</v>
      </c>
      <c r="CP34" s="584"/>
      <c r="CQ34" s="585" t="str">
        <f>IF('各会計、関係団体の財政状況及び健全化判断比率'!BS7="","",'各会計、関係団体の財政状況及び健全化判断比率'!BS7)</f>
        <v>佐賀市文化振興財団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〇</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国民健康保険診療所特別会計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佐賀東部水道企業団（末端給水事業）</v>
      </c>
      <c r="BZ35" s="585"/>
      <c r="CA35" s="585"/>
      <c r="CB35" s="585"/>
      <c r="CC35" s="585"/>
      <c r="CD35" s="585"/>
      <c r="CE35" s="585"/>
      <c r="CF35" s="585"/>
      <c r="CG35" s="585"/>
      <c r="CH35" s="585"/>
      <c r="CI35" s="585"/>
      <c r="CJ35" s="585"/>
      <c r="CK35" s="585"/>
      <c r="CL35" s="585"/>
      <c r="CM35" s="585"/>
      <c r="CN35" s="163"/>
      <c r="CO35" s="584">
        <f t="shared" ref="CO35:CO43" si="3">IF(CQ35="","",CO34+1)</f>
        <v>21</v>
      </c>
      <c r="CP35" s="584"/>
      <c r="CQ35" s="585" t="str">
        <f>IF('各会計、関係団体の財政状況及び健全化判断比率'!BS8="","",'各会計、関係団体の財政状況及び健全化判断比率'!BS8)</f>
        <v>佐賀資源化センター</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〇</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7</v>
      </c>
      <c r="AN36" s="584"/>
      <c r="AO36" s="585" t="str">
        <f>IF('各会計、関係団体の財政状況及び健全化判断比率'!B33="","",'各会計、関係団体の財政状況及び健全化判断比率'!B33)</f>
        <v>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佐賀西部広域水道企業団（用水供給事業）</v>
      </c>
      <c r="BZ36" s="585"/>
      <c r="CA36" s="585"/>
      <c r="CB36" s="585"/>
      <c r="CC36" s="585"/>
      <c r="CD36" s="585"/>
      <c r="CE36" s="585"/>
      <c r="CF36" s="585"/>
      <c r="CG36" s="585"/>
      <c r="CH36" s="585"/>
      <c r="CI36" s="585"/>
      <c r="CJ36" s="585"/>
      <c r="CK36" s="585"/>
      <c r="CL36" s="585"/>
      <c r="CM36" s="585"/>
      <c r="CN36" s="163"/>
      <c r="CO36" s="584">
        <f t="shared" si="3"/>
        <v>22</v>
      </c>
      <c r="CP36" s="584"/>
      <c r="CQ36" s="585" t="str">
        <f>IF('各会計、関係団体の財政状況及び健全化判断比率'!BS9="","",'各会計、関係団体の財政状況及び健全化判断比率'!BS9)</f>
        <v>熊の川温泉ちどりの湯</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〇</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f t="shared" si="0"/>
        <v>8</v>
      </c>
      <c r="AN37" s="584"/>
      <c r="AO37" s="585" t="str">
        <f>IF('各会計、関係団体の財政状況及び健全化判断比率'!B34="","",'各会計、関係団体の財政状況及び健全化判断比率'!B34)</f>
        <v>工業用水道事業会計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佐賀中部広域連合（消防特別会計）</v>
      </c>
      <c r="BZ37" s="585"/>
      <c r="CA37" s="585"/>
      <c r="CB37" s="585"/>
      <c r="CC37" s="585"/>
      <c r="CD37" s="585"/>
      <c r="CE37" s="585"/>
      <c r="CF37" s="585"/>
      <c r="CG37" s="585"/>
      <c r="CH37" s="585"/>
      <c r="CI37" s="585"/>
      <c r="CJ37" s="585"/>
      <c r="CK37" s="585"/>
      <c r="CL37" s="585"/>
      <c r="CM37" s="585"/>
      <c r="CN37" s="163"/>
      <c r="CO37" s="584">
        <f t="shared" si="3"/>
        <v>23</v>
      </c>
      <c r="CP37" s="584"/>
      <c r="CQ37" s="585" t="str">
        <f>IF('各会計、関係団体の財政状況及び健全化判断比率'!BS10="","",'各会計、関係団体の財政状況及び健全化判断比率'!BS10)</f>
        <v>佐賀市スポーツ協会</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〇</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f t="shared" si="0"/>
        <v>9</v>
      </c>
      <c r="AN38" s="584"/>
      <c r="AO38" s="585" t="str">
        <f>IF('各会計、関係団体の財政状況及び健全化判断比率'!B35="","",'各会計、関係団体の財政状況及び健全化判断比率'!B35)</f>
        <v>富士大和温泉病院事業会計</v>
      </c>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14</v>
      </c>
      <c r="BX38" s="584"/>
      <c r="BY38" s="585" t="str">
        <f>IF('各会計、関係団体の財政状況及び健全化判断比率'!B72="","",'各会計、関係団体の財政状況及び健全化判断比率'!B72)</f>
        <v>佐賀中部広域連合（介護保険特別会計）</v>
      </c>
      <c r="BZ38" s="585"/>
      <c r="CA38" s="585"/>
      <c r="CB38" s="585"/>
      <c r="CC38" s="585"/>
      <c r="CD38" s="585"/>
      <c r="CE38" s="585"/>
      <c r="CF38" s="585"/>
      <c r="CG38" s="585"/>
      <c r="CH38" s="585"/>
      <c r="CI38" s="585"/>
      <c r="CJ38" s="585"/>
      <c r="CK38" s="585"/>
      <c r="CL38" s="585"/>
      <c r="CM38" s="585"/>
      <c r="CN38" s="163"/>
      <c r="CO38" s="584">
        <f t="shared" si="3"/>
        <v>24</v>
      </c>
      <c r="CP38" s="584"/>
      <c r="CQ38" s="585" t="str">
        <f>IF('各会計、関係団体の財政状況及び健全化判断比率'!BS11="","",'各会計、関係団体の財政状況及び健全化判断比率'!BS11)</f>
        <v>佐賀市土地開発公社</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〇</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15</v>
      </c>
      <c r="BX39" s="584"/>
      <c r="BY39" s="585" t="str">
        <f>IF('各会計、関係団体の財政状況及び健全化判断比率'!B73="","",'各会計、関係団体の財政状況及び健全化判断比率'!B73)</f>
        <v>天山地区共同衛生処理場組合</v>
      </c>
      <c r="BZ39" s="585"/>
      <c r="CA39" s="585"/>
      <c r="CB39" s="585"/>
      <c r="CC39" s="585"/>
      <c r="CD39" s="585"/>
      <c r="CE39" s="585"/>
      <c r="CF39" s="585"/>
      <c r="CG39" s="585"/>
      <c r="CH39" s="585"/>
      <c r="CI39" s="585"/>
      <c r="CJ39" s="585"/>
      <c r="CK39" s="585"/>
      <c r="CL39" s="585"/>
      <c r="CM39" s="585"/>
      <c r="CN39" s="163"/>
      <c r="CO39" s="584">
        <f t="shared" si="3"/>
        <v>25</v>
      </c>
      <c r="CP39" s="584"/>
      <c r="CQ39" s="585" t="str">
        <f>IF('各会計、関係団体の財政状況及び健全化判断比率'!BS12="","",'各会計、関係団体の財政状況及び健全化判断比率'!BS12)</f>
        <v>嘉瀬川水辺環境整備センター</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16</v>
      </c>
      <c r="BX40" s="584"/>
      <c r="BY40" s="585" t="str">
        <f>IF('各会計、関係団体の財政状況及び健全化判断比率'!B74="","",'各会計、関係団体の財政状況及び健全化判断比率'!B74)</f>
        <v>天山地区共同斎場組合</v>
      </c>
      <c r="BZ40" s="585"/>
      <c r="CA40" s="585"/>
      <c r="CB40" s="585"/>
      <c r="CC40" s="585"/>
      <c r="CD40" s="585"/>
      <c r="CE40" s="585"/>
      <c r="CF40" s="585"/>
      <c r="CG40" s="585"/>
      <c r="CH40" s="585"/>
      <c r="CI40" s="585"/>
      <c r="CJ40" s="585"/>
      <c r="CK40" s="585"/>
      <c r="CL40" s="585"/>
      <c r="CM40" s="585"/>
      <c r="CN40" s="163"/>
      <c r="CO40" s="584">
        <f t="shared" si="3"/>
        <v>26</v>
      </c>
      <c r="CP40" s="584"/>
      <c r="CQ40" s="585" t="str">
        <f>IF('各会計、関係団体の財政状況及び健全化判断比率'!BS13="","",'各会計、関係団体の財政状況及び健全化判断比率'!BS13)</f>
        <v>スマイルアース</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〇</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17</v>
      </c>
      <c r="BX41" s="584"/>
      <c r="BY41" s="585" t="str">
        <f>IF('各会計、関係団体の財政状況及び健全化判断比率'!B75="","",'各会計、関係団体の財政状況及び健全化判断比率'!B75)</f>
        <v>脊振共同塵芥処理組合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18</v>
      </c>
      <c r="BX42" s="584"/>
      <c r="BY42" s="585" t="str">
        <f>IF('各会計、関係団体の財政状況及び健全化判断比率'!B76="","",'各会計、関係団体の財政状況及び健全化判断比率'!B76)</f>
        <v>三神地区環境事務組合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19</v>
      </c>
      <c r="BX43" s="584"/>
      <c r="BY43" s="585" t="str">
        <f>IF('各会計、関係団体の財政状況及び健全化判断比率'!B77="","",'各会計、関係団体の財政状況及び健全化判断比率'!B77)</f>
        <v>佐賀県市町総合事務組合（一般会計）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DGCfTJXG2k9nLU1nWCojMCmcsZ7X273wbWInG8BVfA3TAFLZ+Ydq1VrZHxJQDMtm8gmjhRoHf3x4AbNPLWUwYA==" saltValue="K5USfNxTxxbwV0Pu/uJk5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J37" sqref="J3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536</v>
      </c>
      <c r="D34" s="1136"/>
      <c r="E34" s="1137"/>
      <c r="F34" s="32">
        <v>10.33</v>
      </c>
      <c r="G34" s="33">
        <v>10.23</v>
      </c>
      <c r="H34" s="33">
        <v>10.15</v>
      </c>
      <c r="I34" s="33">
        <v>10.050000000000001</v>
      </c>
      <c r="J34" s="34">
        <v>9.7100000000000009</v>
      </c>
      <c r="K34" s="22"/>
      <c r="L34" s="22"/>
      <c r="M34" s="22"/>
      <c r="N34" s="22"/>
      <c r="O34" s="22"/>
      <c r="P34" s="22"/>
    </row>
    <row r="35" spans="1:16" ht="39" customHeight="1" x14ac:dyDescent="0.15">
      <c r="A35" s="22"/>
      <c r="B35" s="35"/>
      <c r="C35" s="1132" t="s">
        <v>537</v>
      </c>
      <c r="D35" s="1132"/>
      <c r="E35" s="1133"/>
      <c r="F35" s="36">
        <v>3.19</v>
      </c>
      <c r="G35" s="37">
        <v>3.16</v>
      </c>
      <c r="H35" s="37">
        <v>3.29</v>
      </c>
      <c r="I35" s="37">
        <v>3.36</v>
      </c>
      <c r="J35" s="38">
        <v>2.6</v>
      </c>
      <c r="K35" s="22"/>
      <c r="L35" s="22"/>
      <c r="M35" s="22"/>
      <c r="N35" s="22"/>
      <c r="O35" s="22"/>
      <c r="P35" s="22"/>
    </row>
    <row r="36" spans="1:16" ht="39" customHeight="1" x14ac:dyDescent="0.15">
      <c r="A36" s="22"/>
      <c r="B36" s="35"/>
      <c r="C36" s="1132" t="s">
        <v>538</v>
      </c>
      <c r="D36" s="1132"/>
      <c r="E36" s="1133"/>
      <c r="F36" s="36">
        <v>2.85</v>
      </c>
      <c r="G36" s="37">
        <v>5.57</v>
      </c>
      <c r="H36" s="37">
        <v>3.81</v>
      </c>
      <c r="I36" s="37">
        <v>2.15</v>
      </c>
      <c r="J36" s="38">
        <v>2.0099999999999998</v>
      </c>
      <c r="K36" s="22"/>
      <c r="L36" s="22"/>
      <c r="M36" s="22"/>
      <c r="N36" s="22"/>
      <c r="O36" s="22"/>
      <c r="P36" s="22"/>
    </row>
    <row r="37" spans="1:16" ht="39" customHeight="1" x14ac:dyDescent="0.15">
      <c r="A37" s="22"/>
      <c r="B37" s="35"/>
      <c r="C37" s="1132" t="s">
        <v>539</v>
      </c>
      <c r="D37" s="1132"/>
      <c r="E37" s="1133"/>
      <c r="F37" s="36">
        <v>2.2400000000000002</v>
      </c>
      <c r="G37" s="37">
        <v>2.5499999999999998</v>
      </c>
      <c r="H37" s="37">
        <v>2.61</v>
      </c>
      <c r="I37" s="37">
        <v>2.16</v>
      </c>
      <c r="J37" s="38">
        <v>1.47</v>
      </c>
      <c r="K37" s="22"/>
      <c r="L37" s="22"/>
      <c r="M37" s="22"/>
      <c r="N37" s="22"/>
      <c r="O37" s="22"/>
      <c r="P37" s="22"/>
    </row>
    <row r="38" spans="1:16" ht="39" customHeight="1" x14ac:dyDescent="0.15">
      <c r="A38" s="22"/>
      <c r="B38" s="35"/>
      <c r="C38" s="1132" t="s">
        <v>540</v>
      </c>
      <c r="D38" s="1132"/>
      <c r="E38" s="1133"/>
      <c r="F38" s="36">
        <v>0.93</v>
      </c>
      <c r="G38" s="37">
        <v>0.85</v>
      </c>
      <c r="H38" s="37">
        <v>0.92</v>
      </c>
      <c r="I38" s="37">
        <v>0.9</v>
      </c>
      <c r="J38" s="38">
        <v>0.86</v>
      </c>
      <c r="K38" s="22"/>
      <c r="L38" s="22"/>
      <c r="M38" s="22"/>
      <c r="N38" s="22"/>
      <c r="O38" s="22"/>
      <c r="P38" s="22"/>
    </row>
    <row r="39" spans="1:16" ht="39" customHeight="1" x14ac:dyDescent="0.15">
      <c r="A39" s="22"/>
      <c r="B39" s="35"/>
      <c r="C39" s="1132" t="s">
        <v>541</v>
      </c>
      <c r="D39" s="1132"/>
      <c r="E39" s="1133"/>
      <c r="F39" s="36">
        <v>0.53</v>
      </c>
      <c r="G39" s="37">
        <v>0.55000000000000004</v>
      </c>
      <c r="H39" s="37">
        <v>0.15</v>
      </c>
      <c r="I39" s="37">
        <v>0.18</v>
      </c>
      <c r="J39" s="38">
        <v>0.79</v>
      </c>
      <c r="K39" s="22"/>
      <c r="L39" s="22"/>
      <c r="M39" s="22"/>
      <c r="N39" s="22"/>
      <c r="O39" s="22"/>
      <c r="P39" s="22"/>
    </row>
    <row r="40" spans="1:16" ht="39" customHeight="1" x14ac:dyDescent="0.15">
      <c r="A40" s="22"/>
      <c r="B40" s="35"/>
      <c r="C40" s="1132" t="s">
        <v>542</v>
      </c>
      <c r="D40" s="1132"/>
      <c r="E40" s="1133"/>
      <c r="F40" s="36">
        <v>0.14000000000000001</v>
      </c>
      <c r="G40" s="37">
        <v>0.14000000000000001</v>
      </c>
      <c r="H40" s="37">
        <v>0.16</v>
      </c>
      <c r="I40" s="37">
        <v>0.16</v>
      </c>
      <c r="J40" s="38">
        <v>0.2</v>
      </c>
      <c r="K40" s="22"/>
      <c r="L40" s="22"/>
      <c r="M40" s="22"/>
      <c r="N40" s="22"/>
      <c r="O40" s="22"/>
      <c r="P40" s="22"/>
    </row>
    <row r="41" spans="1:16" ht="39" customHeight="1" x14ac:dyDescent="0.15">
      <c r="A41" s="22"/>
      <c r="B41" s="35"/>
      <c r="C41" s="1132" t="s">
        <v>543</v>
      </c>
      <c r="D41" s="1132"/>
      <c r="E41" s="1133"/>
      <c r="F41" s="36">
        <v>0.06</v>
      </c>
      <c r="G41" s="37">
        <v>0.06</v>
      </c>
      <c r="H41" s="37">
        <v>7.0000000000000007E-2</v>
      </c>
      <c r="I41" s="37">
        <v>7.0000000000000007E-2</v>
      </c>
      <c r="J41" s="38">
        <v>7.0000000000000007E-2</v>
      </c>
      <c r="K41" s="22"/>
      <c r="L41" s="22"/>
      <c r="M41" s="22"/>
      <c r="N41" s="22"/>
      <c r="O41" s="22"/>
      <c r="P41" s="22"/>
    </row>
    <row r="42" spans="1:16" ht="39" customHeight="1" x14ac:dyDescent="0.15">
      <c r="A42" s="22"/>
      <c r="B42" s="39"/>
      <c r="C42" s="1132" t="s">
        <v>544</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545</v>
      </c>
      <c r="D43" s="1134"/>
      <c r="E43" s="1135"/>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MjfwCBUQhhkhBWM1HUNkc9dDXxaenxNJrumuYE0IzvlHjhAWVlpcwKQqf+PM47h3kYCxiFM/PetNw2FhAPRrg==" saltValue="n+zbDhIDslv1J++gi+T6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9349</v>
      </c>
      <c r="L45" s="58">
        <v>9582</v>
      </c>
      <c r="M45" s="58">
        <v>9711</v>
      </c>
      <c r="N45" s="58">
        <v>9507</v>
      </c>
      <c r="O45" s="59">
        <v>9377</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15">
      <c r="A48" s="46"/>
      <c r="B48" s="1140"/>
      <c r="C48" s="1141"/>
      <c r="D48" s="60"/>
      <c r="E48" s="1146" t="s">
        <v>13</v>
      </c>
      <c r="F48" s="1146"/>
      <c r="G48" s="1146"/>
      <c r="H48" s="1146"/>
      <c r="I48" s="1146"/>
      <c r="J48" s="1147"/>
      <c r="K48" s="61">
        <v>1132</v>
      </c>
      <c r="L48" s="62">
        <v>1075</v>
      </c>
      <c r="M48" s="62">
        <v>1084</v>
      </c>
      <c r="N48" s="62">
        <v>1126</v>
      </c>
      <c r="O48" s="63">
        <v>1239</v>
      </c>
      <c r="P48" s="46"/>
      <c r="Q48" s="46"/>
      <c r="R48" s="46"/>
      <c r="S48" s="46"/>
      <c r="T48" s="46"/>
      <c r="U48" s="46"/>
    </row>
    <row r="49" spans="1:21" ht="30.75" customHeight="1" x14ac:dyDescent="0.15">
      <c r="A49" s="46"/>
      <c r="B49" s="1140"/>
      <c r="C49" s="1141"/>
      <c r="D49" s="60"/>
      <c r="E49" s="1146" t="s">
        <v>14</v>
      </c>
      <c r="F49" s="1146"/>
      <c r="G49" s="1146"/>
      <c r="H49" s="1146"/>
      <c r="I49" s="1146"/>
      <c r="J49" s="1147"/>
      <c r="K49" s="61">
        <v>369</v>
      </c>
      <c r="L49" s="62">
        <v>456</v>
      </c>
      <c r="M49" s="62">
        <v>456</v>
      </c>
      <c r="N49" s="62">
        <v>428</v>
      </c>
      <c r="O49" s="63">
        <v>335</v>
      </c>
      <c r="P49" s="46"/>
      <c r="Q49" s="46"/>
      <c r="R49" s="46"/>
      <c r="S49" s="46"/>
      <c r="T49" s="46"/>
      <c r="U49" s="46"/>
    </row>
    <row r="50" spans="1:21" ht="30.75" customHeight="1" x14ac:dyDescent="0.15">
      <c r="A50" s="46"/>
      <c r="B50" s="1140"/>
      <c r="C50" s="1141"/>
      <c r="D50" s="60"/>
      <c r="E50" s="1146" t="s">
        <v>15</v>
      </c>
      <c r="F50" s="1146"/>
      <c r="G50" s="1146"/>
      <c r="H50" s="1146"/>
      <c r="I50" s="1146"/>
      <c r="J50" s="1147"/>
      <c r="K50" s="61">
        <v>51</v>
      </c>
      <c r="L50" s="62">
        <v>36</v>
      </c>
      <c r="M50" s="62">
        <v>26</v>
      </c>
      <c r="N50" s="62">
        <v>16</v>
      </c>
      <c r="O50" s="63">
        <v>17</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489</v>
      </c>
      <c r="L51" s="62" t="s">
        <v>489</v>
      </c>
      <c r="M51" s="62" t="s">
        <v>489</v>
      </c>
      <c r="N51" s="62" t="s">
        <v>489</v>
      </c>
      <c r="O51" s="63" t="s">
        <v>489</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10187</v>
      </c>
      <c r="L52" s="62">
        <v>10249</v>
      </c>
      <c r="M52" s="62">
        <v>10029</v>
      </c>
      <c r="N52" s="62">
        <v>9805</v>
      </c>
      <c r="O52" s="63">
        <v>10014</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714</v>
      </c>
      <c r="L53" s="67">
        <v>900</v>
      </c>
      <c r="M53" s="67">
        <v>1248</v>
      </c>
      <c r="N53" s="67">
        <v>1272</v>
      </c>
      <c r="O53" s="68">
        <v>954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DHAEGjTI9HfC9FVLu5lhZ1b6qe8q2ehFx6L+1U8VAwF4/T7epFdwHWc+AMyqbAFJXbffnLbkaTJ6on0PpLpbTQ==" saltValue="utyQjHod0kiSME80VOidj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69" t="s">
        <v>30</v>
      </c>
      <c r="C41" s="1170"/>
      <c r="D41" s="103"/>
      <c r="E41" s="1175" t="s">
        <v>31</v>
      </c>
      <c r="F41" s="1175"/>
      <c r="G41" s="1175"/>
      <c r="H41" s="1176"/>
      <c r="I41" s="330">
        <v>94921</v>
      </c>
      <c r="J41" s="331">
        <v>94303</v>
      </c>
      <c r="K41" s="331">
        <v>92406</v>
      </c>
      <c r="L41" s="331">
        <v>90158</v>
      </c>
      <c r="M41" s="332">
        <v>87323</v>
      </c>
    </row>
    <row r="42" spans="2:13" ht="27.75" customHeight="1" x14ac:dyDescent="0.15">
      <c r="B42" s="1171"/>
      <c r="C42" s="1172"/>
      <c r="D42" s="104"/>
      <c r="E42" s="1177" t="s">
        <v>32</v>
      </c>
      <c r="F42" s="1177"/>
      <c r="G42" s="1177"/>
      <c r="H42" s="1178"/>
      <c r="I42" s="333">
        <v>507</v>
      </c>
      <c r="J42" s="334">
        <v>481</v>
      </c>
      <c r="K42" s="334">
        <v>465</v>
      </c>
      <c r="L42" s="334">
        <v>459</v>
      </c>
      <c r="M42" s="335">
        <v>454</v>
      </c>
    </row>
    <row r="43" spans="2:13" ht="27.75" customHeight="1" x14ac:dyDescent="0.15">
      <c r="B43" s="1171"/>
      <c r="C43" s="1172"/>
      <c r="D43" s="104"/>
      <c r="E43" s="1177" t="s">
        <v>33</v>
      </c>
      <c r="F43" s="1177"/>
      <c r="G43" s="1177"/>
      <c r="H43" s="1178"/>
      <c r="I43" s="333">
        <v>14775</v>
      </c>
      <c r="J43" s="334">
        <v>13269</v>
      </c>
      <c r="K43" s="334">
        <v>12463</v>
      </c>
      <c r="L43" s="334">
        <v>12150</v>
      </c>
      <c r="M43" s="335">
        <v>12450</v>
      </c>
    </row>
    <row r="44" spans="2:13" ht="27.75" customHeight="1" x14ac:dyDescent="0.15">
      <c r="B44" s="1171"/>
      <c r="C44" s="1172"/>
      <c r="D44" s="104"/>
      <c r="E44" s="1177" t="s">
        <v>34</v>
      </c>
      <c r="F44" s="1177"/>
      <c r="G44" s="1177"/>
      <c r="H44" s="1178"/>
      <c r="I44" s="333">
        <v>3559</v>
      </c>
      <c r="J44" s="334">
        <v>3341</v>
      </c>
      <c r="K44" s="334">
        <v>2908</v>
      </c>
      <c r="L44" s="334">
        <v>2642</v>
      </c>
      <c r="M44" s="335">
        <v>2461</v>
      </c>
    </row>
    <row r="45" spans="2:13" ht="27.75" customHeight="1" x14ac:dyDescent="0.15">
      <c r="B45" s="1171"/>
      <c r="C45" s="1172"/>
      <c r="D45" s="104"/>
      <c r="E45" s="1177" t="s">
        <v>35</v>
      </c>
      <c r="F45" s="1177"/>
      <c r="G45" s="1177"/>
      <c r="H45" s="1178"/>
      <c r="I45" s="333">
        <v>12806</v>
      </c>
      <c r="J45" s="334">
        <v>12658</v>
      </c>
      <c r="K45" s="334">
        <v>12242</v>
      </c>
      <c r="L45" s="334">
        <v>12387</v>
      </c>
      <c r="M45" s="335">
        <v>12633</v>
      </c>
    </row>
    <row r="46" spans="2:13" ht="27.75" customHeight="1" x14ac:dyDescent="0.15">
      <c r="B46" s="1171"/>
      <c r="C46" s="1172"/>
      <c r="D46" s="105"/>
      <c r="E46" s="1177" t="s">
        <v>36</v>
      </c>
      <c r="F46" s="1177"/>
      <c r="G46" s="1177"/>
      <c r="H46" s="1178"/>
      <c r="I46" s="333">
        <v>0</v>
      </c>
      <c r="J46" s="334" t="s">
        <v>489</v>
      </c>
      <c r="K46" s="334" t="s">
        <v>489</v>
      </c>
      <c r="L46" s="334" t="s">
        <v>489</v>
      </c>
      <c r="M46" s="335" t="s">
        <v>489</v>
      </c>
    </row>
    <row r="47" spans="2:13" ht="27.75" customHeight="1" x14ac:dyDescent="0.15">
      <c r="B47" s="1171"/>
      <c r="C47" s="1172"/>
      <c r="D47" s="106"/>
      <c r="E47" s="1179" t="s">
        <v>37</v>
      </c>
      <c r="F47" s="1180"/>
      <c r="G47" s="1180"/>
      <c r="H47" s="1181"/>
      <c r="I47" s="333" t="s">
        <v>489</v>
      </c>
      <c r="J47" s="334" t="s">
        <v>489</v>
      </c>
      <c r="K47" s="334" t="s">
        <v>489</v>
      </c>
      <c r="L47" s="334" t="s">
        <v>489</v>
      </c>
      <c r="M47" s="335" t="s">
        <v>489</v>
      </c>
    </row>
    <row r="48" spans="2:13" ht="27.75" customHeight="1" x14ac:dyDescent="0.15">
      <c r="B48" s="1171"/>
      <c r="C48" s="1172"/>
      <c r="D48" s="104"/>
      <c r="E48" s="1177" t="s">
        <v>38</v>
      </c>
      <c r="F48" s="1177"/>
      <c r="G48" s="1177"/>
      <c r="H48" s="1178"/>
      <c r="I48" s="333" t="s">
        <v>489</v>
      </c>
      <c r="J48" s="334" t="s">
        <v>489</v>
      </c>
      <c r="K48" s="334" t="s">
        <v>489</v>
      </c>
      <c r="L48" s="334" t="s">
        <v>489</v>
      </c>
      <c r="M48" s="335" t="s">
        <v>489</v>
      </c>
    </row>
    <row r="49" spans="2:13" ht="27.75" customHeight="1" x14ac:dyDescent="0.15">
      <c r="B49" s="1173"/>
      <c r="C49" s="1174"/>
      <c r="D49" s="104"/>
      <c r="E49" s="1177" t="s">
        <v>39</v>
      </c>
      <c r="F49" s="1177"/>
      <c r="G49" s="1177"/>
      <c r="H49" s="1178"/>
      <c r="I49" s="333" t="s">
        <v>489</v>
      </c>
      <c r="J49" s="334" t="s">
        <v>489</v>
      </c>
      <c r="K49" s="334" t="s">
        <v>489</v>
      </c>
      <c r="L49" s="334" t="s">
        <v>489</v>
      </c>
      <c r="M49" s="335" t="s">
        <v>489</v>
      </c>
    </row>
    <row r="50" spans="2:13" ht="27.75" customHeight="1" x14ac:dyDescent="0.15">
      <c r="B50" s="1182" t="s">
        <v>40</v>
      </c>
      <c r="C50" s="1183"/>
      <c r="D50" s="107"/>
      <c r="E50" s="1177" t="s">
        <v>41</v>
      </c>
      <c r="F50" s="1177"/>
      <c r="G50" s="1177"/>
      <c r="H50" s="1178"/>
      <c r="I50" s="333">
        <v>17355</v>
      </c>
      <c r="J50" s="334">
        <v>22968</v>
      </c>
      <c r="K50" s="334">
        <v>23438</v>
      </c>
      <c r="L50" s="334">
        <v>21785</v>
      </c>
      <c r="M50" s="335">
        <v>21140</v>
      </c>
    </row>
    <row r="51" spans="2:13" ht="27.75" customHeight="1" x14ac:dyDescent="0.15">
      <c r="B51" s="1171"/>
      <c r="C51" s="1172"/>
      <c r="D51" s="104"/>
      <c r="E51" s="1177" t="s">
        <v>42</v>
      </c>
      <c r="F51" s="1177"/>
      <c r="G51" s="1177"/>
      <c r="H51" s="1178"/>
      <c r="I51" s="333">
        <v>9021</v>
      </c>
      <c r="J51" s="334">
        <v>8813</v>
      </c>
      <c r="K51" s="334">
        <v>8495</v>
      </c>
      <c r="L51" s="334">
        <v>8326</v>
      </c>
      <c r="M51" s="335">
        <v>8569</v>
      </c>
    </row>
    <row r="52" spans="2:13" ht="27.75" customHeight="1" x14ac:dyDescent="0.15">
      <c r="B52" s="1173"/>
      <c r="C52" s="1174"/>
      <c r="D52" s="104"/>
      <c r="E52" s="1177" t="s">
        <v>43</v>
      </c>
      <c r="F52" s="1177"/>
      <c r="G52" s="1177"/>
      <c r="H52" s="1178"/>
      <c r="I52" s="333">
        <v>105680</v>
      </c>
      <c r="J52" s="334">
        <v>104919</v>
      </c>
      <c r="K52" s="334">
        <v>102753</v>
      </c>
      <c r="L52" s="334">
        <v>98710</v>
      </c>
      <c r="M52" s="335">
        <v>93158</v>
      </c>
    </row>
    <row r="53" spans="2:13" ht="27.75" customHeight="1" thickBot="1" x14ac:dyDescent="0.2">
      <c r="B53" s="1184" t="s">
        <v>19</v>
      </c>
      <c r="C53" s="1185"/>
      <c r="D53" s="108"/>
      <c r="E53" s="1186" t="s">
        <v>44</v>
      </c>
      <c r="F53" s="1186"/>
      <c r="G53" s="1186"/>
      <c r="H53" s="1187"/>
      <c r="I53" s="336">
        <v>-5489</v>
      </c>
      <c r="J53" s="337">
        <v>-12648</v>
      </c>
      <c r="K53" s="337">
        <v>-14202</v>
      </c>
      <c r="L53" s="337">
        <v>-11024</v>
      </c>
      <c r="M53" s="338">
        <v>-7546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bj8RqknplL33krxfwYo3pkHt3I7BLRnXJahW2fx/Vt2XiF+bIZPskLeKKJcBoXkgpi6jiieSWTH6UNohmLxZrw==" saltValue="bsbDdmdRuGDS/r98GduZf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J55" sqref="J5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339">
        <v>8937</v>
      </c>
      <c r="G55" s="339">
        <v>7728</v>
      </c>
      <c r="H55" s="340">
        <v>7694</v>
      </c>
    </row>
    <row r="56" spans="2:8" ht="52.5" customHeight="1" x14ac:dyDescent="0.15">
      <c r="B56" s="120"/>
      <c r="C56" s="1198" t="s">
        <v>47</v>
      </c>
      <c r="D56" s="1198"/>
      <c r="E56" s="1199"/>
      <c r="F56" s="341">
        <v>5509</v>
      </c>
      <c r="G56" s="341">
        <v>4977</v>
      </c>
      <c r="H56" s="342">
        <v>4436</v>
      </c>
    </row>
    <row r="57" spans="2:8" ht="53.25" customHeight="1" x14ac:dyDescent="0.15">
      <c r="B57" s="120"/>
      <c r="C57" s="1200" t="s">
        <v>48</v>
      </c>
      <c r="D57" s="1200"/>
      <c r="E57" s="1201"/>
      <c r="F57" s="343">
        <v>8909</v>
      </c>
      <c r="G57" s="343">
        <v>8990</v>
      </c>
      <c r="H57" s="344">
        <v>7744</v>
      </c>
    </row>
    <row r="58" spans="2:8" ht="45.75" customHeight="1" x14ac:dyDescent="0.15">
      <c r="B58" s="121"/>
      <c r="C58" s="1188" t="s">
        <v>573</v>
      </c>
      <c r="D58" s="1189"/>
      <c r="E58" s="1190"/>
      <c r="F58" s="345">
        <v>2473</v>
      </c>
      <c r="G58" s="345">
        <v>2476</v>
      </c>
      <c r="H58" s="346">
        <v>2481</v>
      </c>
    </row>
    <row r="59" spans="2:8" ht="45.75" customHeight="1" x14ac:dyDescent="0.15">
      <c r="B59" s="121"/>
      <c r="C59" s="1188" t="s">
        <v>574</v>
      </c>
      <c r="D59" s="1189"/>
      <c r="E59" s="1190"/>
      <c r="F59" s="345">
        <v>1868</v>
      </c>
      <c r="G59" s="345">
        <v>2082</v>
      </c>
      <c r="H59" s="346">
        <v>2082</v>
      </c>
    </row>
    <row r="60" spans="2:8" ht="45.75" customHeight="1" x14ac:dyDescent="0.15">
      <c r="B60" s="121"/>
      <c r="C60" s="1188" t="s">
        <v>575</v>
      </c>
      <c r="D60" s="1189"/>
      <c r="E60" s="1190"/>
      <c r="F60" s="345">
        <v>2224</v>
      </c>
      <c r="G60" s="345">
        <v>2024</v>
      </c>
      <c r="H60" s="346">
        <v>824</v>
      </c>
    </row>
    <row r="61" spans="2:8" ht="45.75" customHeight="1" x14ac:dyDescent="0.15">
      <c r="B61" s="121"/>
      <c r="C61" s="1188" t="s">
        <v>576</v>
      </c>
      <c r="D61" s="1189"/>
      <c r="E61" s="1190"/>
      <c r="F61" s="345">
        <v>797</v>
      </c>
      <c r="G61" s="345">
        <v>561</v>
      </c>
      <c r="H61" s="346">
        <v>801</v>
      </c>
    </row>
    <row r="62" spans="2:8" ht="45.75" customHeight="1" thickBot="1" x14ac:dyDescent="0.2">
      <c r="B62" s="122"/>
      <c r="C62" s="1191" t="s">
        <v>577</v>
      </c>
      <c r="D62" s="1192"/>
      <c r="E62" s="1193"/>
      <c r="F62" s="347">
        <v>533</v>
      </c>
      <c r="G62" s="347">
        <v>534</v>
      </c>
      <c r="H62" s="348">
        <v>535</v>
      </c>
    </row>
    <row r="63" spans="2:8" ht="52.5" customHeight="1" thickBot="1" x14ac:dyDescent="0.2">
      <c r="B63" s="123"/>
      <c r="C63" s="1194" t="s">
        <v>49</v>
      </c>
      <c r="D63" s="1194"/>
      <c r="E63" s="1195"/>
      <c r="F63" s="349">
        <v>23355</v>
      </c>
      <c r="G63" s="349">
        <v>21694</v>
      </c>
      <c r="H63" s="350">
        <v>19875</v>
      </c>
    </row>
    <row r="64" spans="2:8" x14ac:dyDescent="0.15"/>
  </sheetData>
  <sheetProtection algorithmName="SHA-512" hashValue="pZIsfB0INC5VxNf1m2iqFiQxNW1loXOtnBWYIh9oTedZ3uwDoGSmJDOjx6Dt7bGYliGVOsr2P5sJTPloFxWuaw==" saltValue="MVf2RukJtPVuquQ8FoDe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59428</v>
      </c>
      <c r="E3" s="142"/>
      <c r="F3" s="143">
        <v>43261</v>
      </c>
      <c r="G3" s="144"/>
      <c r="H3" s="145"/>
    </row>
    <row r="4" spans="1:8" x14ac:dyDescent="0.15">
      <c r="A4" s="146"/>
      <c r="B4" s="147"/>
      <c r="C4" s="148"/>
      <c r="D4" s="149">
        <v>33420</v>
      </c>
      <c r="E4" s="150"/>
      <c r="F4" s="151">
        <v>24721</v>
      </c>
      <c r="G4" s="152"/>
      <c r="H4" s="153"/>
    </row>
    <row r="5" spans="1:8" x14ac:dyDescent="0.15">
      <c r="A5" s="134" t="s">
        <v>521</v>
      </c>
      <c r="B5" s="139"/>
      <c r="C5" s="140"/>
      <c r="D5" s="141">
        <v>53769</v>
      </c>
      <c r="E5" s="142"/>
      <c r="F5" s="143">
        <v>40626</v>
      </c>
      <c r="G5" s="144"/>
      <c r="H5" s="145"/>
    </row>
    <row r="6" spans="1:8" x14ac:dyDescent="0.15">
      <c r="A6" s="146"/>
      <c r="B6" s="147"/>
      <c r="C6" s="148"/>
      <c r="D6" s="149">
        <v>28508</v>
      </c>
      <c r="E6" s="150"/>
      <c r="F6" s="151">
        <v>24279</v>
      </c>
      <c r="G6" s="152"/>
      <c r="H6" s="153"/>
    </row>
    <row r="7" spans="1:8" x14ac:dyDescent="0.15">
      <c r="A7" s="134" t="s">
        <v>522</v>
      </c>
      <c r="B7" s="139"/>
      <c r="C7" s="140"/>
      <c r="D7" s="141">
        <v>50367</v>
      </c>
      <c r="E7" s="142"/>
      <c r="F7" s="143">
        <v>46133</v>
      </c>
      <c r="G7" s="144"/>
      <c r="H7" s="145"/>
    </row>
    <row r="8" spans="1:8" x14ac:dyDescent="0.15">
      <c r="A8" s="146"/>
      <c r="B8" s="147"/>
      <c r="C8" s="148"/>
      <c r="D8" s="149">
        <v>25476</v>
      </c>
      <c r="E8" s="150"/>
      <c r="F8" s="151">
        <v>27280</v>
      </c>
      <c r="G8" s="152"/>
      <c r="H8" s="153"/>
    </row>
    <row r="9" spans="1:8" x14ac:dyDescent="0.15">
      <c r="A9" s="134" t="s">
        <v>523</v>
      </c>
      <c r="B9" s="139"/>
      <c r="C9" s="140"/>
      <c r="D9" s="141">
        <v>52872</v>
      </c>
      <c r="E9" s="142"/>
      <c r="F9" s="143">
        <v>49174</v>
      </c>
      <c r="G9" s="144"/>
      <c r="H9" s="145"/>
    </row>
    <row r="10" spans="1:8" x14ac:dyDescent="0.15">
      <c r="A10" s="146"/>
      <c r="B10" s="147"/>
      <c r="C10" s="148"/>
      <c r="D10" s="149">
        <v>24293</v>
      </c>
      <c r="E10" s="150"/>
      <c r="F10" s="151">
        <v>29896</v>
      </c>
      <c r="G10" s="152"/>
      <c r="H10" s="153"/>
    </row>
    <row r="11" spans="1:8" x14ac:dyDescent="0.15">
      <c r="A11" s="134" t="s">
        <v>524</v>
      </c>
      <c r="B11" s="139"/>
      <c r="C11" s="140"/>
      <c r="D11" s="141">
        <v>45148</v>
      </c>
      <c r="E11" s="142"/>
      <c r="F11" s="143">
        <v>50636</v>
      </c>
      <c r="G11" s="144"/>
      <c r="H11" s="145"/>
    </row>
    <row r="12" spans="1:8" x14ac:dyDescent="0.15">
      <c r="A12" s="146"/>
      <c r="B12" s="147"/>
      <c r="C12" s="154"/>
      <c r="D12" s="149">
        <v>21620</v>
      </c>
      <c r="E12" s="150"/>
      <c r="F12" s="151">
        <v>31778</v>
      </c>
      <c r="G12" s="152"/>
      <c r="H12" s="153"/>
    </row>
    <row r="13" spans="1:8" x14ac:dyDescent="0.15">
      <c r="A13" s="134"/>
      <c r="B13" s="139"/>
      <c r="C13" s="140"/>
      <c r="D13" s="141">
        <v>52317</v>
      </c>
      <c r="E13" s="142"/>
      <c r="F13" s="143">
        <v>45966</v>
      </c>
      <c r="G13" s="155"/>
      <c r="H13" s="145"/>
    </row>
    <row r="14" spans="1:8" x14ac:dyDescent="0.15">
      <c r="A14" s="146"/>
      <c r="B14" s="147"/>
      <c r="C14" s="148"/>
      <c r="D14" s="149">
        <v>26663</v>
      </c>
      <c r="E14" s="150"/>
      <c r="F14" s="151">
        <v>27591</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2.86</v>
      </c>
      <c r="C19" s="156">
        <f>ROUND(VALUE(SUBSTITUTE(実質収支比率等に係る経年分析!G$48,"▲","-")),2)</f>
        <v>5.58</v>
      </c>
      <c r="D19" s="156">
        <f>ROUND(VALUE(SUBSTITUTE(実質収支比率等に係る経年分析!H$48,"▲","-")),2)</f>
        <v>3.81</v>
      </c>
      <c r="E19" s="156">
        <f>ROUND(VALUE(SUBSTITUTE(実質収支比率等に係る経年分析!I$48,"▲","-")),2)</f>
        <v>2.16</v>
      </c>
      <c r="F19" s="156">
        <f>ROUND(VALUE(SUBSTITUTE(実質収支比率等に係る経年分析!J$48,"▲","-")),2)</f>
        <v>2.0099999999999998</v>
      </c>
    </row>
    <row r="20" spans="1:11" x14ac:dyDescent="0.15">
      <c r="A20" s="156" t="s">
        <v>53</v>
      </c>
      <c r="B20" s="156">
        <f>ROUND(VALUE(SUBSTITUTE(実質収支比率等に係る経年分析!F$47,"▲","-")),2)</f>
        <v>11.81</v>
      </c>
      <c r="C20" s="156">
        <f>ROUND(VALUE(SUBSTITUTE(実質収支比率等に係る経年分析!G$47,"▲","-")),2)</f>
        <v>14.2</v>
      </c>
      <c r="D20" s="156">
        <f>ROUND(VALUE(SUBSTITUTE(実質収支比率等に係る経年分析!H$47,"▲","-")),2)</f>
        <v>16.22</v>
      </c>
      <c r="E20" s="156">
        <f>ROUND(VALUE(SUBSTITUTE(実質収支比率等に係る経年分析!I$47,"▲","-")),2)</f>
        <v>13.79</v>
      </c>
      <c r="F20" s="156">
        <f>ROUND(VALUE(SUBSTITUTE(実質収支比率等に係る経年分析!J$47,"▲","-")),2)</f>
        <v>13.34</v>
      </c>
    </row>
    <row r="21" spans="1:11" x14ac:dyDescent="0.15">
      <c r="A21" s="156" t="s">
        <v>54</v>
      </c>
      <c r="B21" s="156">
        <f>IF(ISNUMBER(VALUE(SUBSTITUTE(実質収支比率等に係る経年分析!F$49,"▲","-"))),ROUND(VALUE(SUBSTITUTE(実質収支比率等に係る経年分析!F$49,"▲","-")),2),NA())</f>
        <v>-0.3</v>
      </c>
      <c r="C21" s="156">
        <f>IF(ISNUMBER(VALUE(SUBSTITUTE(実質収支比率等に係る経年分析!G$49,"▲","-"))),ROUND(VALUE(SUBSTITUTE(実質収支比率等に係る経年分析!G$49,"▲","-")),2),NA())</f>
        <v>5.7</v>
      </c>
      <c r="D21" s="156">
        <f>IF(ISNUMBER(VALUE(SUBSTITUTE(実質収支比率等に係る経年分析!H$49,"▲","-"))),ROUND(VALUE(SUBSTITUTE(実質収支比率等に係る経年分析!H$49,"▲","-")),2),NA())</f>
        <v>-0.17</v>
      </c>
      <c r="E21" s="156">
        <f>IF(ISNUMBER(VALUE(SUBSTITUTE(実質収支比率等に係る経年分析!I$49,"▲","-"))),ROUND(VALUE(SUBSTITUTE(実質収支比率等に係る経年分析!I$49,"▲","-")),2),NA())</f>
        <v>-3.75</v>
      </c>
      <c r="F21" s="156">
        <f>IF(ISNUMBER(VALUE(SUBSTITUTE(実質収支比率等に係る経年分析!J$49,"▲","-"))),ROUND(VALUE(SUBSTITUTE(実質収支比率等に係る経年分析!J$49,"▲","-")),2),NA())</f>
        <v>-0.14000000000000001</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工業用水道事業会計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0.06</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0.06</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7.0000000000000007E-2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7.0000000000000007E-2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7.0000000000000007E-2</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0.14000000000000001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0.14000000000000001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0.16</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0.16</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v>
      </c>
    </row>
    <row r="31" spans="1:11" x14ac:dyDescent="0.15">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0.53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0.55000000000000004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0.18</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0.79</v>
      </c>
    </row>
    <row r="32" spans="1:11" x14ac:dyDescent="0.15">
      <c r="A32" s="157" t="str">
        <f>IF(連結実質赤字比率に係る赤字・黒字の構成分析!C$38="",NA(),連結実質赤字比率に係る赤字・黒字の構成分析!C$38)</f>
        <v>自動車運送事業会計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0.93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0.85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0.92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0.86</v>
      </c>
    </row>
    <row r="33" spans="1:16" x14ac:dyDescent="0.15">
      <c r="A33" s="157" t="str">
        <f>IF(連結実質赤字比率に係る赤字・黒字の構成分析!C$37="",NA(),連結実質赤字比率に係る赤字・黒字の構成分析!C$37)</f>
        <v>富士大和温泉病院事業会計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2.2400000000000002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2.5499999999999998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2.61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2.16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1.47</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2.85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5.57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3.81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2.15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2.0099999999999998</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3.19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3.16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3.29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3.36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2.6</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10.33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10.23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10.15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10.050000000000001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9.7100000000000009</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10187</v>
      </c>
      <c r="E42" s="158"/>
      <c r="F42" s="158"/>
      <c r="G42" s="158">
        <f>'実質公債費比率（分子）の構造'!L$52</f>
        <v>10249</v>
      </c>
      <c r="H42" s="158"/>
      <c r="I42" s="158"/>
      <c r="J42" s="158">
        <f>'実質公債費比率（分子）の構造'!M$52</f>
        <v>10029</v>
      </c>
      <c r="K42" s="158"/>
      <c r="L42" s="158"/>
      <c r="M42" s="158">
        <f>'実質公債費比率（分子）の構造'!N$52</f>
        <v>9805</v>
      </c>
      <c r="N42" s="158"/>
      <c r="O42" s="158"/>
      <c r="P42" s="158">
        <f>'実質公債費比率（分子）の構造'!O$52</f>
        <v>10014</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51</v>
      </c>
      <c r="C44" s="158"/>
      <c r="D44" s="158"/>
      <c r="E44" s="158">
        <f>'実質公債費比率（分子）の構造'!L$50</f>
        <v>36</v>
      </c>
      <c r="F44" s="158"/>
      <c r="G44" s="158"/>
      <c r="H44" s="158">
        <f>'実質公債費比率（分子）の構造'!M$50</f>
        <v>26</v>
      </c>
      <c r="I44" s="158"/>
      <c r="J44" s="158"/>
      <c r="K44" s="158">
        <f>'実質公債費比率（分子）の構造'!N$50</f>
        <v>16</v>
      </c>
      <c r="L44" s="158"/>
      <c r="M44" s="158"/>
      <c r="N44" s="158">
        <f>'実質公債費比率（分子）の構造'!O$50</f>
        <v>17</v>
      </c>
      <c r="O44" s="158"/>
      <c r="P44" s="158"/>
    </row>
    <row r="45" spans="1:16" x14ac:dyDescent="0.15">
      <c r="A45" s="158" t="s">
        <v>63</v>
      </c>
      <c r="B45" s="158">
        <f>'実質公債費比率（分子）の構造'!K$49</f>
        <v>369</v>
      </c>
      <c r="C45" s="158"/>
      <c r="D45" s="158"/>
      <c r="E45" s="158">
        <f>'実質公債費比率（分子）の構造'!L$49</f>
        <v>456</v>
      </c>
      <c r="F45" s="158"/>
      <c r="G45" s="158"/>
      <c r="H45" s="158">
        <f>'実質公債費比率（分子）の構造'!M$49</f>
        <v>456</v>
      </c>
      <c r="I45" s="158"/>
      <c r="J45" s="158"/>
      <c r="K45" s="158">
        <f>'実質公債費比率（分子）の構造'!N$49</f>
        <v>428</v>
      </c>
      <c r="L45" s="158"/>
      <c r="M45" s="158"/>
      <c r="N45" s="158">
        <f>'実質公債費比率（分子）の構造'!O$49</f>
        <v>335</v>
      </c>
      <c r="O45" s="158"/>
      <c r="P45" s="158"/>
    </row>
    <row r="46" spans="1:16" x14ac:dyDescent="0.15">
      <c r="A46" s="158" t="s">
        <v>64</v>
      </c>
      <c r="B46" s="158">
        <f>'実質公債費比率（分子）の構造'!K$48</f>
        <v>1132</v>
      </c>
      <c r="C46" s="158"/>
      <c r="D46" s="158"/>
      <c r="E46" s="158">
        <f>'実質公債費比率（分子）の構造'!L$48</f>
        <v>1075</v>
      </c>
      <c r="F46" s="158"/>
      <c r="G46" s="158"/>
      <c r="H46" s="158">
        <f>'実質公債費比率（分子）の構造'!M$48</f>
        <v>1084</v>
      </c>
      <c r="I46" s="158"/>
      <c r="J46" s="158"/>
      <c r="K46" s="158">
        <f>'実質公債費比率（分子）の構造'!N$48</f>
        <v>1126</v>
      </c>
      <c r="L46" s="158"/>
      <c r="M46" s="158"/>
      <c r="N46" s="158">
        <f>'実質公債費比率（分子）の構造'!O$48</f>
        <v>1239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9349</v>
      </c>
      <c r="C49" s="158"/>
      <c r="D49" s="158"/>
      <c r="E49" s="158">
        <f>'実質公債費比率（分子）の構造'!L$45</f>
        <v>9582</v>
      </c>
      <c r="F49" s="158"/>
      <c r="G49" s="158"/>
      <c r="H49" s="158">
        <f>'実質公債費比率（分子）の構造'!M$45</f>
        <v>9711</v>
      </c>
      <c r="I49" s="158"/>
      <c r="J49" s="158"/>
      <c r="K49" s="158">
        <f>'実質公債費比率（分子）の構造'!N$45</f>
        <v>9507</v>
      </c>
      <c r="L49" s="158"/>
      <c r="M49" s="158"/>
      <c r="N49" s="158">
        <f>'実質公債費比率（分子）の構造'!O$45</f>
        <v>9377</v>
      </c>
      <c r="O49" s="158"/>
      <c r="P49" s="158"/>
    </row>
    <row r="50" spans="1:16" x14ac:dyDescent="0.15">
      <c r="A50" s="158" t="s">
        <v>67</v>
      </c>
      <c r="B50" s="158" t="e">
        <f>NA()</f>
        <v>#N/A</v>
      </c>
      <c r="C50" s="158">
        <f>IF(ISNUMBER('実質公債費比率（分子）の構造'!K$53),'実質公債費比率（分子）の構造'!K$53,NA())</f>
        <v>714</v>
      </c>
      <c r="D50" s="158" t="e">
        <f>NA()</f>
        <v>#N/A</v>
      </c>
      <c r="E50" s="158" t="e">
        <f>NA()</f>
        <v>#N/A</v>
      </c>
      <c r="F50" s="158">
        <f>IF(ISNUMBER('実質公債費比率（分子）の構造'!L$53),'実質公債費比率（分子）の構造'!L$53,NA())</f>
        <v>900</v>
      </c>
      <c r="G50" s="158" t="e">
        <f>NA()</f>
        <v>#N/A</v>
      </c>
      <c r="H50" s="158" t="e">
        <f>NA()</f>
        <v>#N/A</v>
      </c>
      <c r="I50" s="158">
        <f>IF(ISNUMBER('実質公債費比率（分子）の構造'!M$53),'実質公債費比率（分子）の構造'!M$53,NA())</f>
        <v>1248</v>
      </c>
      <c r="J50" s="158" t="e">
        <f>NA()</f>
        <v>#N/A</v>
      </c>
      <c r="K50" s="158" t="e">
        <f>NA()</f>
        <v>#N/A</v>
      </c>
      <c r="L50" s="158">
        <f>IF(ISNUMBER('実質公債費比率（分子）の構造'!N$53),'実質公債費比率（分子）の構造'!N$53,NA())</f>
        <v>1272</v>
      </c>
      <c r="M50" s="158" t="e">
        <f>NA()</f>
        <v>#N/A</v>
      </c>
      <c r="N50" s="158" t="e">
        <f>NA()</f>
        <v>#N/A</v>
      </c>
      <c r="O50" s="158">
        <f>IF(ISNUMBER('実質公債費比率（分子）の構造'!O$53),'実質公債費比率（分子）の構造'!O$53,NA())</f>
        <v>954</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105680</v>
      </c>
      <c r="E56" s="157"/>
      <c r="F56" s="157"/>
      <c r="G56" s="157">
        <f>'将来負担比率（分子）の構造'!J$52</f>
        <v>104919</v>
      </c>
      <c r="H56" s="157"/>
      <c r="I56" s="157"/>
      <c r="J56" s="157">
        <f>'将来負担比率（分子）の構造'!K$52</f>
        <v>102753</v>
      </c>
      <c r="K56" s="157"/>
      <c r="L56" s="157"/>
      <c r="M56" s="157">
        <f>'将来負担比率（分子）の構造'!L$52</f>
        <v>98710</v>
      </c>
      <c r="N56" s="157"/>
      <c r="O56" s="157"/>
      <c r="P56" s="157">
        <f>'将来負担比率（分子）の構造'!M$52</f>
        <v>93158</v>
      </c>
    </row>
    <row r="57" spans="1:16" x14ac:dyDescent="0.15">
      <c r="A57" s="157" t="s">
        <v>42</v>
      </c>
      <c r="B57" s="157"/>
      <c r="C57" s="157"/>
      <c r="D57" s="157">
        <f>'将来負担比率（分子）の構造'!I$51</f>
        <v>9021</v>
      </c>
      <c r="E57" s="157"/>
      <c r="F57" s="157"/>
      <c r="G57" s="157">
        <f>'将来負担比率（分子）の構造'!J$51</f>
        <v>8813</v>
      </c>
      <c r="H57" s="157"/>
      <c r="I57" s="157"/>
      <c r="J57" s="157">
        <f>'将来負担比率（分子）の構造'!K$51</f>
        <v>8495</v>
      </c>
      <c r="K57" s="157"/>
      <c r="L57" s="157"/>
      <c r="M57" s="157">
        <f>'将来負担比率（分子）の構造'!L$51</f>
        <v>8326</v>
      </c>
      <c r="N57" s="157"/>
      <c r="O57" s="157"/>
      <c r="P57" s="157">
        <f>'将来負担比率（分子）の構造'!M$51</f>
        <v>8569</v>
      </c>
    </row>
    <row r="58" spans="1:16" x14ac:dyDescent="0.15">
      <c r="A58" s="157" t="s">
        <v>41</v>
      </c>
      <c r="B58" s="157"/>
      <c r="C58" s="157"/>
      <c r="D58" s="157">
        <f>'将来負担比率（分子）の構造'!I$50</f>
        <v>17355</v>
      </c>
      <c r="E58" s="157"/>
      <c r="F58" s="157"/>
      <c r="G58" s="157">
        <f>'将来負担比率（分子）の構造'!J$50</f>
        <v>22968</v>
      </c>
      <c r="H58" s="157"/>
      <c r="I58" s="157"/>
      <c r="J58" s="157">
        <f>'将来負担比率（分子）の構造'!K$50</f>
        <v>23438</v>
      </c>
      <c r="K58" s="157"/>
      <c r="L58" s="157"/>
      <c r="M58" s="157">
        <f>'将来負担比率（分子）の構造'!L$50</f>
        <v>21785</v>
      </c>
      <c r="N58" s="157"/>
      <c r="O58" s="157"/>
      <c r="P58" s="157">
        <f>'将来負担比率（分子）の構造'!M$50</f>
        <v>21140</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0</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12806</v>
      </c>
      <c r="C62" s="157"/>
      <c r="D62" s="157"/>
      <c r="E62" s="157">
        <f>'将来負担比率（分子）の構造'!J$45</f>
        <v>12658</v>
      </c>
      <c r="F62" s="157"/>
      <c r="G62" s="157"/>
      <c r="H62" s="157">
        <f>'将来負担比率（分子）の構造'!K$45</f>
        <v>12242</v>
      </c>
      <c r="I62" s="157"/>
      <c r="J62" s="157"/>
      <c r="K62" s="157">
        <f>'将来負担比率（分子）の構造'!L$45</f>
        <v>12387</v>
      </c>
      <c r="L62" s="157"/>
      <c r="M62" s="157"/>
      <c r="N62" s="157">
        <f>'将来負担比率（分子）の構造'!M$45</f>
        <v>12633</v>
      </c>
      <c r="O62" s="157"/>
      <c r="P62" s="157"/>
    </row>
    <row r="63" spans="1:16" x14ac:dyDescent="0.15">
      <c r="A63" s="157" t="s">
        <v>34</v>
      </c>
      <c r="B63" s="157">
        <f>'将来負担比率（分子）の構造'!I$44</f>
        <v>3559</v>
      </c>
      <c r="C63" s="157"/>
      <c r="D63" s="157"/>
      <c r="E63" s="157">
        <f>'将来負担比率（分子）の構造'!J$44</f>
        <v>3341</v>
      </c>
      <c r="F63" s="157"/>
      <c r="G63" s="157"/>
      <c r="H63" s="157">
        <f>'将来負担比率（分子）の構造'!K$44</f>
        <v>2908</v>
      </c>
      <c r="I63" s="157"/>
      <c r="J63" s="157"/>
      <c r="K63" s="157">
        <f>'将来負担比率（分子）の構造'!L$44</f>
        <v>2642</v>
      </c>
      <c r="L63" s="157"/>
      <c r="M63" s="157"/>
      <c r="N63" s="157">
        <f>'将来負担比率（分子）の構造'!M$44</f>
        <v>2461</v>
      </c>
      <c r="O63" s="157"/>
      <c r="P63" s="157"/>
    </row>
    <row r="64" spans="1:16" x14ac:dyDescent="0.15">
      <c r="A64" s="157" t="s">
        <v>33</v>
      </c>
      <c r="B64" s="157">
        <f>'将来負担比率（分子）の構造'!I$43</f>
        <v>14775</v>
      </c>
      <c r="C64" s="157"/>
      <c r="D64" s="157"/>
      <c r="E64" s="157">
        <f>'将来負担比率（分子）の構造'!J$43</f>
        <v>13269</v>
      </c>
      <c r="F64" s="157"/>
      <c r="G64" s="157"/>
      <c r="H64" s="157">
        <f>'将来負担比率（分子）の構造'!K$43</f>
        <v>12463</v>
      </c>
      <c r="I64" s="157"/>
      <c r="J64" s="157"/>
      <c r="K64" s="157">
        <f>'将来負担比率（分子）の構造'!L$43</f>
        <v>12150</v>
      </c>
      <c r="L64" s="157"/>
      <c r="M64" s="157"/>
      <c r="N64" s="157">
        <f>'将来負担比率（分子）の構造'!M$43</f>
        <v>12450</v>
      </c>
      <c r="O64" s="157"/>
      <c r="P64" s="157"/>
    </row>
    <row r="65" spans="1:16" x14ac:dyDescent="0.15">
      <c r="A65" s="157" t="s">
        <v>32</v>
      </c>
      <c r="B65" s="157">
        <f>'将来負担比率（分子）の構造'!I$42</f>
        <v>507</v>
      </c>
      <c r="C65" s="157"/>
      <c r="D65" s="157"/>
      <c r="E65" s="157">
        <f>'将来負担比率（分子）の構造'!J$42</f>
        <v>481</v>
      </c>
      <c r="F65" s="157"/>
      <c r="G65" s="157"/>
      <c r="H65" s="157">
        <f>'将来負担比率（分子）の構造'!K$42</f>
        <v>465</v>
      </c>
      <c r="I65" s="157"/>
      <c r="J65" s="157"/>
      <c r="K65" s="157">
        <f>'将来負担比率（分子）の構造'!L$42</f>
        <v>459</v>
      </c>
      <c r="L65" s="157"/>
      <c r="M65" s="157"/>
      <c r="N65" s="157">
        <f>'将来負担比率（分子）の構造'!M$42</f>
        <v>454</v>
      </c>
      <c r="O65" s="157"/>
      <c r="P65" s="157"/>
    </row>
    <row r="66" spans="1:16" x14ac:dyDescent="0.15">
      <c r="A66" s="157" t="s">
        <v>31</v>
      </c>
      <c r="B66" s="157">
        <f>'将来負担比率（分子）の構造'!I$41</f>
        <v>94921</v>
      </c>
      <c r="C66" s="157"/>
      <c r="D66" s="157"/>
      <c r="E66" s="157">
        <f>'将来負担比率（分子）の構造'!J$41</f>
        <v>94303</v>
      </c>
      <c r="F66" s="157"/>
      <c r="G66" s="157"/>
      <c r="H66" s="157">
        <f>'将来負担比率（分子）の構造'!K$41</f>
        <v>92406</v>
      </c>
      <c r="I66" s="157"/>
      <c r="J66" s="157"/>
      <c r="K66" s="157">
        <f>'将来負担比率（分子）の構造'!L$41</f>
        <v>90158</v>
      </c>
      <c r="L66" s="157"/>
      <c r="M66" s="157"/>
      <c r="N66" s="157">
        <f>'将来負担比率（分子）の構造'!M$41</f>
        <v>87323</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8937</v>
      </c>
      <c r="C72" s="161">
        <f>基金残高に係る経年分析!G55</f>
        <v>7728</v>
      </c>
      <c r="D72" s="161">
        <f>基金残高に係る経年分析!H55</f>
        <v>7694</v>
      </c>
    </row>
    <row r="73" spans="1:16" x14ac:dyDescent="0.15">
      <c r="A73" s="160" t="s">
        <v>74</v>
      </c>
      <c r="B73" s="161">
        <f>基金残高に係る経年分析!F56</f>
        <v>5509</v>
      </c>
      <c r="C73" s="161">
        <f>基金残高に係る経年分析!G56</f>
        <v>4977</v>
      </c>
      <c r="D73" s="161">
        <f>基金残高に係る経年分析!H56</f>
        <v>4436</v>
      </c>
    </row>
    <row r="74" spans="1:16" x14ac:dyDescent="0.15">
      <c r="A74" s="160" t="s">
        <v>75</v>
      </c>
      <c r="B74" s="161">
        <f>基金残高に係る経年分析!F57</f>
        <v>8909</v>
      </c>
      <c r="C74" s="161">
        <f>基金残高に係る経年分析!G57</f>
        <v>8990</v>
      </c>
      <c r="D74" s="161">
        <f>基金残高に係る経年分析!H57</f>
        <v>7744</v>
      </c>
    </row>
  </sheetData>
  <sheetProtection algorithmName="SHA-512" hashValue="2YbWYSdzPzQ7qvrCyGe2EVaKqPSnKQ5dQNUTbpGiL106pX8BihJ+L81dG42fn/INSVlYM33/Dn3GJ/OKeYejIw==" saltValue="voMHVQkx08klopgsBPXP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31973640</v>
      </c>
      <c r="S5" s="600"/>
      <c r="T5" s="600"/>
      <c r="U5" s="600"/>
      <c r="V5" s="600"/>
      <c r="W5" s="600"/>
      <c r="X5" s="600"/>
      <c r="Y5" s="601"/>
      <c r="Z5" s="602">
        <v>27</v>
      </c>
      <c r="AA5" s="602"/>
      <c r="AB5" s="602"/>
      <c r="AC5" s="602"/>
      <c r="AD5" s="603">
        <v>30516229</v>
      </c>
      <c r="AE5" s="603"/>
      <c r="AF5" s="603"/>
      <c r="AG5" s="603"/>
      <c r="AH5" s="603"/>
      <c r="AI5" s="603"/>
      <c r="AJ5" s="603"/>
      <c r="AK5" s="603"/>
      <c r="AL5" s="604">
        <v>51.4</v>
      </c>
      <c r="AM5" s="605"/>
      <c r="AN5" s="605"/>
      <c r="AO5" s="606"/>
      <c r="AP5" s="596" t="s">
        <v>216</v>
      </c>
      <c r="AQ5" s="597"/>
      <c r="AR5" s="597"/>
      <c r="AS5" s="597"/>
      <c r="AT5" s="597"/>
      <c r="AU5" s="597"/>
      <c r="AV5" s="597"/>
      <c r="AW5" s="597"/>
      <c r="AX5" s="597"/>
      <c r="AY5" s="597"/>
      <c r="AZ5" s="597"/>
      <c r="BA5" s="597"/>
      <c r="BB5" s="597"/>
      <c r="BC5" s="597"/>
      <c r="BD5" s="597"/>
      <c r="BE5" s="597"/>
      <c r="BF5" s="598"/>
      <c r="BG5" s="610">
        <v>30500530</v>
      </c>
      <c r="BH5" s="611"/>
      <c r="BI5" s="611"/>
      <c r="BJ5" s="611"/>
      <c r="BK5" s="611"/>
      <c r="BL5" s="611"/>
      <c r="BM5" s="611"/>
      <c r="BN5" s="612"/>
      <c r="BO5" s="613">
        <v>95.4</v>
      </c>
      <c r="BP5" s="613"/>
      <c r="BQ5" s="613"/>
      <c r="BR5" s="613"/>
      <c r="BS5" s="614">
        <v>697811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781209</v>
      </c>
      <c r="S6" s="611"/>
      <c r="T6" s="611"/>
      <c r="U6" s="611"/>
      <c r="V6" s="611"/>
      <c r="W6" s="611"/>
      <c r="X6" s="611"/>
      <c r="Y6" s="612"/>
      <c r="Z6" s="613">
        <v>0.7</v>
      </c>
      <c r="AA6" s="613"/>
      <c r="AB6" s="613"/>
      <c r="AC6" s="613"/>
      <c r="AD6" s="614">
        <v>781209</v>
      </c>
      <c r="AE6" s="614"/>
      <c r="AF6" s="614"/>
      <c r="AG6" s="614"/>
      <c r="AH6" s="614"/>
      <c r="AI6" s="614"/>
      <c r="AJ6" s="614"/>
      <c r="AK6" s="614"/>
      <c r="AL6" s="615">
        <v>1.3</v>
      </c>
      <c r="AM6" s="616"/>
      <c r="AN6" s="616"/>
      <c r="AO6" s="617"/>
      <c r="AP6" s="607" t="s">
        <v>221</v>
      </c>
      <c r="AQ6" s="608"/>
      <c r="AR6" s="608"/>
      <c r="AS6" s="608"/>
      <c r="AT6" s="608"/>
      <c r="AU6" s="608"/>
      <c r="AV6" s="608"/>
      <c r="AW6" s="608"/>
      <c r="AX6" s="608"/>
      <c r="AY6" s="608"/>
      <c r="AZ6" s="608"/>
      <c r="BA6" s="608"/>
      <c r="BB6" s="608"/>
      <c r="BC6" s="608"/>
      <c r="BD6" s="608"/>
      <c r="BE6" s="608"/>
      <c r="BF6" s="609"/>
      <c r="BG6" s="610">
        <v>30500530</v>
      </c>
      <c r="BH6" s="611"/>
      <c r="BI6" s="611"/>
      <c r="BJ6" s="611"/>
      <c r="BK6" s="611"/>
      <c r="BL6" s="611"/>
      <c r="BM6" s="611"/>
      <c r="BN6" s="612"/>
      <c r="BO6" s="613">
        <v>95.4</v>
      </c>
      <c r="BP6" s="613"/>
      <c r="BQ6" s="613"/>
      <c r="BR6" s="613"/>
      <c r="BS6" s="614">
        <v>697811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559183</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558445</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12531</v>
      </c>
      <c r="S7" s="611"/>
      <c r="T7" s="611"/>
      <c r="U7" s="611"/>
      <c r="V7" s="611"/>
      <c r="W7" s="611"/>
      <c r="X7" s="611"/>
      <c r="Y7" s="612"/>
      <c r="Z7" s="613">
        <v>0</v>
      </c>
      <c r="AA7" s="613"/>
      <c r="AB7" s="613"/>
      <c r="AC7" s="613"/>
      <c r="AD7" s="614">
        <v>12531</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14532629</v>
      </c>
      <c r="BH7" s="611"/>
      <c r="BI7" s="611"/>
      <c r="BJ7" s="611"/>
      <c r="BK7" s="611"/>
      <c r="BL7" s="611"/>
      <c r="BM7" s="611"/>
      <c r="BN7" s="612"/>
      <c r="BO7" s="613">
        <v>45.5</v>
      </c>
      <c r="BP7" s="613"/>
      <c r="BQ7" s="613"/>
      <c r="BR7" s="613"/>
      <c r="BS7" s="614">
        <v>697811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11346480</v>
      </c>
      <c r="CS7" s="611"/>
      <c r="CT7" s="611"/>
      <c r="CU7" s="611"/>
      <c r="CV7" s="611"/>
      <c r="CW7" s="611"/>
      <c r="CX7" s="611"/>
      <c r="CY7" s="612"/>
      <c r="CZ7" s="613">
        <v>9.6999999999999993</v>
      </c>
      <c r="DA7" s="613"/>
      <c r="DB7" s="613"/>
      <c r="DC7" s="613"/>
      <c r="DD7" s="619">
        <v>910035</v>
      </c>
      <c r="DE7" s="611"/>
      <c r="DF7" s="611"/>
      <c r="DG7" s="611"/>
      <c r="DH7" s="611"/>
      <c r="DI7" s="611"/>
      <c r="DJ7" s="611"/>
      <c r="DK7" s="611"/>
      <c r="DL7" s="611"/>
      <c r="DM7" s="611"/>
      <c r="DN7" s="611"/>
      <c r="DO7" s="611"/>
      <c r="DP7" s="612"/>
      <c r="DQ7" s="619">
        <v>8320779</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192053</v>
      </c>
      <c r="S8" s="611"/>
      <c r="T8" s="611"/>
      <c r="U8" s="611"/>
      <c r="V8" s="611"/>
      <c r="W8" s="611"/>
      <c r="X8" s="611"/>
      <c r="Y8" s="612"/>
      <c r="Z8" s="613">
        <v>0.2</v>
      </c>
      <c r="AA8" s="613"/>
      <c r="AB8" s="613"/>
      <c r="AC8" s="613"/>
      <c r="AD8" s="614">
        <v>192053</v>
      </c>
      <c r="AE8" s="614"/>
      <c r="AF8" s="614"/>
      <c r="AG8" s="614"/>
      <c r="AH8" s="614"/>
      <c r="AI8" s="614"/>
      <c r="AJ8" s="614"/>
      <c r="AK8" s="614"/>
      <c r="AL8" s="615">
        <v>0.3</v>
      </c>
      <c r="AM8" s="616"/>
      <c r="AN8" s="616"/>
      <c r="AO8" s="617"/>
      <c r="AP8" s="607" t="s">
        <v>227</v>
      </c>
      <c r="AQ8" s="608"/>
      <c r="AR8" s="608"/>
      <c r="AS8" s="608"/>
      <c r="AT8" s="608"/>
      <c r="AU8" s="608"/>
      <c r="AV8" s="608"/>
      <c r="AW8" s="608"/>
      <c r="AX8" s="608"/>
      <c r="AY8" s="608"/>
      <c r="AZ8" s="608"/>
      <c r="BA8" s="608"/>
      <c r="BB8" s="608"/>
      <c r="BC8" s="608"/>
      <c r="BD8" s="608"/>
      <c r="BE8" s="608"/>
      <c r="BF8" s="609"/>
      <c r="BG8" s="610">
        <v>375119</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49016126</v>
      </c>
      <c r="CS8" s="611"/>
      <c r="CT8" s="611"/>
      <c r="CU8" s="611"/>
      <c r="CV8" s="611"/>
      <c r="CW8" s="611"/>
      <c r="CX8" s="611"/>
      <c r="CY8" s="612"/>
      <c r="CZ8" s="613">
        <v>42</v>
      </c>
      <c r="DA8" s="613"/>
      <c r="DB8" s="613"/>
      <c r="DC8" s="613"/>
      <c r="DD8" s="619">
        <v>538268</v>
      </c>
      <c r="DE8" s="611"/>
      <c r="DF8" s="611"/>
      <c r="DG8" s="611"/>
      <c r="DH8" s="611"/>
      <c r="DI8" s="611"/>
      <c r="DJ8" s="611"/>
      <c r="DK8" s="611"/>
      <c r="DL8" s="611"/>
      <c r="DM8" s="611"/>
      <c r="DN8" s="611"/>
      <c r="DO8" s="611"/>
      <c r="DP8" s="612"/>
      <c r="DQ8" s="619">
        <v>22236192</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236998</v>
      </c>
      <c r="S9" s="611"/>
      <c r="T9" s="611"/>
      <c r="U9" s="611"/>
      <c r="V9" s="611"/>
      <c r="W9" s="611"/>
      <c r="X9" s="611"/>
      <c r="Y9" s="612"/>
      <c r="Z9" s="613">
        <v>0.2</v>
      </c>
      <c r="AA9" s="613"/>
      <c r="AB9" s="613"/>
      <c r="AC9" s="613"/>
      <c r="AD9" s="614">
        <v>236998</v>
      </c>
      <c r="AE9" s="614"/>
      <c r="AF9" s="614"/>
      <c r="AG9" s="614"/>
      <c r="AH9" s="614"/>
      <c r="AI9" s="614"/>
      <c r="AJ9" s="614"/>
      <c r="AK9" s="614"/>
      <c r="AL9" s="615">
        <v>0.4</v>
      </c>
      <c r="AM9" s="616"/>
      <c r="AN9" s="616"/>
      <c r="AO9" s="617"/>
      <c r="AP9" s="607" t="s">
        <v>230</v>
      </c>
      <c r="AQ9" s="608"/>
      <c r="AR9" s="608"/>
      <c r="AS9" s="608"/>
      <c r="AT9" s="608"/>
      <c r="AU9" s="608"/>
      <c r="AV9" s="608"/>
      <c r="AW9" s="608"/>
      <c r="AX9" s="608"/>
      <c r="AY9" s="608"/>
      <c r="AZ9" s="608"/>
      <c r="BA9" s="608"/>
      <c r="BB9" s="608"/>
      <c r="BC9" s="608"/>
      <c r="BD9" s="608"/>
      <c r="BE9" s="608"/>
      <c r="BF9" s="609"/>
      <c r="BG9" s="610">
        <v>11330588</v>
      </c>
      <c r="BH9" s="611"/>
      <c r="BI9" s="611"/>
      <c r="BJ9" s="611"/>
      <c r="BK9" s="611"/>
      <c r="BL9" s="611"/>
      <c r="BM9" s="611"/>
      <c r="BN9" s="612"/>
      <c r="BO9" s="613">
        <v>35.4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7675375</v>
      </c>
      <c r="CS9" s="611"/>
      <c r="CT9" s="611"/>
      <c r="CU9" s="611"/>
      <c r="CV9" s="611"/>
      <c r="CW9" s="611"/>
      <c r="CX9" s="611"/>
      <c r="CY9" s="612"/>
      <c r="CZ9" s="613">
        <v>6.6</v>
      </c>
      <c r="DA9" s="613"/>
      <c r="DB9" s="613"/>
      <c r="DC9" s="613"/>
      <c r="DD9" s="619">
        <v>99140</v>
      </c>
      <c r="DE9" s="611"/>
      <c r="DF9" s="611"/>
      <c r="DG9" s="611"/>
      <c r="DH9" s="611"/>
      <c r="DI9" s="611"/>
      <c r="DJ9" s="611"/>
      <c r="DK9" s="611"/>
      <c r="DL9" s="611"/>
      <c r="DM9" s="611"/>
      <c r="DN9" s="611"/>
      <c r="DO9" s="611"/>
      <c r="DP9" s="612"/>
      <c r="DQ9" s="619">
        <v>6133785</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900720</v>
      </c>
      <c r="BH10" s="611"/>
      <c r="BI10" s="611"/>
      <c r="BJ10" s="611"/>
      <c r="BK10" s="611"/>
      <c r="BL10" s="611"/>
      <c r="BM10" s="611"/>
      <c r="BN10" s="612"/>
      <c r="BO10" s="613">
        <v>2.8</v>
      </c>
      <c r="BP10" s="613"/>
      <c r="BQ10" s="613"/>
      <c r="BR10" s="613"/>
      <c r="BS10" s="614">
        <v>149712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58744</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2244</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6372066</v>
      </c>
      <c r="S11" s="611"/>
      <c r="T11" s="611"/>
      <c r="U11" s="611"/>
      <c r="V11" s="611"/>
      <c r="W11" s="611"/>
      <c r="X11" s="611"/>
      <c r="Y11" s="612"/>
      <c r="Z11" s="615">
        <v>5.4</v>
      </c>
      <c r="AA11" s="616"/>
      <c r="AB11" s="616"/>
      <c r="AC11" s="622"/>
      <c r="AD11" s="619">
        <v>6372066</v>
      </c>
      <c r="AE11" s="611"/>
      <c r="AF11" s="611"/>
      <c r="AG11" s="611"/>
      <c r="AH11" s="611"/>
      <c r="AI11" s="611"/>
      <c r="AJ11" s="611"/>
      <c r="AK11" s="612"/>
      <c r="AL11" s="615">
        <v>10.7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1926202</v>
      </c>
      <c r="BH11" s="611"/>
      <c r="BI11" s="611"/>
      <c r="BJ11" s="611"/>
      <c r="BK11" s="611"/>
      <c r="BL11" s="611"/>
      <c r="BM11" s="611"/>
      <c r="BN11" s="612"/>
      <c r="BO11" s="613">
        <v>6</v>
      </c>
      <c r="BP11" s="613"/>
      <c r="BQ11" s="613"/>
      <c r="BR11" s="613"/>
      <c r="BS11" s="614">
        <v>548099</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4246155</v>
      </c>
      <c r="CS11" s="611"/>
      <c r="CT11" s="611"/>
      <c r="CU11" s="611"/>
      <c r="CV11" s="611"/>
      <c r="CW11" s="611"/>
      <c r="CX11" s="611"/>
      <c r="CY11" s="612"/>
      <c r="CZ11" s="613">
        <v>3.6</v>
      </c>
      <c r="DA11" s="613"/>
      <c r="DB11" s="613"/>
      <c r="DC11" s="613"/>
      <c r="DD11" s="619">
        <v>1085067</v>
      </c>
      <c r="DE11" s="611"/>
      <c r="DF11" s="611"/>
      <c r="DG11" s="611"/>
      <c r="DH11" s="611"/>
      <c r="DI11" s="611"/>
      <c r="DJ11" s="611"/>
      <c r="DK11" s="611"/>
      <c r="DL11" s="611"/>
      <c r="DM11" s="611"/>
      <c r="DN11" s="611"/>
      <c r="DO11" s="611"/>
      <c r="DP11" s="612"/>
      <c r="DQ11" s="619">
        <v>2481297</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35529</v>
      </c>
      <c r="S12" s="611"/>
      <c r="T12" s="611"/>
      <c r="U12" s="611"/>
      <c r="V12" s="611"/>
      <c r="W12" s="611"/>
      <c r="X12" s="611"/>
      <c r="Y12" s="612"/>
      <c r="Z12" s="613">
        <v>0</v>
      </c>
      <c r="AA12" s="613"/>
      <c r="AB12" s="613"/>
      <c r="AC12" s="613"/>
      <c r="AD12" s="614">
        <v>35529</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13396613</v>
      </c>
      <c r="BH12" s="611"/>
      <c r="BI12" s="611"/>
      <c r="BJ12" s="611"/>
      <c r="BK12" s="611"/>
      <c r="BL12" s="611"/>
      <c r="BM12" s="611"/>
      <c r="BN12" s="612"/>
      <c r="BO12" s="613">
        <v>41.9</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2875400</v>
      </c>
      <c r="CS12" s="611"/>
      <c r="CT12" s="611"/>
      <c r="CU12" s="611"/>
      <c r="CV12" s="611"/>
      <c r="CW12" s="611"/>
      <c r="CX12" s="611"/>
      <c r="CY12" s="612"/>
      <c r="CZ12" s="613">
        <v>2.5</v>
      </c>
      <c r="DA12" s="613"/>
      <c r="DB12" s="613"/>
      <c r="DC12" s="613"/>
      <c r="DD12" s="619">
        <v>77042</v>
      </c>
      <c r="DE12" s="611"/>
      <c r="DF12" s="611"/>
      <c r="DG12" s="611"/>
      <c r="DH12" s="611"/>
      <c r="DI12" s="611"/>
      <c r="DJ12" s="611"/>
      <c r="DK12" s="611"/>
      <c r="DL12" s="611"/>
      <c r="DM12" s="611"/>
      <c r="DN12" s="611"/>
      <c r="DO12" s="611"/>
      <c r="DP12" s="612"/>
      <c r="DQ12" s="619">
        <v>1800399</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13274096</v>
      </c>
      <c r="BH13" s="611"/>
      <c r="BI13" s="611"/>
      <c r="BJ13" s="611"/>
      <c r="BK13" s="611"/>
      <c r="BL13" s="611"/>
      <c r="BM13" s="611"/>
      <c r="BN13" s="612"/>
      <c r="BO13" s="613">
        <v>41.5</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10065812</v>
      </c>
      <c r="CS13" s="611"/>
      <c r="CT13" s="611"/>
      <c r="CU13" s="611"/>
      <c r="CV13" s="611"/>
      <c r="CW13" s="611"/>
      <c r="CX13" s="611"/>
      <c r="CY13" s="612"/>
      <c r="CZ13" s="613">
        <v>8.6</v>
      </c>
      <c r="DA13" s="613"/>
      <c r="DB13" s="613"/>
      <c r="DC13" s="613"/>
      <c r="DD13" s="619">
        <v>4419773</v>
      </c>
      <c r="DE13" s="611"/>
      <c r="DF13" s="611"/>
      <c r="DG13" s="611"/>
      <c r="DH13" s="611"/>
      <c r="DI13" s="611"/>
      <c r="DJ13" s="611"/>
      <c r="DK13" s="611"/>
      <c r="DL13" s="611"/>
      <c r="DM13" s="611"/>
      <c r="DN13" s="611"/>
      <c r="DO13" s="611"/>
      <c r="DP13" s="612"/>
      <c r="DQ13" s="619">
        <v>5663610</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855425</v>
      </c>
      <c r="BH14" s="611"/>
      <c r="BI14" s="611"/>
      <c r="BJ14" s="611"/>
      <c r="BK14" s="611"/>
      <c r="BL14" s="611"/>
      <c r="BM14" s="611"/>
      <c r="BN14" s="612"/>
      <c r="BO14" s="613">
        <v>2.7</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4122282</v>
      </c>
      <c r="CS14" s="611"/>
      <c r="CT14" s="611"/>
      <c r="CU14" s="611"/>
      <c r="CV14" s="611"/>
      <c r="CW14" s="611"/>
      <c r="CX14" s="611"/>
      <c r="CY14" s="612"/>
      <c r="CZ14" s="613">
        <v>3.5</v>
      </c>
      <c r="DA14" s="613"/>
      <c r="DB14" s="613"/>
      <c r="DC14" s="613"/>
      <c r="DD14" s="619">
        <v>328413</v>
      </c>
      <c r="DE14" s="611"/>
      <c r="DF14" s="611"/>
      <c r="DG14" s="611"/>
      <c r="DH14" s="611"/>
      <c r="DI14" s="611"/>
      <c r="DJ14" s="611"/>
      <c r="DK14" s="611"/>
      <c r="DL14" s="611"/>
      <c r="DM14" s="611"/>
      <c r="DN14" s="611"/>
      <c r="DO14" s="611"/>
      <c r="DP14" s="612"/>
      <c r="DQ14" s="619">
        <v>3743093</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69899</v>
      </c>
      <c r="S15" s="611"/>
      <c r="T15" s="611"/>
      <c r="U15" s="611"/>
      <c r="V15" s="611"/>
      <c r="W15" s="611"/>
      <c r="X15" s="611"/>
      <c r="Y15" s="612"/>
      <c r="Z15" s="613">
        <v>0.1</v>
      </c>
      <c r="AA15" s="613"/>
      <c r="AB15" s="613"/>
      <c r="AC15" s="613"/>
      <c r="AD15" s="614">
        <v>69899</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1715863</v>
      </c>
      <c r="BH15" s="611"/>
      <c r="BI15" s="611"/>
      <c r="BJ15" s="611"/>
      <c r="BK15" s="611"/>
      <c r="BL15" s="611"/>
      <c r="BM15" s="611"/>
      <c r="BN15" s="612"/>
      <c r="BO15" s="613">
        <v>5.4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15571386</v>
      </c>
      <c r="CS15" s="611"/>
      <c r="CT15" s="611"/>
      <c r="CU15" s="611"/>
      <c r="CV15" s="611"/>
      <c r="CW15" s="611"/>
      <c r="CX15" s="611"/>
      <c r="CY15" s="612"/>
      <c r="CZ15" s="613">
        <v>13.3</v>
      </c>
      <c r="DA15" s="613"/>
      <c r="DB15" s="613"/>
      <c r="DC15" s="613"/>
      <c r="DD15" s="619">
        <v>2767436</v>
      </c>
      <c r="DE15" s="611"/>
      <c r="DF15" s="611"/>
      <c r="DG15" s="611"/>
      <c r="DH15" s="611"/>
      <c r="DI15" s="611"/>
      <c r="DJ15" s="611"/>
      <c r="DK15" s="611"/>
      <c r="DL15" s="611"/>
      <c r="DM15" s="611"/>
      <c r="DN15" s="611"/>
      <c r="DO15" s="611"/>
      <c r="DP15" s="612"/>
      <c r="DQ15" s="619">
        <v>8660237</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631842</v>
      </c>
      <c r="S16" s="611"/>
      <c r="T16" s="611"/>
      <c r="U16" s="611"/>
      <c r="V16" s="611"/>
      <c r="W16" s="611"/>
      <c r="X16" s="611"/>
      <c r="Y16" s="612"/>
      <c r="Z16" s="613">
        <v>0.5</v>
      </c>
      <c r="AA16" s="613"/>
      <c r="AB16" s="613"/>
      <c r="AC16" s="613"/>
      <c r="AD16" s="614">
        <v>631842</v>
      </c>
      <c r="AE16" s="614"/>
      <c r="AF16" s="614"/>
      <c r="AG16" s="614"/>
      <c r="AH16" s="614"/>
      <c r="AI16" s="614"/>
      <c r="AJ16" s="614"/>
      <c r="AK16" s="614"/>
      <c r="AL16" s="615">
        <v>1.1000000000000001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1694326</v>
      </c>
      <c r="CS16" s="611"/>
      <c r="CT16" s="611"/>
      <c r="CU16" s="611"/>
      <c r="CV16" s="611"/>
      <c r="CW16" s="611"/>
      <c r="CX16" s="611"/>
      <c r="CY16" s="612"/>
      <c r="CZ16" s="613">
        <v>1.5</v>
      </c>
      <c r="DA16" s="613"/>
      <c r="DB16" s="613"/>
      <c r="DC16" s="613"/>
      <c r="DD16" s="619" t="s">
        <v>122</v>
      </c>
      <c r="DE16" s="611"/>
      <c r="DF16" s="611"/>
      <c r="DG16" s="611"/>
      <c r="DH16" s="611"/>
      <c r="DI16" s="611"/>
      <c r="DJ16" s="611"/>
      <c r="DK16" s="611"/>
      <c r="DL16" s="611"/>
      <c r="DM16" s="611"/>
      <c r="DN16" s="611"/>
      <c r="DO16" s="611"/>
      <c r="DP16" s="612"/>
      <c r="DQ16" s="619">
        <v>496914</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1255518</v>
      </c>
      <c r="S17" s="611"/>
      <c r="T17" s="611"/>
      <c r="U17" s="611"/>
      <c r="V17" s="611"/>
      <c r="W17" s="611"/>
      <c r="X17" s="611"/>
      <c r="Y17" s="612"/>
      <c r="Z17" s="613">
        <v>1.1000000000000001</v>
      </c>
      <c r="AA17" s="613"/>
      <c r="AB17" s="613"/>
      <c r="AC17" s="613"/>
      <c r="AD17" s="614">
        <v>1255518</v>
      </c>
      <c r="AE17" s="614"/>
      <c r="AF17" s="614"/>
      <c r="AG17" s="614"/>
      <c r="AH17" s="614"/>
      <c r="AI17" s="614"/>
      <c r="AJ17" s="614"/>
      <c r="AK17" s="614"/>
      <c r="AL17" s="615">
        <v>2.1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9378395</v>
      </c>
      <c r="CS17" s="611"/>
      <c r="CT17" s="611"/>
      <c r="CU17" s="611"/>
      <c r="CV17" s="611"/>
      <c r="CW17" s="611"/>
      <c r="CX17" s="611"/>
      <c r="CY17" s="612"/>
      <c r="CZ17" s="613">
        <v>8</v>
      </c>
      <c r="DA17" s="613"/>
      <c r="DB17" s="613"/>
      <c r="DC17" s="613"/>
      <c r="DD17" s="619" t="s">
        <v>122</v>
      </c>
      <c r="DE17" s="611"/>
      <c r="DF17" s="611"/>
      <c r="DG17" s="611"/>
      <c r="DH17" s="611"/>
      <c r="DI17" s="611"/>
      <c r="DJ17" s="611"/>
      <c r="DK17" s="611"/>
      <c r="DL17" s="611"/>
      <c r="DM17" s="611"/>
      <c r="DN17" s="611"/>
      <c r="DO17" s="611"/>
      <c r="DP17" s="612"/>
      <c r="DQ17" s="619">
        <v>9099298</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251677</v>
      </c>
      <c r="S18" s="611"/>
      <c r="T18" s="611"/>
      <c r="U18" s="611"/>
      <c r="V18" s="611"/>
      <c r="W18" s="611"/>
      <c r="X18" s="611"/>
      <c r="Y18" s="612"/>
      <c r="Z18" s="613">
        <v>0.2</v>
      </c>
      <c r="AA18" s="613"/>
      <c r="AB18" s="613"/>
      <c r="AC18" s="613"/>
      <c r="AD18" s="614">
        <v>251677</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v>138862</v>
      </c>
      <c r="CS18" s="611"/>
      <c r="CT18" s="611"/>
      <c r="CU18" s="611"/>
      <c r="CV18" s="611"/>
      <c r="CW18" s="611"/>
      <c r="CX18" s="611"/>
      <c r="CY18" s="612"/>
      <c r="CZ18" s="613">
        <v>0.1</v>
      </c>
      <c r="DA18" s="613"/>
      <c r="DB18" s="613"/>
      <c r="DC18" s="613"/>
      <c r="DD18" s="619" t="s">
        <v>122</v>
      </c>
      <c r="DE18" s="611"/>
      <c r="DF18" s="611"/>
      <c r="DG18" s="611"/>
      <c r="DH18" s="611"/>
      <c r="DI18" s="611"/>
      <c r="DJ18" s="611"/>
      <c r="DK18" s="611"/>
      <c r="DL18" s="611"/>
      <c r="DM18" s="611"/>
      <c r="DN18" s="611"/>
      <c r="DO18" s="611"/>
      <c r="DP18" s="612"/>
      <c r="DQ18" s="619">
        <v>138862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996582</v>
      </c>
      <c r="S19" s="611"/>
      <c r="T19" s="611"/>
      <c r="U19" s="611"/>
      <c r="V19" s="611"/>
      <c r="W19" s="611"/>
      <c r="X19" s="611"/>
      <c r="Y19" s="612"/>
      <c r="Z19" s="613">
        <v>0.8</v>
      </c>
      <c r="AA19" s="613"/>
      <c r="AB19" s="613"/>
      <c r="AC19" s="613"/>
      <c r="AD19" s="614">
        <v>996582</v>
      </c>
      <c r="AE19" s="614"/>
      <c r="AF19" s="614"/>
      <c r="AG19" s="614"/>
      <c r="AH19" s="614"/>
      <c r="AI19" s="614"/>
      <c r="AJ19" s="614"/>
      <c r="AK19" s="614"/>
      <c r="AL19" s="615">
        <v>1.7</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1473110</v>
      </c>
      <c r="BH19" s="611"/>
      <c r="BI19" s="611"/>
      <c r="BJ19" s="611"/>
      <c r="BK19" s="611"/>
      <c r="BL19" s="611"/>
      <c r="BM19" s="611"/>
      <c r="BN19" s="612"/>
      <c r="BO19" s="613">
        <v>4.5999999999999996</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7259</v>
      </c>
      <c r="S20" s="611"/>
      <c r="T20" s="611"/>
      <c r="U20" s="611"/>
      <c r="V20" s="611"/>
      <c r="W20" s="611"/>
      <c r="X20" s="611"/>
      <c r="Y20" s="612"/>
      <c r="Z20" s="613">
        <v>0</v>
      </c>
      <c r="AA20" s="613"/>
      <c r="AB20" s="613"/>
      <c r="AC20" s="613"/>
      <c r="AD20" s="614">
        <v>7259</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1473110</v>
      </c>
      <c r="BH20" s="611"/>
      <c r="BI20" s="611"/>
      <c r="BJ20" s="611"/>
      <c r="BK20" s="611"/>
      <c r="BL20" s="611"/>
      <c r="BM20" s="611"/>
      <c r="BN20" s="612"/>
      <c r="BO20" s="613">
        <v>4.5999999999999996</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116748526</v>
      </c>
      <c r="CS20" s="611"/>
      <c r="CT20" s="611"/>
      <c r="CU20" s="611"/>
      <c r="CV20" s="611"/>
      <c r="CW20" s="611"/>
      <c r="CX20" s="611"/>
      <c r="CY20" s="612"/>
      <c r="CZ20" s="613">
        <v>100</v>
      </c>
      <c r="DA20" s="613"/>
      <c r="DB20" s="613"/>
      <c r="DC20" s="613"/>
      <c r="DD20" s="619">
        <v>10225174</v>
      </c>
      <c r="DE20" s="611"/>
      <c r="DF20" s="611"/>
      <c r="DG20" s="611"/>
      <c r="DH20" s="611"/>
      <c r="DI20" s="611"/>
      <c r="DJ20" s="611"/>
      <c r="DK20" s="611"/>
      <c r="DL20" s="611"/>
      <c r="DM20" s="611"/>
      <c r="DN20" s="611"/>
      <c r="DO20" s="611"/>
      <c r="DP20" s="612"/>
      <c r="DQ20" s="619">
        <v>69335155</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20708512</v>
      </c>
      <c r="S21" s="611"/>
      <c r="T21" s="611"/>
      <c r="U21" s="611"/>
      <c r="V21" s="611"/>
      <c r="W21" s="611"/>
      <c r="X21" s="611"/>
      <c r="Y21" s="612"/>
      <c r="Z21" s="613">
        <v>17.5</v>
      </c>
      <c r="AA21" s="613"/>
      <c r="AB21" s="613"/>
      <c r="AC21" s="613"/>
      <c r="AD21" s="614">
        <v>18786667</v>
      </c>
      <c r="AE21" s="614"/>
      <c r="AF21" s="614"/>
      <c r="AG21" s="614"/>
      <c r="AH21" s="614"/>
      <c r="AI21" s="614"/>
      <c r="AJ21" s="614"/>
      <c r="AK21" s="614"/>
      <c r="AL21" s="615">
        <v>31.6</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15699</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18786667</v>
      </c>
      <c r="S22" s="611"/>
      <c r="T22" s="611"/>
      <c r="U22" s="611"/>
      <c r="V22" s="611"/>
      <c r="W22" s="611"/>
      <c r="X22" s="611"/>
      <c r="Y22" s="612"/>
      <c r="Z22" s="613">
        <v>15.9</v>
      </c>
      <c r="AA22" s="613"/>
      <c r="AB22" s="613"/>
      <c r="AC22" s="613"/>
      <c r="AD22" s="614">
        <v>18786667</v>
      </c>
      <c r="AE22" s="614"/>
      <c r="AF22" s="614"/>
      <c r="AG22" s="614"/>
      <c r="AH22" s="614"/>
      <c r="AI22" s="614"/>
      <c r="AJ22" s="614"/>
      <c r="AK22" s="614"/>
      <c r="AL22" s="615">
        <v>31.6</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1921845</v>
      </c>
      <c r="S23" s="611"/>
      <c r="T23" s="611"/>
      <c r="U23" s="611"/>
      <c r="V23" s="611"/>
      <c r="W23" s="611"/>
      <c r="X23" s="611"/>
      <c r="Y23" s="612"/>
      <c r="Z23" s="613">
        <v>1.6</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1457411</v>
      </c>
      <c r="BH23" s="611"/>
      <c r="BI23" s="611"/>
      <c r="BJ23" s="611"/>
      <c r="BK23" s="611"/>
      <c r="BL23" s="611"/>
      <c r="BM23" s="611"/>
      <c r="BN23" s="612"/>
      <c r="BO23" s="613">
        <v>4.5999999999999996</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64252394</v>
      </c>
      <c r="CS24" s="600"/>
      <c r="CT24" s="600"/>
      <c r="CU24" s="600"/>
      <c r="CV24" s="600"/>
      <c r="CW24" s="600"/>
      <c r="CX24" s="600"/>
      <c r="CY24" s="601"/>
      <c r="CZ24" s="604">
        <v>55</v>
      </c>
      <c r="DA24" s="605"/>
      <c r="DB24" s="605"/>
      <c r="DC24" s="621"/>
      <c r="DD24" s="642">
        <v>37292904</v>
      </c>
      <c r="DE24" s="600"/>
      <c r="DF24" s="600"/>
      <c r="DG24" s="600"/>
      <c r="DH24" s="600"/>
      <c r="DI24" s="600"/>
      <c r="DJ24" s="600"/>
      <c r="DK24" s="601"/>
      <c r="DL24" s="642">
        <v>33309631</v>
      </c>
      <c r="DM24" s="600"/>
      <c r="DN24" s="600"/>
      <c r="DO24" s="600"/>
      <c r="DP24" s="600"/>
      <c r="DQ24" s="600"/>
      <c r="DR24" s="600"/>
      <c r="DS24" s="600"/>
      <c r="DT24" s="600"/>
      <c r="DU24" s="600"/>
      <c r="DV24" s="601"/>
      <c r="DW24" s="604">
        <v>55.5</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62269797</v>
      </c>
      <c r="S25" s="611"/>
      <c r="T25" s="611"/>
      <c r="U25" s="611"/>
      <c r="V25" s="611"/>
      <c r="W25" s="611"/>
      <c r="X25" s="611"/>
      <c r="Y25" s="612"/>
      <c r="Z25" s="613">
        <v>52.5</v>
      </c>
      <c r="AA25" s="613"/>
      <c r="AB25" s="613"/>
      <c r="AC25" s="613"/>
      <c r="AD25" s="614">
        <v>58890541</v>
      </c>
      <c r="AE25" s="614"/>
      <c r="AF25" s="614"/>
      <c r="AG25" s="614"/>
      <c r="AH25" s="614"/>
      <c r="AI25" s="614"/>
      <c r="AJ25" s="614"/>
      <c r="AK25" s="614"/>
      <c r="AL25" s="615">
        <v>99.1</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17097985</v>
      </c>
      <c r="CS25" s="631"/>
      <c r="CT25" s="631"/>
      <c r="CU25" s="631"/>
      <c r="CV25" s="631"/>
      <c r="CW25" s="631"/>
      <c r="CX25" s="631"/>
      <c r="CY25" s="632"/>
      <c r="CZ25" s="615">
        <v>14.6</v>
      </c>
      <c r="DA25" s="643"/>
      <c r="DB25" s="643"/>
      <c r="DC25" s="645"/>
      <c r="DD25" s="619">
        <v>15356880</v>
      </c>
      <c r="DE25" s="631"/>
      <c r="DF25" s="631"/>
      <c r="DG25" s="631"/>
      <c r="DH25" s="631"/>
      <c r="DI25" s="631"/>
      <c r="DJ25" s="631"/>
      <c r="DK25" s="632"/>
      <c r="DL25" s="619">
        <v>14638422</v>
      </c>
      <c r="DM25" s="631"/>
      <c r="DN25" s="631"/>
      <c r="DO25" s="631"/>
      <c r="DP25" s="631"/>
      <c r="DQ25" s="631"/>
      <c r="DR25" s="631"/>
      <c r="DS25" s="631"/>
      <c r="DT25" s="631"/>
      <c r="DU25" s="631"/>
      <c r="DV25" s="632"/>
      <c r="DW25" s="615">
        <v>24.4</v>
      </c>
      <c r="DX25" s="643"/>
      <c r="DY25" s="643"/>
      <c r="DZ25" s="643"/>
      <c r="EA25" s="643"/>
      <c r="EB25" s="643"/>
      <c r="EC25" s="644"/>
    </row>
    <row r="26" spans="2:133" ht="11.25" customHeight="1" x14ac:dyDescent="0.15">
      <c r="B26" s="607" t="s">
        <v>283</v>
      </c>
      <c r="C26" s="608"/>
      <c r="D26" s="608"/>
      <c r="E26" s="608"/>
      <c r="F26" s="608"/>
      <c r="G26" s="608"/>
      <c r="H26" s="608"/>
      <c r="I26" s="608"/>
      <c r="J26" s="608"/>
      <c r="K26" s="608"/>
      <c r="L26" s="608"/>
      <c r="M26" s="608"/>
      <c r="N26" s="608"/>
      <c r="O26" s="608"/>
      <c r="P26" s="608"/>
      <c r="Q26" s="609"/>
      <c r="R26" s="610">
        <v>39373</v>
      </c>
      <c r="S26" s="611"/>
      <c r="T26" s="611"/>
      <c r="U26" s="611"/>
      <c r="V26" s="611"/>
      <c r="W26" s="611"/>
      <c r="X26" s="611"/>
      <c r="Y26" s="612"/>
      <c r="Z26" s="613">
        <v>0</v>
      </c>
      <c r="AA26" s="613"/>
      <c r="AB26" s="613"/>
      <c r="AC26" s="613"/>
      <c r="AD26" s="614">
        <v>39373</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9668442</v>
      </c>
      <c r="CS26" s="611"/>
      <c r="CT26" s="611"/>
      <c r="CU26" s="611"/>
      <c r="CV26" s="611"/>
      <c r="CW26" s="611"/>
      <c r="CX26" s="611"/>
      <c r="CY26" s="612"/>
      <c r="CZ26" s="615">
        <v>8.3000000000000007</v>
      </c>
      <c r="DA26" s="643"/>
      <c r="DB26" s="643"/>
      <c r="DC26" s="645"/>
      <c r="DD26" s="619">
        <v>8820113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286</v>
      </c>
      <c r="C27" s="608"/>
      <c r="D27" s="608"/>
      <c r="E27" s="608"/>
      <c r="F27" s="608"/>
      <c r="G27" s="608"/>
      <c r="H27" s="608"/>
      <c r="I27" s="608"/>
      <c r="J27" s="608"/>
      <c r="K27" s="608"/>
      <c r="L27" s="608"/>
      <c r="M27" s="608"/>
      <c r="N27" s="608"/>
      <c r="O27" s="608"/>
      <c r="P27" s="608"/>
      <c r="Q27" s="609"/>
      <c r="R27" s="610">
        <v>799426</v>
      </c>
      <c r="S27" s="611"/>
      <c r="T27" s="611"/>
      <c r="U27" s="611"/>
      <c r="V27" s="611"/>
      <c r="W27" s="611"/>
      <c r="X27" s="611"/>
      <c r="Y27" s="612"/>
      <c r="Z27" s="613">
        <v>0.7</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31973640</v>
      </c>
      <c r="BH27" s="611"/>
      <c r="BI27" s="611"/>
      <c r="BJ27" s="611"/>
      <c r="BK27" s="611"/>
      <c r="BL27" s="611"/>
      <c r="BM27" s="611"/>
      <c r="BN27" s="612"/>
      <c r="BO27" s="613">
        <v>100</v>
      </c>
      <c r="BP27" s="613"/>
      <c r="BQ27" s="613"/>
      <c r="BR27" s="613"/>
      <c r="BS27" s="614">
        <v>697811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37776014</v>
      </c>
      <c r="CS27" s="631"/>
      <c r="CT27" s="631"/>
      <c r="CU27" s="631"/>
      <c r="CV27" s="631"/>
      <c r="CW27" s="631"/>
      <c r="CX27" s="631"/>
      <c r="CY27" s="632"/>
      <c r="CZ27" s="615">
        <v>32.4</v>
      </c>
      <c r="DA27" s="643"/>
      <c r="DB27" s="643"/>
      <c r="DC27" s="645"/>
      <c r="DD27" s="619">
        <v>12836726</v>
      </c>
      <c r="DE27" s="631"/>
      <c r="DF27" s="631"/>
      <c r="DG27" s="631"/>
      <c r="DH27" s="631"/>
      <c r="DI27" s="631"/>
      <c r="DJ27" s="631"/>
      <c r="DK27" s="632"/>
      <c r="DL27" s="619">
        <v>9572311</v>
      </c>
      <c r="DM27" s="631"/>
      <c r="DN27" s="631"/>
      <c r="DO27" s="631"/>
      <c r="DP27" s="631"/>
      <c r="DQ27" s="631"/>
      <c r="DR27" s="631"/>
      <c r="DS27" s="631"/>
      <c r="DT27" s="631"/>
      <c r="DU27" s="631"/>
      <c r="DV27" s="632"/>
      <c r="DW27" s="615">
        <v>16</v>
      </c>
      <c r="DX27" s="643"/>
      <c r="DY27" s="643"/>
      <c r="DZ27" s="643"/>
      <c r="EA27" s="643"/>
      <c r="EB27" s="643"/>
      <c r="EC27" s="644"/>
    </row>
    <row r="28" spans="2:133" ht="11.25" customHeight="1" x14ac:dyDescent="0.15">
      <c r="B28" s="607" t="s">
        <v>289</v>
      </c>
      <c r="C28" s="608"/>
      <c r="D28" s="608"/>
      <c r="E28" s="608"/>
      <c r="F28" s="608"/>
      <c r="G28" s="608"/>
      <c r="H28" s="608"/>
      <c r="I28" s="608"/>
      <c r="J28" s="608"/>
      <c r="K28" s="608"/>
      <c r="L28" s="608"/>
      <c r="M28" s="608"/>
      <c r="N28" s="608"/>
      <c r="O28" s="608"/>
      <c r="P28" s="608"/>
      <c r="Q28" s="609"/>
      <c r="R28" s="610">
        <v>792710</v>
      </c>
      <c r="S28" s="611"/>
      <c r="T28" s="611"/>
      <c r="U28" s="611"/>
      <c r="V28" s="611"/>
      <c r="W28" s="611"/>
      <c r="X28" s="611"/>
      <c r="Y28" s="612"/>
      <c r="Z28" s="613">
        <v>0.7</v>
      </c>
      <c r="AA28" s="613"/>
      <c r="AB28" s="613"/>
      <c r="AC28" s="613"/>
      <c r="AD28" s="614">
        <v>95891</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9378395</v>
      </c>
      <c r="CS28" s="611"/>
      <c r="CT28" s="611"/>
      <c r="CU28" s="611"/>
      <c r="CV28" s="611"/>
      <c r="CW28" s="611"/>
      <c r="CX28" s="611"/>
      <c r="CY28" s="612"/>
      <c r="CZ28" s="615">
        <v>8</v>
      </c>
      <c r="DA28" s="643"/>
      <c r="DB28" s="643"/>
      <c r="DC28" s="645"/>
      <c r="DD28" s="619">
        <v>9099298</v>
      </c>
      <c r="DE28" s="611"/>
      <c r="DF28" s="611"/>
      <c r="DG28" s="611"/>
      <c r="DH28" s="611"/>
      <c r="DI28" s="611"/>
      <c r="DJ28" s="611"/>
      <c r="DK28" s="612"/>
      <c r="DL28" s="619">
        <v>9098898</v>
      </c>
      <c r="DM28" s="611"/>
      <c r="DN28" s="611"/>
      <c r="DO28" s="611"/>
      <c r="DP28" s="611"/>
      <c r="DQ28" s="611"/>
      <c r="DR28" s="611"/>
      <c r="DS28" s="611"/>
      <c r="DT28" s="611"/>
      <c r="DU28" s="611"/>
      <c r="DV28" s="612"/>
      <c r="DW28" s="615">
        <v>15.2</v>
      </c>
      <c r="DX28" s="643"/>
      <c r="DY28" s="643"/>
      <c r="DZ28" s="643"/>
      <c r="EA28" s="643"/>
      <c r="EB28" s="643"/>
      <c r="EC28" s="644"/>
    </row>
    <row r="29" spans="2:133" ht="11.25" customHeight="1" x14ac:dyDescent="0.15">
      <c r="B29" s="607" t="s">
        <v>291</v>
      </c>
      <c r="C29" s="608"/>
      <c r="D29" s="608"/>
      <c r="E29" s="608"/>
      <c r="F29" s="608"/>
      <c r="G29" s="608"/>
      <c r="H29" s="608"/>
      <c r="I29" s="608"/>
      <c r="J29" s="608"/>
      <c r="K29" s="608"/>
      <c r="L29" s="608"/>
      <c r="M29" s="608"/>
      <c r="N29" s="608"/>
      <c r="O29" s="608"/>
      <c r="P29" s="608"/>
      <c r="Q29" s="609"/>
      <c r="R29" s="610">
        <v>885965</v>
      </c>
      <c r="S29" s="611"/>
      <c r="T29" s="611"/>
      <c r="U29" s="611"/>
      <c r="V29" s="611"/>
      <c r="W29" s="611"/>
      <c r="X29" s="611"/>
      <c r="Y29" s="612"/>
      <c r="Z29" s="613">
        <v>0.7</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9377199</v>
      </c>
      <c r="CS29" s="631"/>
      <c r="CT29" s="631"/>
      <c r="CU29" s="631"/>
      <c r="CV29" s="631"/>
      <c r="CW29" s="631"/>
      <c r="CX29" s="631"/>
      <c r="CY29" s="632"/>
      <c r="CZ29" s="615">
        <v>8</v>
      </c>
      <c r="DA29" s="643"/>
      <c r="DB29" s="643"/>
      <c r="DC29" s="645"/>
      <c r="DD29" s="619">
        <v>9098102</v>
      </c>
      <c r="DE29" s="631"/>
      <c r="DF29" s="631"/>
      <c r="DG29" s="631"/>
      <c r="DH29" s="631"/>
      <c r="DI29" s="631"/>
      <c r="DJ29" s="631"/>
      <c r="DK29" s="632"/>
      <c r="DL29" s="619">
        <v>9097702</v>
      </c>
      <c r="DM29" s="631"/>
      <c r="DN29" s="631"/>
      <c r="DO29" s="631"/>
      <c r="DP29" s="631"/>
      <c r="DQ29" s="631"/>
      <c r="DR29" s="631"/>
      <c r="DS29" s="631"/>
      <c r="DT29" s="631"/>
      <c r="DU29" s="631"/>
      <c r="DV29" s="632"/>
      <c r="DW29" s="615">
        <v>15.2</v>
      </c>
      <c r="DX29" s="643"/>
      <c r="DY29" s="643"/>
      <c r="DZ29" s="643"/>
      <c r="EA29" s="643"/>
      <c r="EB29" s="643"/>
      <c r="EC29" s="644"/>
    </row>
    <row r="30" spans="2:133" ht="11.25" customHeight="1" x14ac:dyDescent="0.15">
      <c r="B30" s="607" t="s">
        <v>293</v>
      </c>
      <c r="C30" s="608"/>
      <c r="D30" s="608"/>
      <c r="E30" s="608"/>
      <c r="F30" s="608"/>
      <c r="G30" s="608"/>
      <c r="H30" s="608"/>
      <c r="I30" s="608"/>
      <c r="J30" s="608"/>
      <c r="K30" s="608"/>
      <c r="L30" s="608"/>
      <c r="M30" s="608"/>
      <c r="N30" s="608"/>
      <c r="O30" s="608"/>
      <c r="P30" s="608"/>
      <c r="Q30" s="609"/>
      <c r="R30" s="610">
        <v>25601704</v>
      </c>
      <c r="S30" s="611"/>
      <c r="T30" s="611"/>
      <c r="U30" s="611"/>
      <c r="V30" s="611"/>
      <c r="W30" s="611"/>
      <c r="X30" s="611"/>
      <c r="Y30" s="612"/>
      <c r="Z30" s="613">
        <v>21.6</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9042275</v>
      </c>
      <c r="CS30" s="611"/>
      <c r="CT30" s="611"/>
      <c r="CU30" s="611"/>
      <c r="CV30" s="611"/>
      <c r="CW30" s="611"/>
      <c r="CX30" s="611"/>
      <c r="CY30" s="612"/>
      <c r="CZ30" s="615">
        <v>7.7</v>
      </c>
      <c r="DA30" s="643"/>
      <c r="DB30" s="643"/>
      <c r="DC30" s="645"/>
      <c r="DD30" s="619">
        <v>8773406</v>
      </c>
      <c r="DE30" s="611"/>
      <c r="DF30" s="611"/>
      <c r="DG30" s="611"/>
      <c r="DH30" s="611"/>
      <c r="DI30" s="611"/>
      <c r="DJ30" s="611"/>
      <c r="DK30" s="612"/>
      <c r="DL30" s="619">
        <v>8773006</v>
      </c>
      <c r="DM30" s="611"/>
      <c r="DN30" s="611"/>
      <c r="DO30" s="611"/>
      <c r="DP30" s="611"/>
      <c r="DQ30" s="611"/>
      <c r="DR30" s="611"/>
      <c r="DS30" s="611"/>
      <c r="DT30" s="611"/>
      <c r="DU30" s="611"/>
      <c r="DV30" s="612"/>
      <c r="DW30" s="615">
        <v>14.6</v>
      </c>
      <c r="DX30" s="643"/>
      <c r="DY30" s="643"/>
      <c r="DZ30" s="643"/>
      <c r="EA30" s="643"/>
      <c r="EB30" s="643"/>
      <c r="EC30" s="644"/>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99.5</v>
      </c>
      <c r="BH31" s="654"/>
      <c r="BI31" s="654"/>
      <c r="BJ31" s="654"/>
      <c r="BK31" s="654"/>
      <c r="BL31" s="654"/>
      <c r="BM31" s="605">
        <v>98.8</v>
      </c>
      <c r="BN31" s="654"/>
      <c r="BO31" s="654"/>
      <c r="BP31" s="654"/>
      <c r="BQ31" s="655"/>
      <c r="BR31" s="657">
        <v>99.6</v>
      </c>
      <c r="BS31" s="654"/>
      <c r="BT31" s="654"/>
      <c r="BU31" s="654"/>
      <c r="BV31" s="654"/>
      <c r="BW31" s="654"/>
      <c r="BX31" s="605">
        <v>98.9</v>
      </c>
      <c r="BY31" s="654"/>
      <c r="BZ31" s="654"/>
      <c r="CA31" s="654"/>
      <c r="CB31" s="655"/>
      <c r="CD31" s="650"/>
      <c r="CE31" s="651"/>
      <c r="CF31" s="607" t="s">
        <v>300</v>
      </c>
      <c r="CG31" s="608"/>
      <c r="CH31" s="608"/>
      <c r="CI31" s="608"/>
      <c r="CJ31" s="608"/>
      <c r="CK31" s="608"/>
      <c r="CL31" s="608"/>
      <c r="CM31" s="608"/>
      <c r="CN31" s="608"/>
      <c r="CO31" s="608"/>
      <c r="CP31" s="608"/>
      <c r="CQ31" s="609"/>
      <c r="CR31" s="610">
        <v>334924</v>
      </c>
      <c r="CS31" s="631"/>
      <c r="CT31" s="631"/>
      <c r="CU31" s="631"/>
      <c r="CV31" s="631"/>
      <c r="CW31" s="631"/>
      <c r="CX31" s="631"/>
      <c r="CY31" s="632"/>
      <c r="CZ31" s="615">
        <v>0.3</v>
      </c>
      <c r="DA31" s="643"/>
      <c r="DB31" s="643"/>
      <c r="DC31" s="645"/>
      <c r="DD31" s="619">
        <v>324696</v>
      </c>
      <c r="DE31" s="631"/>
      <c r="DF31" s="631"/>
      <c r="DG31" s="631"/>
      <c r="DH31" s="631"/>
      <c r="DI31" s="631"/>
      <c r="DJ31" s="631"/>
      <c r="DK31" s="632"/>
      <c r="DL31" s="619">
        <v>324696</v>
      </c>
      <c r="DM31" s="631"/>
      <c r="DN31" s="631"/>
      <c r="DO31" s="631"/>
      <c r="DP31" s="631"/>
      <c r="DQ31" s="631"/>
      <c r="DR31" s="631"/>
      <c r="DS31" s="631"/>
      <c r="DT31" s="631"/>
      <c r="DU31" s="631"/>
      <c r="DV31" s="632"/>
      <c r="DW31" s="615">
        <v>0.5</v>
      </c>
      <c r="DX31" s="643"/>
      <c r="DY31" s="643"/>
      <c r="DZ31" s="643"/>
      <c r="EA31" s="643"/>
      <c r="EB31" s="643"/>
      <c r="EC31" s="644"/>
    </row>
    <row r="32" spans="2:133" ht="11.25" customHeight="1" x14ac:dyDescent="0.15">
      <c r="B32" s="607" t="s">
        <v>301</v>
      </c>
      <c r="C32" s="608"/>
      <c r="D32" s="608"/>
      <c r="E32" s="608"/>
      <c r="F32" s="608"/>
      <c r="G32" s="608"/>
      <c r="H32" s="608"/>
      <c r="I32" s="608"/>
      <c r="J32" s="608"/>
      <c r="K32" s="608"/>
      <c r="L32" s="608"/>
      <c r="M32" s="608"/>
      <c r="N32" s="608"/>
      <c r="O32" s="608"/>
      <c r="P32" s="608"/>
      <c r="Q32" s="609"/>
      <c r="R32" s="610">
        <v>12247876</v>
      </c>
      <c r="S32" s="611"/>
      <c r="T32" s="611"/>
      <c r="U32" s="611"/>
      <c r="V32" s="611"/>
      <c r="W32" s="611"/>
      <c r="X32" s="611"/>
      <c r="Y32" s="612"/>
      <c r="Z32" s="613">
        <v>10.3</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99.4</v>
      </c>
      <c r="BH32" s="631"/>
      <c r="BI32" s="631"/>
      <c r="BJ32" s="631"/>
      <c r="BK32" s="631"/>
      <c r="BL32" s="631"/>
      <c r="BM32" s="616">
        <v>98.7</v>
      </c>
      <c r="BN32" s="631"/>
      <c r="BO32" s="631"/>
      <c r="BP32" s="631"/>
      <c r="BQ32" s="656"/>
      <c r="BR32" s="667">
        <v>99.5</v>
      </c>
      <c r="BS32" s="631"/>
      <c r="BT32" s="631"/>
      <c r="BU32" s="631"/>
      <c r="BV32" s="631"/>
      <c r="BW32" s="631"/>
      <c r="BX32" s="616">
        <v>98.9</v>
      </c>
      <c r="BY32" s="631"/>
      <c r="BZ32" s="631"/>
      <c r="CA32" s="631"/>
      <c r="CB32" s="656"/>
      <c r="CD32" s="652"/>
      <c r="CE32" s="653"/>
      <c r="CF32" s="607" t="s">
        <v>304</v>
      </c>
      <c r="CG32" s="608"/>
      <c r="CH32" s="608"/>
      <c r="CI32" s="608"/>
      <c r="CJ32" s="608"/>
      <c r="CK32" s="608"/>
      <c r="CL32" s="608"/>
      <c r="CM32" s="608"/>
      <c r="CN32" s="608"/>
      <c r="CO32" s="608"/>
      <c r="CP32" s="608"/>
      <c r="CQ32" s="609"/>
      <c r="CR32" s="610">
        <v>1196</v>
      </c>
      <c r="CS32" s="611"/>
      <c r="CT32" s="611"/>
      <c r="CU32" s="611"/>
      <c r="CV32" s="611"/>
      <c r="CW32" s="611"/>
      <c r="CX32" s="611"/>
      <c r="CY32" s="612"/>
      <c r="CZ32" s="615">
        <v>0</v>
      </c>
      <c r="DA32" s="643"/>
      <c r="DB32" s="643"/>
      <c r="DC32" s="645"/>
      <c r="DD32" s="619">
        <v>1196</v>
      </c>
      <c r="DE32" s="611"/>
      <c r="DF32" s="611"/>
      <c r="DG32" s="611"/>
      <c r="DH32" s="611"/>
      <c r="DI32" s="611"/>
      <c r="DJ32" s="611"/>
      <c r="DK32" s="612"/>
      <c r="DL32" s="619">
        <v>1196</v>
      </c>
      <c r="DM32" s="611"/>
      <c r="DN32" s="611"/>
      <c r="DO32" s="611"/>
      <c r="DP32" s="611"/>
      <c r="DQ32" s="611"/>
      <c r="DR32" s="611"/>
      <c r="DS32" s="611"/>
      <c r="DT32" s="611"/>
      <c r="DU32" s="611"/>
      <c r="DV32" s="612"/>
      <c r="DW32" s="615">
        <v>0</v>
      </c>
      <c r="DX32" s="643"/>
      <c r="DY32" s="643"/>
      <c r="DZ32" s="643"/>
      <c r="EA32" s="643"/>
      <c r="EB32" s="643"/>
      <c r="EC32" s="644"/>
    </row>
    <row r="33" spans="2:133" ht="11.25" customHeight="1" x14ac:dyDescent="0.15">
      <c r="B33" s="607" t="s">
        <v>305</v>
      </c>
      <c r="C33" s="608"/>
      <c r="D33" s="608"/>
      <c r="E33" s="608"/>
      <c r="F33" s="608"/>
      <c r="G33" s="608"/>
      <c r="H33" s="608"/>
      <c r="I33" s="608"/>
      <c r="J33" s="608"/>
      <c r="K33" s="608"/>
      <c r="L33" s="608"/>
      <c r="M33" s="608"/>
      <c r="N33" s="608"/>
      <c r="O33" s="608"/>
      <c r="P33" s="608"/>
      <c r="Q33" s="609"/>
      <c r="R33" s="610">
        <v>353714</v>
      </c>
      <c r="S33" s="611"/>
      <c r="T33" s="611"/>
      <c r="U33" s="611"/>
      <c r="V33" s="611"/>
      <c r="W33" s="611"/>
      <c r="X33" s="611"/>
      <c r="Y33" s="612"/>
      <c r="Z33" s="613">
        <v>0.3</v>
      </c>
      <c r="AA33" s="613"/>
      <c r="AB33" s="613"/>
      <c r="AC33" s="613"/>
      <c r="AD33" s="614">
        <v>152666</v>
      </c>
      <c r="AE33" s="614"/>
      <c r="AF33" s="614"/>
      <c r="AG33" s="614"/>
      <c r="AH33" s="614"/>
      <c r="AI33" s="614"/>
      <c r="AJ33" s="614"/>
      <c r="AK33" s="614"/>
      <c r="AL33" s="615">
        <v>0.3</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99.6</v>
      </c>
      <c r="BH33" s="669"/>
      <c r="BI33" s="669"/>
      <c r="BJ33" s="669"/>
      <c r="BK33" s="669"/>
      <c r="BL33" s="669"/>
      <c r="BM33" s="670">
        <v>98.9</v>
      </c>
      <c r="BN33" s="669"/>
      <c r="BO33" s="669"/>
      <c r="BP33" s="669"/>
      <c r="BQ33" s="671"/>
      <c r="BR33" s="668">
        <v>99.7</v>
      </c>
      <c r="BS33" s="669"/>
      <c r="BT33" s="669"/>
      <c r="BU33" s="669"/>
      <c r="BV33" s="669"/>
      <c r="BW33" s="669"/>
      <c r="BX33" s="670">
        <v>98.9</v>
      </c>
      <c r="BY33" s="669"/>
      <c r="BZ33" s="669"/>
      <c r="CA33" s="669"/>
      <c r="CB33" s="671"/>
      <c r="CD33" s="607" t="s">
        <v>307</v>
      </c>
      <c r="CE33" s="608"/>
      <c r="CF33" s="608"/>
      <c r="CG33" s="608"/>
      <c r="CH33" s="608"/>
      <c r="CI33" s="608"/>
      <c r="CJ33" s="608"/>
      <c r="CK33" s="608"/>
      <c r="CL33" s="608"/>
      <c r="CM33" s="608"/>
      <c r="CN33" s="608"/>
      <c r="CO33" s="608"/>
      <c r="CP33" s="608"/>
      <c r="CQ33" s="609"/>
      <c r="CR33" s="610">
        <v>40584454</v>
      </c>
      <c r="CS33" s="631"/>
      <c r="CT33" s="631"/>
      <c r="CU33" s="631"/>
      <c r="CV33" s="631"/>
      <c r="CW33" s="631"/>
      <c r="CX33" s="631"/>
      <c r="CY33" s="632"/>
      <c r="CZ33" s="615">
        <v>34.799999999999997</v>
      </c>
      <c r="DA33" s="643"/>
      <c r="DB33" s="643"/>
      <c r="DC33" s="645"/>
      <c r="DD33" s="619">
        <v>29933360</v>
      </c>
      <c r="DE33" s="631"/>
      <c r="DF33" s="631"/>
      <c r="DG33" s="631"/>
      <c r="DH33" s="631"/>
      <c r="DI33" s="631"/>
      <c r="DJ33" s="631"/>
      <c r="DK33" s="632"/>
      <c r="DL33" s="619">
        <v>22730848</v>
      </c>
      <c r="DM33" s="631"/>
      <c r="DN33" s="631"/>
      <c r="DO33" s="631"/>
      <c r="DP33" s="631"/>
      <c r="DQ33" s="631"/>
      <c r="DR33" s="631"/>
      <c r="DS33" s="631"/>
      <c r="DT33" s="631"/>
      <c r="DU33" s="631"/>
      <c r="DV33" s="632"/>
      <c r="DW33" s="615">
        <v>37.9</v>
      </c>
      <c r="DX33" s="643"/>
      <c r="DY33" s="643"/>
      <c r="DZ33" s="643"/>
      <c r="EA33" s="643"/>
      <c r="EB33" s="643"/>
      <c r="EC33" s="644"/>
    </row>
    <row r="34" spans="2:133" ht="11.25" customHeight="1" x14ac:dyDescent="0.15">
      <c r="B34" s="607" t="s">
        <v>308</v>
      </c>
      <c r="C34" s="608"/>
      <c r="D34" s="608"/>
      <c r="E34" s="608"/>
      <c r="F34" s="608"/>
      <c r="G34" s="608"/>
      <c r="H34" s="608"/>
      <c r="I34" s="608"/>
      <c r="J34" s="608"/>
      <c r="K34" s="608"/>
      <c r="L34" s="608"/>
      <c r="M34" s="608"/>
      <c r="N34" s="608"/>
      <c r="O34" s="608"/>
      <c r="P34" s="608"/>
      <c r="Q34" s="609"/>
      <c r="R34" s="610">
        <v>1190873</v>
      </c>
      <c r="S34" s="611"/>
      <c r="T34" s="611"/>
      <c r="U34" s="611"/>
      <c r="V34" s="611"/>
      <c r="W34" s="611"/>
      <c r="X34" s="611"/>
      <c r="Y34" s="612"/>
      <c r="Z34" s="613">
        <v>1</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12407760</v>
      </c>
      <c r="CS34" s="611"/>
      <c r="CT34" s="611"/>
      <c r="CU34" s="611"/>
      <c r="CV34" s="611"/>
      <c r="CW34" s="611"/>
      <c r="CX34" s="611"/>
      <c r="CY34" s="612"/>
      <c r="CZ34" s="615">
        <v>10.6</v>
      </c>
      <c r="DA34" s="643"/>
      <c r="DB34" s="643"/>
      <c r="DC34" s="645"/>
      <c r="DD34" s="619">
        <v>9417860</v>
      </c>
      <c r="DE34" s="611"/>
      <c r="DF34" s="611"/>
      <c r="DG34" s="611"/>
      <c r="DH34" s="611"/>
      <c r="DI34" s="611"/>
      <c r="DJ34" s="611"/>
      <c r="DK34" s="612"/>
      <c r="DL34" s="619">
        <v>7720027</v>
      </c>
      <c r="DM34" s="611"/>
      <c r="DN34" s="611"/>
      <c r="DO34" s="611"/>
      <c r="DP34" s="611"/>
      <c r="DQ34" s="611"/>
      <c r="DR34" s="611"/>
      <c r="DS34" s="611"/>
      <c r="DT34" s="611"/>
      <c r="DU34" s="611"/>
      <c r="DV34" s="612"/>
      <c r="DW34" s="615">
        <v>12.9</v>
      </c>
      <c r="DX34" s="643"/>
      <c r="DY34" s="643"/>
      <c r="DZ34" s="643"/>
      <c r="EA34" s="643"/>
      <c r="EB34" s="643"/>
      <c r="EC34" s="644"/>
    </row>
    <row r="35" spans="2:133" ht="11.25" customHeight="1" x14ac:dyDescent="0.15">
      <c r="B35" s="607" t="s">
        <v>310</v>
      </c>
      <c r="C35" s="608"/>
      <c r="D35" s="608"/>
      <c r="E35" s="608"/>
      <c r="F35" s="608"/>
      <c r="G35" s="608"/>
      <c r="H35" s="608"/>
      <c r="I35" s="608"/>
      <c r="J35" s="608"/>
      <c r="K35" s="608"/>
      <c r="L35" s="608"/>
      <c r="M35" s="608"/>
      <c r="N35" s="608"/>
      <c r="O35" s="608"/>
      <c r="P35" s="608"/>
      <c r="Q35" s="609"/>
      <c r="R35" s="610">
        <v>3807222</v>
      </c>
      <c r="S35" s="611"/>
      <c r="T35" s="611"/>
      <c r="U35" s="611"/>
      <c r="V35" s="611"/>
      <c r="W35" s="611"/>
      <c r="X35" s="611"/>
      <c r="Y35" s="612"/>
      <c r="Z35" s="613">
        <v>3.2</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2033374</v>
      </c>
      <c r="CS35" s="631"/>
      <c r="CT35" s="631"/>
      <c r="CU35" s="631"/>
      <c r="CV35" s="631"/>
      <c r="CW35" s="631"/>
      <c r="CX35" s="631"/>
      <c r="CY35" s="632"/>
      <c r="CZ35" s="615">
        <v>1.7</v>
      </c>
      <c r="DA35" s="643"/>
      <c r="DB35" s="643"/>
      <c r="DC35" s="645"/>
      <c r="DD35" s="619">
        <v>1771829</v>
      </c>
      <c r="DE35" s="631"/>
      <c r="DF35" s="631"/>
      <c r="DG35" s="631"/>
      <c r="DH35" s="631"/>
      <c r="DI35" s="631"/>
      <c r="DJ35" s="631"/>
      <c r="DK35" s="632"/>
      <c r="DL35" s="619">
        <v>1771723</v>
      </c>
      <c r="DM35" s="631"/>
      <c r="DN35" s="631"/>
      <c r="DO35" s="631"/>
      <c r="DP35" s="631"/>
      <c r="DQ35" s="631"/>
      <c r="DR35" s="631"/>
      <c r="DS35" s="631"/>
      <c r="DT35" s="631"/>
      <c r="DU35" s="631"/>
      <c r="DV35" s="632"/>
      <c r="DW35" s="615">
        <v>3</v>
      </c>
      <c r="DX35" s="643"/>
      <c r="DY35" s="643"/>
      <c r="DZ35" s="643"/>
      <c r="EA35" s="643"/>
      <c r="EB35" s="643"/>
      <c r="EC35" s="644"/>
    </row>
    <row r="36" spans="2:133" ht="11.25" customHeight="1" x14ac:dyDescent="0.15">
      <c r="B36" s="607" t="s">
        <v>314</v>
      </c>
      <c r="C36" s="608"/>
      <c r="D36" s="608"/>
      <c r="E36" s="608"/>
      <c r="F36" s="608"/>
      <c r="G36" s="608"/>
      <c r="H36" s="608"/>
      <c r="I36" s="608"/>
      <c r="J36" s="608"/>
      <c r="K36" s="608"/>
      <c r="L36" s="608"/>
      <c r="M36" s="608"/>
      <c r="N36" s="608"/>
      <c r="O36" s="608"/>
      <c r="P36" s="608"/>
      <c r="Q36" s="609"/>
      <c r="R36" s="610">
        <v>1999739</v>
      </c>
      <c r="S36" s="611"/>
      <c r="T36" s="611"/>
      <c r="U36" s="611"/>
      <c r="V36" s="611"/>
      <c r="W36" s="611"/>
      <c r="X36" s="611"/>
      <c r="Y36" s="612"/>
      <c r="Z36" s="613">
        <v>1.7</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12676051</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456079</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14117894</v>
      </c>
      <c r="CS36" s="611"/>
      <c r="CT36" s="611"/>
      <c r="CU36" s="611"/>
      <c r="CV36" s="611"/>
      <c r="CW36" s="611"/>
      <c r="CX36" s="611"/>
      <c r="CY36" s="612"/>
      <c r="CZ36" s="615">
        <v>12.1</v>
      </c>
      <c r="DA36" s="643"/>
      <c r="DB36" s="643"/>
      <c r="DC36" s="645"/>
      <c r="DD36" s="619">
        <v>10212355</v>
      </c>
      <c r="DE36" s="611"/>
      <c r="DF36" s="611"/>
      <c r="DG36" s="611"/>
      <c r="DH36" s="611"/>
      <c r="DI36" s="611"/>
      <c r="DJ36" s="611"/>
      <c r="DK36" s="612"/>
      <c r="DL36" s="619">
        <v>6051370</v>
      </c>
      <c r="DM36" s="611"/>
      <c r="DN36" s="611"/>
      <c r="DO36" s="611"/>
      <c r="DP36" s="611"/>
      <c r="DQ36" s="611"/>
      <c r="DR36" s="611"/>
      <c r="DS36" s="611"/>
      <c r="DT36" s="611"/>
      <c r="DU36" s="611"/>
      <c r="DV36" s="612"/>
      <c r="DW36" s="615">
        <v>10.1</v>
      </c>
      <c r="DX36" s="643"/>
      <c r="DY36" s="643"/>
      <c r="DZ36" s="643"/>
      <c r="EA36" s="643"/>
      <c r="EB36" s="643"/>
      <c r="EC36" s="644"/>
    </row>
    <row r="37" spans="2:133" ht="11.25" customHeight="1" x14ac:dyDescent="0.15">
      <c r="B37" s="607" t="s">
        <v>318</v>
      </c>
      <c r="C37" s="608"/>
      <c r="D37" s="608"/>
      <c r="E37" s="608"/>
      <c r="F37" s="608"/>
      <c r="G37" s="608"/>
      <c r="H37" s="608"/>
      <c r="I37" s="608"/>
      <c r="J37" s="608"/>
      <c r="K37" s="608"/>
      <c r="L37" s="608"/>
      <c r="M37" s="608"/>
      <c r="N37" s="608"/>
      <c r="O37" s="608"/>
      <c r="P37" s="608"/>
      <c r="Q37" s="609"/>
      <c r="R37" s="610">
        <v>2313523</v>
      </c>
      <c r="S37" s="611"/>
      <c r="T37" s="611"/>
      <c r="U37" s="611"/>
      <c r="V37" s="611"/>
      <c r="W37" s="611"/>
      <c r="X37" s="611"/>
      <c r="Y37" s="612"/>
      <c r="Z37" s="613">
        <v>2</v>
      </c>
      <c r="AA37" s="613"/>
      <c r="AB37" s="613"/>
      <c r="AC37" s="613"/>
      <c r="AD37" s="614">
        <v>239089</v>
      </c>
      <c r="AE37" s="614"/>
      <c r="AF37" s="614"/>
      <c r="AG37" s="614"/>
      <c r="AH37" s="614"/>
      <c r="AI37" s="614"/>
      <c r="AJ37" s="614"/>
      <c r="AK37" s="614"/>
      <c r="AL37" s="615">
        <v>0.4</v>
      </c>
      <c r="AM37" s="616"/>
      <c r="AN37" s="616"/>
      <c r="AO37" s="617"/>
      <c r="AQ37" s="673" t="s">
        <v>319</v>
      </c>
      <c r="AR37" s="674"/>
      <c r="AS37" s="674"/>
      <c r="AT37" s="674"/>
      <c r="AU37" s="674"/>
      <c r="AV37" s="674"/>
      <c r="AW37" s="674"/>
      <c r="AX37" s="674"/>
      <c r="AY37" s="675"/>
      <c r="AZ37" s="610">
        <v>2980952</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258417</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3552478</v>
      </c>
      <c r="CS37" s="631"/>
      <c r="CT37" s="631"/>
      <c r="CU37" s="631"/>
      <c r="CV37" s="631"/>
      <c r="CW37" s="631"/>
      <c r="CX37" s="631"/>
      <c r="CY37" s="632"/>
      <c r="CZ37" s="615">
        <v>3</v>
      </c>
      <c r="DA37" s="643"/>
      <c r="DB37" s="643"/>
      <c r="DC37" s="645"/>
      <c r="DD37" s="619">
        <v>3551747</v>
      </c>
      <c r="DE37" s="631"/>
      <c r="DF37" s="631"/>
      <c r="DG37" s="631"/>
      <c r="DH37" s="631"/>
      <c r="DI37" s="631"/>
      <c r="DJ37" s="631"/>
      <c r="DK37" s="632"/>
      <c r="DL37" s="619">
        <v>3443074</v>
      </c>
      <c r="DM37" s="631"/>
      <c r="DN37" s="631"/>
      <c r="DO37" s="631"/>
      <c r="DP37" s="631"/>
      <c r="DQ37" s="631"/>
      <c r="DR37" s="631"/>
      <c r="DS37" s="631"/>
      <c r="DT37" s="631"/>
      <c r="DU37" s="631"/>
      <c r="DV37" s="632"/>
      <c r="DW37" s="615">
        <v>5.7</v>
      </c>
      <c r="DX37" s="643"/>
      <c r="DY37" s="643"/>
      <c r="DZ37" s="643"/>
      <c r="EA37" s="643"/>
      <c r="EB37" s="643"/>
      <c r="EC37" s="644"/>
    </row>
    <row r="38" spans="2:133" ht="11.25" customHeight="1" x14ac:dyDescent="0.15">
      <c r="B38" s="607" t="s">
        <v>322</v>
      </c>
      <c r="C38" s="608"/>
      <c r="D38" s="608"/>
      <c r="E38" s="608"/>
      <c r="F38" s="608"/>
      <c r="G38" s="608"/>
      <c r="H38" s="608"/>
      <c r="I38" s="608"/>
      <c r="J38" s="608"/>
      <c r="K38" s="608"/>
      <c r="L38" s="608"/>
      <c r="M38" s="608"/>
      <c r="N38" s="608"/>
      <c r="O38" s="608"/>
      <c r="P38" s="608"/>
      <c r="Q38" s="609"/>
      <c r="R38" s="610">
        <v>6207000</v>
      </c>
      <c r="S38" s="611"/>
      <c r="T38" s="611"/>
      <c r="U38" s="611"/>
      <c r="V38" s="611"/>
      <c r="W38" s="611"/>
      <c r="X38" s="611"/>
      <c r="Y38" s="612"/>
      <c r="Z38" s="613">
        <v>5.2</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316132</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26407</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9153951</v>
      </c>
      <c r="CS38" s="611"/>
      <c r="CT38" s="611"/>
      <c r="CU38" s="611"/>
      <c r="CV38" s="611"/>
      <c r="CW38" s="611"/>
      <c r="CX38" s="611"/>
      <c r="CY38" s="612"/>
      <c r="CZ38" s="615">
        <v>7.8</v>
      </c>
      <c r="DA38" s="643"/>
      <c r="DB38" s="643"/>
      <c r="DC38" s="645"/>
      <c r="DD38" s="619">
        <v>7422630</v>
      </c>
      <c r="DE38" s="611"/>
      <c r="DF38" s="611"/>
      <c r="DG38" s="611"/>
      <c r="DH38" s="611"/>
      <c r="DI38" s="611"/>
      <c r="DJ38" s="611"/>
      <c r="DK38" s="612"/>
      <c r="DL38" s="619">
        <v>7187728</v>
      </c>
      <c r="DM38" s="611"/>
      <c r="DN38" s="611"/>
      <c r="DO38" s="611"/>
      <c r="DP38" s="611"/>
      <c r="DQ38" s="611"/>
      <c r="DR38" s="611"/>
      <c r="DS38" s="611"/>
      <c r="DT38" s="611"/>
      <c r="DU38" s="611"/>
      <c r="DV38" s="612"/>
      <c r="DW38" s="615">
        <v>12</v>
      </c>
      <c r="DX38" s="643"/>
      <c r="DY38" s="643"/>
      <c r="DZ38" s="643"/>
      <c r="EA38" s="643"/>
      <c r="EB38" s="643"/>
      <c r="EC38" s="644"/>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138862</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39988</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1940031</v>
      </c>
      <c r="CS39" s="631"/>
      <c r="CT39" s="631"/>
      <c r="CU39" s="631"/>
      <c r="CV39" s="631"/>
      <c r="CW39" s="631"/>
      <c r="CX39" s="631"/>
      <c r="CY39" s="632"/>
      <c r="CZ39" s="615">
        <v>1.7</v>
      </c>
      <c r="DA39" s="643"/>
      <c r="DB39" s="643"/>
      <c r="DC39" s="645"/>
      <c r="DD39" s="619">
        <v>1108642</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15">
      <c r="B40" s="607" t="s">
        <v>330</v>
      </c>
      <c r="C40" s="608"/>
      <c r="D40" s="608"/>
      <c r="E40" s="608"/>
      <c r="F40" s="608"/>
      <c r="G40" s="608"/>
      <c r="H40" s="608"/>
      <c r="I40" s="608"/>
      <c r="J40" s="608"/>
      <c r="K40" s="608"/>
      <c r="L40" s="608"/>
      <c r="M40" s="608"/>
      <c r="N40" s="608"/>
      <c r="O40" s="608"/>
      <c r="P40" s="608"/>
      <c r="Q40" s="609"/>
      <c r="R40" s="610">
        <v>590000</v>
      </c>
      <c r="S40" s="611"/>
      <c r="T40" s="611"/>
      <c r="U40" s="611"/>
      <c r="V40" s="611"/>
      <c r="W40" s="611"/>
      <c r="X40" s="611"/>
      <c r="Y40" s="612"/>
      <c r="Z40" s="613">
        <v>0.5</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76928</v>
      </c>
      <c r="BA40" s="611"/>
      <c r="BB40" s="611"/>
      <c r="BC40" s="611"/>
      <c r="BD40" s="631"/>
      <c r="BE40" s="631"/>
      <c r="BF40" s="656"/>
      <c r="BG40" s="660" t="s">
        <v>332</v>
      </c>
      <c r="BH40" s="661"/>
      <c r="BI40" s="661"/>
      <c r="BJ40" s="661"/>
      <c r="BK40" s="661"/>
      <c r="BL40" s="202"/>
      <c r="BM40" s="608" t="s">
        <v>333</v>
      </c>
      <c r="BN40" s="608"/>
      <c r="BO40" s="608"/>
      <c r="BP40" s="608"/>
      <c r="BQ40" s="608"/>
      <c r="BR40" s="608"/>
      <c r="BS40" s="608"/>
      <c r="BT40" s="608"/>
      <c r="BU40" s="609"/>
      <c r="BV40" s="610">
        <v>129</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931444</v>
      </c>
      <c r="CS40" s="611"/>
      <c r="CT40" s="611"/>
      <c r="CU40" s="611"/>
      <c r="CV40" s="611"/>
      <c r="CW40" s="611"/>
      <c r="CX40" s="611"/>
      <c r="CY40" s="612"/>
      <c r="CZ40" s="615">
        <v>0.8</v>
      </c>
      <c r="DA40" s="643"/>
      <c r="DB40" s="643"/>
      <c r="DC40" s="645"/>
      <c r="DD40" s="619">
        <v>44</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15">
      <c r="B41" s="633" t="s">
        <v>335</v>
      </c>
      <c r="C41" s="634"/>
      <c r="D41" s="634"/>
      <c r="E41" s="634"/>
      <c r="F41" s="634"/>
      <c r="G41" s="634"/>
      <c r="H41" s="634"/>
      <c r="I41" s="634"/>
      <c r="J41" s="634"/>
      <c r="K41" s="634"/>
      <c r="L41" s="634"/>
      <c r="M41" s="634"/>
      <c r="N41" s="634"/>
      <c r="O41" s="634"/>
      <c r="P41" s="634"/>
      <c r="Q41" s="635"/>
      <c r="R41" s="682">
        <v>118508922</v>
      </c>
      <c r="S41" s="683"/>
      <c r="T41" s="683"/>
      <c r="U41" s="683"/>
      <c r="V41" s="683"/>
      <c r="W41" s="683"/>
      <c r="X41" s="683"/>
      <c r="Y41" s="687"/>
      <c r="Z41" s="688">
        <v>100</v>
      </c>
      <c r="AA41" s="688"/>
      <c r="AB41" s="688"/>
      <c r="AC41" s="688"/>
      <c r="AD41" s="689">
        <v>59417560</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2103752</v>
      </c>
      <c r="BA41" s="611"/>
      <c r="BB41" s="611"/>
      <c r="BC41" s="611"/>
      <c r="BD41" s="631"/>
      <c r="BE41" s="631"/>
      <c r="BF41" s="656"/>
      <c r="BG41" s="660"/>
      <c r="BH41" s="661"/>
      <c r="BI41" s="661"/>
      <c r="BJ41" s="661"/>
      <c r="BK41" s="661"/>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7059425</v>
      </c>
      <c r="BA42" s="683"/>
      <c r="BB42" s="683"/>
      <c r="BC42" s="683"/>
      <c r="BD42" s="669"/>
      <c r="BE42" s="669"/>
      <c r="BF42" s="671"/>
      <c r="BG42" s="662"/>
      <c r="BH42" s="663"/>
      <c r="BI42" s="663"/>
      <c r="BJ42" s="663"/>
      <c r="BK42" s="663"/>
      <c r="BL42" s="203"/>
      <c r="BM42" s="634" t="s">
        <v>340</v>
      </c>
      <c r="BN42" s="634"/>
      <c r="BO42" s="634"/>
      <c r="BP42" s="634"/>
      <c r="BQ42" s="634"/>
      <c r="BR42" s="634"/>
      <c r="BS42" s="634"/>
      <c r="BT42" s="634"/>
      <c r="BU42" s="635"/>
      <c r="BV42" s="682">
        <v>452</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11911678</v>
      </c>
      <c r="CS42" s="631"/>
      <c r="CT42" s="631"/>
      <c r="CU42" s="631"/>
      <c r="CV42" s="631"/>
      <c r="CW42" s="631"/>
      <c r="CX42" s="631"/>
      <c r="CY42" s="632"/>
      <c r="CZ42" s="615">
        <v>10.199999999999999</v>
      </c>
      <c r="DA42" s="643"/>
      <c r="DB42" s="643"/>
      <c r="DC42" s="645"/>
      <c r="DD42" s="619">
        <v>2108891</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156574</v>
      </c>
      <c r="CS43" s="631"/>
      <c r="CT43" s="631"/>
      <c r="CU43" s="631"/>
      <c r="CV43" s="631"/>
      <c r="CW43" s="631"/>
      <c r="CX43" s="631"/>
      <c r="CY43" s="632"/>
      <c r="CZ43" s="615">
        <v>0.1</v>
      </c>
      <c r="DA43" s="643"/>
      <c r="DB43" s="643"/>
      <c r="DC43" s="645"/>
      <c r="DD43" s="619">
        <v>156574</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10225174</v>
      </c>
      <c r="CS44" s="611"/>
      <c r="CT44" s="611"/>
      <c r="CU44" s="611"/>
      <c r="CV44" s="611"/>
      <c r="CW44" s="611"/>
      <c r="CX44" s="611"/>
      <c r="CY44" s="612"/>
      <c r="CZ44" s="615">
        <v>8.8000000000000007</v>
      </c>
      <c r="DA44" s="616"/>
      <c r="DB44" s="616"/>
      <c r="DC44" s="622"/>
      <c r="DD44" s="619">
        <v>1613599</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4856981</v>
      </c>
      <c r="CS45" s="631"/>
      <c r="CT45" s="631"/>
      <c r="CU45" s="631"/>
      <c r="CV45" s="631"/>
      <c r="CW45" s="631"/>
      <c r="CX45" s="631"/>
      <c r="CY45" s="632"/>
      <c r="CZ45" s="615">
        <v>4.2</v>
      </c>
      <c r="DA45" s="643"/>
      <c r="DB45" s="643"/>
      <c r="DC45" s="645"/>
      <c r="DD45" s="619">
        <v>267523</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4896631</v>
      </c>
      <c r="CS46" s="611"/>
      <c r="CT46" s="611"/>
      <c r="CU46" s="611"/>
      <c r="CV46" s="611"/>
      <c r="CW46" s="611"/>
      <c r="CX46" s="611"/>
      <c r="CY46" s="612"/>
      <c r="CZ46" s="615">
        <v>4.2</v>
      </c>
      <c r="DA46" s="616"/>
      <c r="DB46" s="616"/>
      <c r="DC46" s="622"/>
      <c r="DD46" s="619">
        <v>1193214</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v>1686504</v>
      </c>
      <c r="CS47" s="631"/>
      <c r="CT47" s="631"/>
      <c r="CU47" s="631"/>
      <c r="CV47" s="631"/>
      <c r="CW47" s="631"/>
      <c r="CX47" s="631"/>
      <c r="CY47" s="632"/>
      <c r="CZ47" s="615">
        <v>1.4</v>
      </c>
      <c r="DA47" s="643"/>
      <c r="DB47" s="643"/>
      <c r="DC47" s="645"/>
      <c r="DD47" s="619">
        <v>495292</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3" t="s">
        <v>351</v>
      </c>
      <c r="CE49" s="634"/>
      <c r="CF49" s="634"/>
      <c r="CG49" s="634"/>
      <c r="CH49" s="634"/>
      <c r="CI49" s="634"/>
      <c r="CJ49" s="634"/>
      <c r="CK49" s="634"/>
      <c r="CL49" s="634"/>
      <c r="CM49" s="634"/>
      <c r="CN49" s="634"/>
      <c r="CO49" s="634"/>
      <c r="CP49" s="634"/>
      <c r="CQ49" s="635"/>
      <c r="CR49" s="682">
        <v>116748526</v>
      </c>
      <c r="CS49" s="669"/>
      <c r="CT49" s="669"/>
      <c r="CU49" s="669"/>
      <c r="CV49" s="669"/>
      <c r="CW49" s="669"/>
      <c r="CX49" s="669"/>
      <c r="CY49" s="698"/>
      <c r="CZ49" s="690">
        <v>100</v>
      </c>
      <c r="DA49" s="699"/>
      <c r="DB49" s="699"/>
      <c r="DC49" s="700"/>
      <c r="DD49" s="701">
        <v>69335155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ao0HuN8R702xMqvfvFGdc+KCOAbhp26Zbfp+D9/YRb/zAJ1hhwec+q2TUi8q8xYSx0XYfoiWROD0VCs5kRNAnw==" saltValue="cEZ27wCRy8MxY3S7KSP/P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118510</v>
      </c>
      <c r="R7" s="740"/>
      <c r="S7" s="740"/>
      <c r="T7" s="740"/>
      <c r="U7" s="740"/>
      <c r="V7" s="740">
        <v>116750</v>
      </c>
      <c r="W7" s="740"/>
      <c r="X7" s="740"/>
      <c r="Y7" s="740"/>
      <c r="Z7" s="740"/>
      <c r="AA7" s="740">
        <v>1760</v>
      </c>
      <c r="AB7" s="740"/>
      <c r="AC7" s="740"/>
      <c r="AD7" s="740"/>
      <c r="AE7" s="741"/>
      <c r="AF7" s="742">
        <v>1162</v>
      </c>
      <c r="AG7" s="743"/>
      <c r="AH7" s="743"/>
      <c r="AI7" s="743"/>
      <c r="AJ7" s="744"/>
      <c r="AK7" s="745">
        <v>3807</v>
      </c>
      <c r="AL7" s="746"/>
      <c r="AM7" s="746"/>
      <c r="AN7" s="746"/>
      <c r="AO7" s="746"/>
      <c r="AP7" s="746">
        <v>87323</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t="s">
        <v>551</v>
      </c>
      <c r="BS7" s="733" t="s">
        <v>552</v>
      </c>
      <c r="BT7" s="734"/>
      <c r="BU7" s="734"/>
      <c r="BV7" s="734"/>
      <c r="BW7" s="734"/>
      <c r="BX7" s="734"/>
      <c r="BY7" s="734"/>
      <c r="BZ7" s="734"/>
      <c r="CA7" s="734"/>
      <c r="CB7" s="734"/>
      <c r="CC7" s="734"/>
      <c r="CD7" s="734"/>
      <c r="CE7" s="734"/>
      <c r="CF7" s="734"/>
      <c r="CG7" s="749"/>
      <c r="CH7" s="730">
        <v>14</v>
      </c>
      <c r="CI7" s="731"/>
      <c r="CJ7" s="731"/>
      <c r="CK7" s="731"/>
      <c r="CL7" s="732"/>
      <c r="CM7" s="730">
        <v>26</v>
      </c>
      <c r="CN7" s="731"/>
      <c r="CO7" s="731"/>
      <c r="CP7" s="731"/>
      <c r="CQ7" s="732"/>
      <c r="CR7" s="730">
        <v>30</v>
      </c>
      <c r="CS7" s="731"/>
      <c r="CT7" s="731"/>
      <c r="CU7" s="731"/>
      <c r="CV7" s="732"/>
      <c r="CW7" s="730">
        <v>6</v>
      </c>
      <c r="CX7" s="731"/>
      <c r="CY7" s="731"/>
      <c r="CZ7" s="731"/>
      <c r="DA7" s="732"/>
      <c r="DB7" s="730" t="s">
        <v>489</v>
      </c>
      <c r="DC7" s="731"/>
      <c r="DD7" s="731"/>
      <c r="DE7" s="731"/>
      <c r="DF7" s="732"/>
      <c r="DG7" s="730" t="s">
        <v>489</v>
      </c>
      <c r="DH7" s="731"/>
      <c r="DI7" s="731"/>
      <c r="DJ7" s="731"/>
      <c r="DK7" s="732"/>
      <c r="DL7" s="730" t="s">
        <v>489</v>
      </c>
      <c r="DM7" s="731"/>
      <c r="DN7" s="731"/>
      <c r="DO7" s="731"/>
      <c r="DP7" s="732"/>
      <c r="DQ7" s="730" t="s">
        <v>489</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t="s">
        <v>551</v>
      </c>
      <c r="BS8" s="760" t="s">
        <v>553</v>
      </c>
      <c r="BT8" s="761"/>
      <c r="BU8" s="761"/>
      <c r="BV8" s="761"/>
      <c r="BW8" s="761"/>
      <c r="BX8" s="761"/>
      <c r="BY8" s="761"/>
      <c r="BZ8" s="761"/>
      <c r="CA8" s="761"/>
      <c r="CB8" s="761"/>
      <c r="CC8" s="761"/>
      <c r="CD8" s="761"/>
      <c r="CE8" s="761"/>
      <c r="CF8" s="761"/>
      <c r="CG8" s="762"/>
      <c r="CH8" s="763">
        <v>31</v>
      </c>
      <c r="CI8" s="764"/>
      <c r="CJ8" s="764"/>
      <c r="CK8" s="764"/>
      <c r="CL8" s="765"/>
      <c r="CM8" s="763">
        <v>292</v>
      </c>
      <c r="CN8" s="764"/>
      <c r="CO8" s="764"/>
      <c r="CP8" s="764"/>
      <c r="CQ8" s="765"/>
      <c r="CR8" s="763">
        <v>34</v>
      </c>
      <c r="CS8" s="764"/>
      <c r="CT8" s="764"/>
      <c r="CU8" s="764"/>
      <c r="CV8" s="765"/>
      <c r="CW8" s="763" t="s">
        <v>489</v>
      </c>
      <c r="CX8" s="764"/>
      <c r="CY8" s="764"/>
      <c r="CZ8" s="764"/>
      <c r="DA8" s="765"/>
      <c r="DB8" s="763" t="s">
        <v>489</v>
      </c>
      <c r="DC8" s="764"/>
      <c r="DD8" s="764"/>
      <c r="DE8" s="764"/>
      <c r="DF8" s="765"/>
      <c r="DG8" s="763" t="s">
        <v>489</v>
      </c>
      <c r="DH8" s="764"/>
      <c r="DI8" s="764"/>
      <c r="DJ8" s="764"/>
      <c r="DK8" s="765"/>
      <c r="DL8" s="763" t="s">
        <v>489</v>
      </c>
      <c r="DM8" s="764"/>
      <c r="DN8" s="764"/>
      <c r="DO8" s="764"/>
      <c r="DP8" s="765"/>
      <c r="DQ8" s="763" t="s">
        <v>489</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t="s">
        <v>551</v>
      </c>
      <c r="BS9" s="760" t="s">
        <v>554</v>
      </c>
      <c r="BT9" s="761"/>
      <c r="BU9" s="761"/>
      <c r="BV9" s="761"/>
      <c r="BW9" s="761"/>
      <c r="BX9" s="761"/>
      <c r="BY9" s="761"/>
      <c r="BZ9" s="761"/>
      <c r="CA9" s="761"/>
      <c r="CB9" s="761"/>
      <c r="CC9" s="761"/>
      <c r="CD9" s="761"/>
      <c r="CE9" s="761"/>
      <c r="CF9" s="761"/>
      <c r="CG9" s="762"/>
      <c r="CH9" s="763">
        <v>-2</v>
      </c>
      <c r="CI9" s="764"/>
      <c r="CJ9" s="764"/>
      <c r="CK9" s="764"/>
      <c r="CL9" s="765"/>
      <c r="CM9" s="763">
        <v>5</v>
      </c>
      <c r="CN9" s="764"/>
      <c r="CO9" s="764"/>
      <c r="CP9" s="764"/>
      <c r="CQ9" s="765"/>
      <c r="CR9" s="763">
        <v>2</v>
      </c>
      <c r="CS9" s="764"/>
      <c r="CT9" s="764"/>
      <c r="CU9" s="764"/>
      <c r="CV9" s="765"/>
      <c r="CW9" s="763" t="s">
        <v>489</v>
      </c>
      <c r="CX9" s="764"/>
      <c r="CY9" s="764"/>
      <c r="CZ9" s="764"/>
      <c r="DA9" s="765"/>
      <c r="DB9" s="763" t="s">
        <v>489</v>
      </c>
      <c r="DC9" s="764"/>
      <c r="DD9" s="764"/>
      <c r="DE9" s="764"/>
      <c r="DF9" s="765"/>
      <c r="DG9" s="763" t="s">
        <v>489</v>
      </c>
      <c r="DH9" s="764"/>
      <c r="DI9" s="764"/>
      <c r="DJ9" s="764"/>
      <c r="DK9" s="765"/>
      <c r="DL9" s="763" t="s">
        <v>489</v>
      </c>
      <c r="DM9" s="764"/>
      <c r="DN9" s="764"/>
      <c r="DO9" s="764"/>
      <c r="DP9" s="765"/>
      <c r="DQ9" s="763" t="s">
        <v>489</v>
      </c>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t="s">
        <v>551</v>
      </c>
      <c r="BS10" s="760" t="s">
        <v>555</v>
      </c>
      <c r="BT10" s="761"/>
      <c r="BU10" s="761"/>
      <c r="BV10" s="761"/>
      <c r="BW10" s="761"/>
      <c r="BX10" s="761"/>
      <c r="BY10" s="761"/>
      <c r="BZ10" s="761"/>
      <c r="CA10" s="761"/>
      <c r="CB10" s="761"/>
      <c r="CC10" s="761"/>
      <c r="CD10" s="761"/>
      <c r="CE10" s="761"/>
      <c r="CF10" s="761"/>
      <c r="CG10" s="762"/>
      <c r="CH10" s="763">
        <v>-10</v>
      </c>
      <c r="CI10" s="764"/>
      <c r="CJ10" s="764"/>
      <c r="CK10" s="764"/>
      <c r="CL10" s="765"/>
      <c r="CM10" s="763">
        <v>76</v>
      </c>
      <c r="CN10" s="764"/>
      <c r="CO10" s="764"/>
      <c r="CP10" s="764"/>
      <c r="CQ10" s="765"/>
      <c r="CR10" s="763">
        <v>55</v>
      </c>
      <c r="CS10" s="764"/>
      <c r="CT10" s="764"/>
      <c r="CU10" s="764"/>
      <c r="CV10" s="765"/>
      <c r="CW10" s="763">
        <v>38</v>
      </c>
      <c r="CX10" s="764"/>
      <c r="CY10" s="764"/>
      <c r="CZ10" s="764"/>
      <c r="DA10" s="765"/>
      <c r="DB10" s="763" t="s">
        <v>489</v>
      </c>
      <c r="DC10" s="764"/>
      <c r="DD10" s="764"/>
      <c r="DE10" s="764"/>
      <c r="DF10" s="765"/>
      <c r="DG10" s="763" t="s">
        <v>489</v>
      </c>
      <c r="DH10" s="764"/>
      <c r="DI10" s="764"/>
      <c r="DJ10" s="764"/>
      <c r="DK10" s="765"/>
      <c r="DL10" s="763" t="s">
        <v>489</v>
      </c>
      <c r="DM10" s="764"/>
      <c r="DN10" s="764"/>
      <c r="DO10" s="764"/>
      <c r="DP10" s="765"/>
      <c r="DQ10" s="763" t="s">
        <v>489</v>
      </c>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t="s">
        <v>551</v>
      </c>
      <c r="BS11" s="760" t="s">
        <v>556</v>
      </c>
      <c r="BT11" s="761"/>
      <c r="BU11" s="761"/>
      <c r="BV11" s="761"/>
      <c r="BW11" s="761"/>
      <c r="BX11" s="761"/>
      <c r="BY11" s="761"/>
      <c r="BZ11" s="761"/>
      <c r="CA11" s="761"/>
      <c r="CB11" s="761"/>
      <c r="CC11" s="761"/>
      <c r="CD11" s="761"/>
      <c r="CE11" s="761"/>
      <c r="CF11" s="761"/>
      <c r="CG11" s="762"/>
      <c r="CH11" s="763">
        <v>-9</v>
      </c>
      <c r="CI11" s="764"/>
      <c r="CJ11" s="764"/>
      <c r="CK11" s="764"/>
      <c r="CL11" s="765"/>
      <c r="CM11" s="763">
        <v>724</v>
      </c>
      <c r="CN11" s="764"/>
      <c r="CO11" s="764"/>
      <c r="CP11" s="764"/>
      <c r="CQ11" s="765"/>
      <c r="CR11" s="763">
        <v>5</v>
      </c>
      <c r="CS11" s="764"/>
      <c r="CT11" s="764"/>
      <c r="CU11" s="764"/>
      <c r="CV11" s="765"/>
      <c r="CW11" s="763" t="s">
        <v>489</v>
      </c>
      <c r="CX11" s="764"/>
      <c r="CY11" s="764"/>
      <c r="CZ11" s="764"/>
      <c r="DA11" s="765"/>
      <c r="DB11" s="763">
        <v>398</v>
      </c>
      <c r="DC11" s="764"/>
      <c r="DD11" s="764"/>
      <c r="DE11" s="764"/>
      <c r="DF11" s="765"/>
      <c r="DG11" s="763" t="s">
        <v>489</v>
      </c>
      <c r="DH11" s="764"/>
      <c r="DI11" s="764"/>
      <c r="DJ11" s="764"/>
      <c r="DK11" s="765"/>
      <c r="DL11" s="763" t="s">
        <v>489</v>
      </c>
      <c r="DM11" s="764"/>
      <c r="DN11" s="764"/>
      <c r="DO11" s="764"/>
      <c r="DP11" s="765"/>
      <c r="DQ11" s="763" t="s">
        <v>489</v>
      </c>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t="s">
        <v>557</v>
      </c>
      <c r="BT12" s="761"/>
      <c r="BU12" s="761"/>
      <c r="BV12" s="761"/>
      <c r="BW12" s="761"/>
      <c r="BX12" s="761"/>
      <c r="BY12" s="761"/>
      <c r="BZ12" s="761"/>
      <c r="CA12" s="761"/>
      <c r="CB12" s="761"/>
      <c r="CC12" s="761"/>
      <c r="CD12" s="761"/>
      <c r="CE12" s="761"/>
      <c r="CF12" s="761"/>
      <c r="CG12" s="762"/>
      <c r="CH12" s="763">
        <v>3</v>
      </c>
      <c r="CI12" s="764"/>
      <c r="CJ12" s="764"/>
      <c r="CK12" s="764"/>
      <c r="CL12" s="765"/>
      <c r="CM12" s="763">
        <v>214</v>
      </c>
      <c r="CN12" s="764"/>
      <c r="CO12" s="764"/>
      <c r="CP12" s="764"/>
      <c r="CQ12" s="765"/>
      <c r="CR12" s="763">
        <v>1</v>
      </c>
      <c r="CS12" s="764"/>
      <c r="CT12" s="764"/>
      <c r="CU12" s="764"/>
      <c r="CV12" s="765"/>
      <c r="CW12" s="763" t="s">
        <v>489</v>
      </c>
      <c r="CX12" s="764"/>
      <c r="CY12" s="764"/>
      <c r="CZ12" s="764"/>
      <c r="DA12" s="765"/>
      <c r="DB12" s="763" t="s">
        <v>489</v>
      </c>
      <c r="DC12" s="764"/>
      <c r="DD12" s="764"/>
      <c r="DE12" s="764"/>
      <c r="DF12" s="765"/>
      <c r="DG12" s="763" t="s">
        <v>489</v>
      </c>
      <c r="DH12" s="764"/>
      <c r="DI12" s="764"/>
      <c r="DJ12" s="764"/>
      <c r="DK12" s="765"/>
      <c r="DL12" s="763" t="s">
        <v>489</v>
      </c>
      <c r="DM12" s="764"/>
      <c r="DN12" s="764"/>
      <c r="DO12" s="764"/>
      <c r="DP12" s="765"/>
      <c r="DQ12" s="763" t="s">
        <v>489</v>
      </c>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t="s">
        <v>551</v>
      </c>
      <c r="BS13" s="760" t="s">
        <v>558</v>
      </c>
      <c r="BT13" s="761"/>
      <c r="BU13" s="761"/>
      <c r="BV13" s="761"/>
      <c r="BW13" s="761"/>
      <c r="BX13" s="761"/>
      <c r="BY13" s="761"/>
      <c r="BZ13" s="761"/>
      <c r="CA13" s="761"/>
      <c r="CB13" s="761"/>
      <c r="CC13" s="761"/>
      <c r="CD13" s="761"/>
      <c r="CE13" s="761"/>
      <c r="CF13" s="761"/>
      <c r="CG13" s="762"/>
      <c r="CH13" s="763">
        <v>6</v>
      </c>
      <c r="CI13" s="764"/>
      <c r="CJ13" s="764"/>
      <c r="CK13" s="764"/>
      <c r="CL13" s="765"/>
      <c r="CM13" s="763">
        <v>-5</v>
      </c>
      <c r="CN13" s="764"/>
      <c r="CO13" s="764"/>
      <c r="CP13" s="764"/>
      <c r="CQ13" s="765"/>
      <c r="CR13" s="763">
        <v>5</v>
      </c>
      <c r="CS13" s="764"/>
      <c r="CT13" s="764"/>
      <c r="CU13" s="764"/>
      <c r="CV13" s="765"/>
      <c r="CW13" s="763">
        <v>5</v>
      </c>
      <c r="CX13" s="764"/>
      <c r="CY13" s="764"/>
      <c r="CZ13" s="764"/>
      <c r="DA13" s="765"/>
      <c r="DB13" s="763" t="s">
        <v>489</v>
      </c>
      <c r="DC13" s="764"/>
      <c r="DD13" s="764"/>
      <c r="DE13" s="764"/>
      <c r="DF13" s="765"/>
      <c r="DG13" s="763" t="s">
        <v>489</v>
      </c>
      <c r="DH13" s="764"/>
      <c r="DI13" s="764"/>
      <c r="DJ13" s="764"/>
      <c r="DK13" s="765"/>
      <c r="DL13" s="763" t="s">
        <v>489</v>
      </c>
      <c r="DM13" s="764"/>
      <c r="DN13" s="764"/>
      <c r="DO13" s="764"/>
      <c r="DP13" s="765"/>
      <c r="DQ13" s="763" t="s">
        <v>489</v>
      </c>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376</v>
      </c>
      <c r="B23" s="776" t="s">
        <v>377</v>
      </c>
      <c r="C23" s="777"/>
      <c r="D23" s="777"/>
      <c r="E23" s="777"/>
      <c r="F23" s="777"/>
      <c r="G23" s="777"/>
      <c r="H23" s="777"/>
      <c r="I23" s="777"/>
      <c r="J23" s="777"/>
      <c r="K23" s="777"/>
      <c r="L23" s="777"/>
      <c r="M23" s="777"/>
      <c r="N23" s="777"/>
      <c r="O23" s="777"/>
      <c r="P23" s="778"/>
      <c r="Q23" s="779">
        <v>118510</v>
      </c>
      <c r="R23" s="780"/>
      <c r="S23" s="780"/>
      <c r="T23" s="780"/>
      <c r="U23" s="780"/>
      <c r="V23" s="780">
        <v>116750</v>
      </c>
      <c r="W23" s="780"/>
      <c r="X23" s="780"/>
      <c r="Y23" s="780"/>
      <c r="Z23" s="780"/>
      <c r="AA23" s="780">
        <v>1760</v>
      </c>
      <c r="AB23" s="780"/>
      <c r="AC23" s="780"/>
      <c r="AD23" s="780"/>
      <c r="AE23" s="781"/>
      <c r="AF23" s="782">
        <v>1162</v>
      </c>
      <c r="AG23" s="780"/>
      <c r="AH23" s="780"/>
      <c r="AI23" s="780"/>
      <c r="AJ23" s="783"/>
      <c r="AK23" s="784"/>
      <c r="AL23" s="785"/>
      <c r="AM23" s="785"/>
      <c r="AN23" s="785"/>
      <c r="AO23" s="785"/>
      <c r="AP23" s="780">
        <v>87323</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388</v>
      </c>
      <c r="C28" s="737"/>
      <c r="D28" s="737"/>
      <c r="E28" s="737"/>
      <c r="F28" s="737"/>
      <c r="G28" s="737"/>
      <c r="H28" s="737"/>
      <c r="I28" s="737"/>
      <c r="J28" s="737"/>
      <c r="K28" s="737"/>
      <c r="L28" s="737"/>
      <c r="M28" s="737"/>
      <c r="N28" s="737"/>
      <c r="O28" s="737"/>
      <c r="P28" s="738"/>
      <c r="Q28" s="809">
        <v>26517</v>
      </c>
      <c r="R28" s="810"/>
      <c r="S28" s="810"/>
      <c r="T28" s="810"/>
      <c r="U28" s="810"/>
      <c r="V28" s="810">
        <v>26060</v>
      </c>
      <c r="W28" s="810"/>
      <c r="X28" s="810"/>
      <c r="Y28" s="810"/>
      <c r="Z28" s="810"/>
      <c r="AA28" s="810">
        <v>456</v>
      </c>
      <c r="AB28" s="810"/>
      <c r="AC28" s="810"/>
      <c r="AD28" s="810"/>
      <c r="AE28" s="811"/>
      <c r="AF28" s="812">
        <v>456</v>
      </c>
      <c r="AG28" s="810"/>
      <c r="AH28" s="810"/>
      <c r="AI28" s="810"/>
      <c r="AJ28" s="813"/>
      <c r="AK28" s="814">
        <v>2204</v>
      </c>
      <c r="AL28" s="815"/>
      <c r="AM28" s="815"/>
      <c r="AN28" s="815"/>
      <c r="AO28" s="815"/>
      <c r="AP28" s="815" t="s">
        <v>489</v>
      </c>
      <c r="AQ28" s="815"/>
      <c r="AR28" s="815"/>
      <c r="AS28" s="815"/>
      <c r="AT28" s="815"/>
      <c r="AU28" s="815" t="s">
        <v>572</v>
      </c>
      <c r="AV28" s="815"/>
      <c r="AW28" s="815"/>
      <c r="AX28" s="815"/>
      <c r="AY28" s="815"/>
      <c r="AZ28" s="816" t="s">
        <v>572</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389</v>
      </c>
      <c r="C29" s="768"/>
      <c r="D29" s="768"/>
      <c r="E29" s="768"/>
      <c r="F29" s="768"/>
      <c r="G29" s="768"/>
      <c r="H29" s="768"/>
      <c r="I29" s="768"/>
      <c r="J29" s="768"/>
      <c r="K29" s="768"/>
      <c r="L29" s="768"/>
      <c r="M29" s="768"/>
      <c r="N29" s="768"/>
      <c r="O29" s="768"/>
      <c r="P29" s="769"/>
      <c r="Q29" s="770">
        <v>106</v>
      </c>
      <c r="R29" s="771"/>
      <c r="S29" s="771"/>
      <c r="T29" s="771"/>
      <c r="U29" s="771"/>
      <c r="V29" s="771">
        <v>106</v>
      </c>
      <c r="W29" s="771"/>
      <c r="X29" s="771"/>
      <c r="Y29" s="771"/>
      <c r="Z29" s="771"/>
      <c r="AA29" s="771" t="s">
        <v>572</v>
      </c>
      <c r="AB29" s="771"/>
      <c r="AC29" s="771"/>
      <c r="AD29" s="771"/>
      <c r="AE29" s="772"/>
      <c r="AF29" s="773" t="s">
        <v>122</v>
      </c>
      <c r="AG29" s="774"/>
      <c r="AH29" s="774"/>
      <c r="AI29" s="774"/>
      <c r="AJ29" s="775"/>
      <c r="AK29" s="821">
        <v>31</v>
      </c>
      <c r="AL29" s="817"/>
      <c r="AM29" s="817"/>
      <c r="AN29" s="817"/>
      <c r="AO29" s="817"/>
      <c r="AP29" s="817">
        <v>12</v>
      </c>
      <c r="AQ29" s="817"/>
      <c r="AR29" s="817"/>
      <c r="AS29" s="817"/>
      <c r="AT29" s="817"/>
      <c r="AU29" s="817">
        <v>4</v>
      </c>
      <c r="AV29" s="817"/>
      <c r="AW29" s="817"/>
      <c r="AX29" s="817"/>
      <c r="AY29" s="817"/>
      <c r="AZ29" s="818" t="s">
        <v>572</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390</v>
      </c>
      <c r="C30" s="768"/>
      <c r="D30" s="768"/>
      <c r="E30" s="768"/>
      <c r="F30" s="768"/>
      <c r="G30" s="768"/>
      <c r="H30" s="768"/>
      <c r="I30" s="768"/>
      <c r="J30" s="768"/>
      <c r="K30" s="768"/>
      <c r="L30" s="768"/>
      <c r="M30" s="768"/>
      <c r="N30" s="768"/>
      <c r="O30" s="768"/>
      <c r="P30" s="769"/>
      <c r="Q30" s="770">
        <v>4293</v>
      </c>
      <c r="R30" s="771"/>
      <c r="S30" s="771"/>
      <c r="T30" s="771"/>
      <c r="U30" s="771"/>
      <c r="V30" s="771">
        <v>4176</v>
      </c>
      <c r="W30" s="771"/>
      <c r="X30" s="771"/>
      <c r="Y30" s="771"/>
      <c r="Z30" s="771"/>
      <c r="AA30" s="771">
        <v>117</v>
      </c>
      <c r="AB30" s="771"/>
      <c r="AC30" s="771"/>
      <c r="AD30" s="771"/>
      <c r="AE30" s="772"/>
      <c r="AF30" s="773">
        <v>117</v>
      </c>
      <c r="AG30" s="774"/>
      <c r="AH30" s="774"/>
      <c r="AI30" s="774"/>
      <c r="AJ30" s="775"/>
      <c r="AK30" s="821">
        <v>905</v>
      </c>
      <c r="AL30" s="817"/>
      <c r="AM30" s="817"/>
      <c r="AN30" s="817"/>
      <c r="AO30" s="817"/>
      <c r="AP30" s="817" t="s">
        <v>572</v>
      </c>
      <c r="AQ30" s="817"/>
      <c r="AR30" s="817"/>
      <c r="AS30" s="817"/>
      <c r="AT30" s="817"/>
      <c r="AU30" s="817" t="s">
        <v>572</v>
      </c>
      <c r="AV30" s="817"/>
      <c r="AW30" s="817"/>
      <c r="AX30" s="817"/>
      <c r="AY30" s="817"/>
      <c r="AZ30" s="818" t="s">
        <v>572</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391</v>
      </c>
      <c r="C31" s="768"/>
      <c r="D31" s="768"/>
      <c r="E31" s="768"/>
      <c r="F31" s="768"/>
      <c r="G31" s="768"/>
      <c r="H31" s="768"/>
      <c r="I31" s="768"/>
      <c r="J31" s="768"/>
      <c r="K31" s="768"/>
      <c r="L31" s="768"/>
      <c r="M31" s="768"/>
      <c r="N31" s="768"/>
      <c r="O31" s="768"/>
      <c r="P31" s="769"/>
      <c r="Q31" s="770">
        <v>1108</v>
      </c>
      <c r="R31" s="771"/>
      <c r="S31" s="771"/>
      <c r="T31" s="771"/>
      <c r="U31" s="771"/>
      <c r="V31" s="771">
        <v>1176</v>
      </c>
      <c r="W31" s="771"/>
      <c r="X31" s="771"/>
      <c r="Y31" s="771"/>
      <c r="Z31" s="771"/>
      <c r="AA31" s="771">
        <v>-68</v>
      </c>
      <c r="AB31" s="771"/>
      <c r="AC31" s="771"/>
      <c r="AD31" s="771"/>
      <c r="AE31" s="772"/>
      <c r="AF31" s="773">
        <v>499</v>
      </c>
      <c r="AG31" s="774"/>
      <c r="AH31" s="774"/>
      <c r="AI31" s="774"/>
      <c r="AJ31" s="775"/>
      <c r="AK31" s="821">
        <v>123</v>
      </c>
      <c r="AL31" s="817"/>
      <c r="AM31" s="817"/>
      <c r="AN31" s="817"/>
      <c r="AO31" s="817"/>
      <c r="AP31" s="817" t="s">
        <v>572</v>
      </c>
      <c r="AQ31" s="817"/>
      <c r="AR31" s="817"/>
      <c r="AS31" s="817"/>
      <c r="AT31" s="817"/>
      <c r="AU31" s="817" t="s">
        <v>572</v>
      </c>
      <c r="AV31" s="817"/>
      <c r="AW31" s="817"/>
      <c r="AX31" s="817"/>
      <c r="AY31" s="817"/>
      <c r="AZ31" s="818" t="s">
        <v>572</v>
      </c>
      <c r="BA31" s="818"/>
      <c r="BB31" s="818"/>
      <c r="BC31" s="818"/>
      <c r="BD31" s="818"/>
      <c r="BE31" s="819" t="s">
        <v>392</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393</v>
      </c>
      <c r="C32" s="768"/>
      <c r="D32" s="768"/>
      <c r="E32" s="768"/>
      <c r="F32" s="768"/>
      <c r="G32" s="768"/>
      <c r="H32" s="768"/>
      <c r="I32" s="768"/>
      <c r="J32" s="768"/>
      <c r="K32" s="768"/>
      <c r="L32" s="768"/>
      <c r="M32" s="768"/>
      <c r="N32" s="768"/>
      <c r="O32" s="768"/>
      <c r="P32" s="769"/>
      <c r="Q32" s="770">
        <v>4212</v>
      </c>
      <c r="R32" s="771"/>
      <c r="S32" s="771"/>
      <c r="T32" s="771"/>
      <c r="U32" s="771"/>
      <c r="V32" s="771">
        <v>3742</v>
      </c>
      <c r="W32" s="771"/>
      <c r="X32" s="771"/>
      <c r="Y32" s="771"/>
      <c r="Z32" s="771"/>
      <c r="AA32" s="771">
        <v>470</v>
      </c>
      <c r="AB32" s="771"/>
      <c r="AC32" s="771"/>
      <c r="AD32" s="771"/>
      <c r="AE32" s="772"/>
      <c r="AF32" s="773">
        <v>5603</v>
      </c>
      <c r="AG32" s="774"/>
      <c r="AH32" s="774"/>
      <c r="AI32" s="774"/>
      <c r="AJ32" s="775"/>
      <c r="AK32" s="821">
        <v>66</v>
      </c>
      <c r="AL32" s="817"/>
      <c r="AM32" s="817"/>
      <c r="AN32" s="817"/>
      <c r="AO32" s="817"/>
      <c r="AP32" s="817">
        <v>5130</v>
      </c>
      <c r="AQ32" s="817"/>
      <c r="AR32" s="817"/>
      <c r="AS32" s="817"/>
      <c r="AT32" s="817"/>
      <c r="AU32" s="817">
        <v>87</v>
      </c>
      <c r="AV32" s="817"/>
      <c r="AW32" s="817"/>
      <c r="AX32" s="817"/>
      <c r="AY32" s="817"/>
      <c r="AZ32" s="818" t="s">
        <v>572</v>
      </c>
      <c r="BA32" s="818"/>
      <c r="BB32" s="818"/>
      <c r="BC32" s="818"/>
      <c r="BD32" s="818"/>
      <c r="BE32" s="819" t="s">
        <v>392</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394</v>
      </c>
      <c r="C33" s="768"/>
      <c r="D33" s="768"/>
      <c r="E33" s="768"/>
      <c r="F33" s="768"/>
      <c r="G33" s="768"/>
      <c r="H33" s="768"/>
      <c r="I33" s="768"/>
      <c r="J33" s="768"/>
      <c r="K33" s="768"/>
      <c r="L33" s="768"/>
      <c r="M33" s="768"/>
      <c r="N33" s="768"/>
      <c r="O33" s="768"/>
      <c r="P33" s="769"/>
      <c r="Q33" s="770">
        <v>7964</v>
      </c>
      <c r="R33" s="771"/>
      <c r="S33" s="771"/>
      <c r="T33" s="771"/>
      <c r="U33" s="771"/>
      <c r="V33" s="771">
        <v>7742</v>
      </c>
      <c r="W33" s="771"/>
      <c r="X33" s="771"/>
      <c r="Y33" s="771"/>
      <c r="Z33" s="771"/>
      <c r="AA33" s="771">
        <v>222</v>
      </c>
      <c r="AB33" s="771"/>
      <c r="AC33" s="771"/>
      <c r="AD33" s="771"/>
      <c r="AE33" s="772"/>
      <c r="AF33" s="773">
        <v>1504</v>
      </c>
      <c r="AG33" s="774"/>
      <c r="AH33" s="774"/>
      <c r="AI33" s="774"/>
      <c r="AJ33" s="775"/>
      <c r="AK33" s="821">
        <v>2981</v>
      </c>
      <c r="AL33" s="817"/>
      <c r="AM33" s="817"/>
      <c r="AN33" s="817"/>
      <c r="AO33" s="817"/>
      <c r="AP33" s="817">
        <v>53653</v>
      </c>
      <c r="AQ33" s="817"/>
      <c r="AR33" s="817"/>
      <c r="AS33" s="817"/>
      <c r="AT33" s="817"/>
      <c r="AU33" s="817">
        <v>11428</v>
      </c>
      <c r="AV33" s="817"/>
      <c r="AW33" s="817"/>
      <c r="AX33" s="817"/>
      <c r="AY33" s="817"/>
      <c r="AZ33" s="818" t="s">
        <v>572</v>
      </c>
      <c r="BA33" s="818"/>
      <c r="BB33" s="818"/>
      <c r="BC33" s="818"/>
      <c r="BD33" s="818"/>
      <c r="BE33" s="819" t="s">
        <v>392</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395</v>
      </c>
      <c r="C34" s="768"/>
      <c r="D34" s="768"/>
      <c r="E34" s="768"/>
      <c r="F34" s="768"/>
      <c r="G34" s="768"/>
      <c r="H34" s="768"/>
      <c r="I34" s="768"/>
      <c r="J34" s="768"/>
      <c r="K34" s="768"/>
      <c r="L34" s="768"/>
      <c r="M34" s="768"/>
      <c r="N34" s="768"/>
      <c r="O34" s="768"/>
      <c r="P34" s="769"/>
      <c r="Q34" s="770">
        <v>13</v>
      </c>
      <c r="R34" s="771"/>
      <c r="S34" s="771"/>
      <c r="T34" s="771"/>
      <c r="U34" s="771"/>
      <c r="V34" s="771">
        <v>12</v>
      </c>
      <c r="W34" s="771"/>
      <c r="X34" s="771"/>
      <c r="Y34" s="771"/>
      <c r="Z34" s="771"/>
      <c r="AA34" s="771">
        <v>2</v>
      </c>
      <c r="AB34" s="771"/>
      <c r="AC34" s="771"/>
      <c r="AD34" s="771"/>
      <c r="AE34" s="772"/>
      <c r="AF34" s="773">
        <v>46</v>
      </c>
      <c r="AG34" s="774"/>
      <c r="AH34" s="774"/>
      <c r="AI34" s="774"/>
      <c r="AJ34" s="775"/>
      <c r="AK34" s="821">
        <v>9</v>
      </c>
      <c r="AL34" s="817"/>
      <c r="AM34" s="817"/>
      <c r="AN34" s="817"/>
      <c r="AO34" s="817"/>
      <c r="AP34" s="817">
        <v>88</v>
      </c>
      <c r="AQ34" s="817"/>
      <c r="AR34" s="817"/>
      <c r="AS34" s="817"/>
      <c r="AT34" s="817"/>
      <c r="AU34" s="817">
        <v>77</v>
      </c>
      <c r="AV34" s="817"/>
      <c r="AW34" s="817"/>
      <c r="AX34" s="817"/>
      <c r="AY34" s="817"/>
      <c r="AZ34" s="818" t="s">
        <v>572</v>
      </c>
      <c r="BA34" s="818"/>
      <c r="BB34" s="818"/>
      <c r="BC34" s="818"/>
      <c r="BD34" s="818"/>
      <c r="BE34" s="819" t="s">
        <v>392</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t="s">
        <v>396</v>
      </c>
      <c r="C35" s="768"/>
      <c r="D35" s="768"/>
      <c r="E35" s="768"/>
      <c r="F35" s="768"/>
      <c r="G35" s="768"/>
      <c r="H35" s="768"/>
      <c r="I35" s="768"/>
      <c r="J35" s="768"/>
      <c r="K35" s="768"/>
      <c r="L35" s="768"/>
      <c r="M35" s="768"/>
      <c r="N35" s="768"/>
      <c r="O35" s="768"/>
      <c r="P35" s="769"/>
      <c r="Q35" s="770">
        <v>1085</v>
      </c>
      <c r="R35" s="771"/>
      <c r="S35" s="771"/>
      <c r="T35" s="771"/>
      <c r="U35" s="771"/>
      <c r="V35" s="771">
        <v>1455</v>
      </c>
      <c r="W35" s="771"/>
      <c r="X35" s="771"/>
      <c r="Y35" s="771"/>
      <c r="Z35" s="771"/>
      <c r="AA35" s="771">
        <v>-370</v>
      </c>
      <c r="AB35" s="771"/>
      <c r="AC35" s="771"/>
      <c r="AD35" s="771"/>
      <c r="AE35" s="772"/>
      <c r="AF35" s="773">
        <v>850</v>
      </c>
      <c r="AG35" s="774"/>
      <c r="AH35" s="774"/>
      <c r="AI35" s="774"/>
      <c r="AJ35" s="775"/>
      <c r="AK35" s="821">
        <v>316</v>
      </c>
      <c r="AL35" s="817"/>
      <c r="AM35" s="817"/>
      <c r="AN35" s="817"/>
      <c r="AO35" s="817"/>
      <c r="AP35" s="817">
        <v>1230</v>
      </c>
      <c r="AQ35" s="817"/>
      <c r="AR35" s="817"/>
      <c r="AS35" s="817"/>
      <c r="AT35" s="817"/>
      <c r="AU35" s="817">
        <v>855</v>
      </c>
      <c r="AV35" s="817"/>
      <c r="AW35" s="817"/>
      <c r="AX35" s="817"/>
      <c r="AY35" s="817"/>
      <c r="AZ35" s="818" t="s">
        <v>572</v>
      </c>
      <c r="BA35" s="818"/>
      <c r="BB35" s="818"/>
      <c r="BC35" s="818"/>
      <c r="BD35" s="818"/>
      <c r="BE35" s="819" t="s">
        <v>392</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376</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9075</v>
      </c>
      <c r="AG63" s="831"/>
      <c r="AH63" s="831"/>
      <c r="AI63" s="831"/>
      <c r="AJ63" s="832"/>
      <c r="AK63" s="833"/>
      <c r="AL63" s="828"/>
      <c r="AM63" s="828"/>
      <c r="AN63" s="828"/>
      <c r="AO63" s="828"/>
      <c r="AP63" s="831">
        <v>60113</v>
      </c>
      <c r="AQ63" s="831"/>
      <c r="AR63" s="831"/>
      <c r="AS63" s="831"/>
      <c r="AT63" s="831"/>
      <c r="AU63" s="831">
        <v>12451</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400</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401</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559</v>
      </c>
      <c r="C68" s="857"/>
      <c r="D68" s="857"/>
      <c r="E68" s="857"/>
      <c r="F68" s="857"/>
      <c r="G68" s="857"/>
      <c r="H68" s="857"/>
      <c r="I68" s="857"/>
      <c r="J68" s="857"/>
      <c r="K68" s="857"/>
      <c r="L68" s="857"/>
      <c r="M68" s="857"/>
      <c r="N68" s="857"/>
      <c r="O68" s="857"/>
      <c r="P68" s="858"/>
      <c r="Q68" s="859">
        <v>2359</v>
      </c>
      <c r="R68" s="853"/>
      <c r="S68" s="853"/>
      <c r="T68" s="853"/>
      <c r="U68" s="853"/>
      <c r="V68" s="853">
        <v>2202</v>
      </c>
      <c r="W68" s="853"/>
      <c r="X68" s="853"/>
      <c r="Y68" s="853"/>
      <c r="Z68" s="853"/>
      <c r="AA68" s="853">
        <v>157</v>
      </c>
      <c r="AB68" s="853"/>
      <c r="AC68" s="853"/>
      <c r="AD68" s="853"/>
      <c r="AE68" s="853"/>
      <c r="AF68" s="853">
        <v>3339</v>
      </c>
      <c r="AG68" s="853"/>
      <c r="AH68" s="853"/>
      <c r="AI68" s="853"/>
      <c r="AJ68" s="853"/>
      <c r="AK68" s="853">
        <v>10</v>
      </c>
      <c r="AL68" s="853"/>
      <c r="AM68" s="853"/>
      <c r="AN68" s="853"/>
      <c r="AO68" s="853"/>
      <c r="AP68" s="853">
        <v>3579</v>
      </c>
      <c r="AQ68" s="853"/>
      <c r="AR68" s="853"/>
      <c r="AS68" s="853"/>
      <c r="AT68" s="853"/>
      <c r="AU68" s="853" t="s">
        <v>572</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560</v>
      </c>
      <c r="C69" s="861"/>
      <c r="D69" s="861"/>
      <c r="E69" s="861"/>
      <c r="F69" s="861"/>
      <c r="G69" s="861"/>
      <c r="H69" s="861"/>
      <c r="I69" s="861"/>
      <c r="J69" s="861"/>
      <c r="K69" s="861"/>
      <c r="L69" s="861"/>
      <c r="M69" s="861"/>
      <c r="N69" s="861"/>
      <c r="O69" s="861"/>
      <c r="P69" s="862"/>
      <c r="Q69" s="863">
        <v>2375</v>
      </c>
      <c r="R69" s="817"/>
      <c r="S69" s="817"/>
      <c r="T69" s="817"/>
      <c r="U69" s="817"/>
      <c r="V69" s="817">
        <v>2245</v>
      </c>
      <c r="W69" s="817"/>
      <c r="X69" s="817"/>
      <c r="Y69" s="817"/>
      <c r="Z69" s="817"/>
      <c r="AA69" s="817">
        <v>130</v>
      </c>
      <c r="AB69" s="817"/>
      <c r="AC69" s="817"/>
      <c r="AD69" s="817"/>
      <c r="AE69" s="817"/>
      <c r="AF69" s="817">
        <v>2470</v>
      </c>
      <c r="AG69" s="817"/>
      <c r="AH69" s="817"/>
      <c r="AI69" s="817"/>
      <c r="AJ69" s="817"/>
      <c r="AK69" s="817">
        <v>31</v>
      </c>
      <c r="AL69" s="817"/>
      <c r="AM69" s="817"/>
      <c r="AN69" s="817"/>
      <c r="AO69" s="817"/>
      <c r="AP69" s="817">
        <v>1157</v>
      </c>
      <c r="AQ69" s="817"/>
      <c r="AR69" s="817"/>
      <c r="AS69" s="817"/>
      <c r="AT69" s="817"/>
      <c r="AU69" s="817" t="s">
        <v>489</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561</v>
      </c>
      <c r="C70" s="861"/>
      <c r="D70" s="861"/>
      <c r="E70" s="861"/>
      <c r="F70" s="861"/>
      <c r="G70" s="861"/>
      <c r="H70" s="861"/>
      <c r="I70" s="861"/>
      <c r="J70" s="861"/>
      <c r="K70" s="861"/>
      <c r="L70" s="861"/>
      <c r="M70" s="861"/>
      <c r="N70" s="861"/>
      <c r="O70" s="861"/>
      <c r="P70" s="862"/>
      <c r="Q70" s="863">
        <v>1536</v>
      </c>
      <c r="R70" s="817"/>
      <c r="S70" s="817"/>
      <c r="T70" s="817"/>
      <c r="U70" s="817"/>
      <c r="V70" s="817">
        <v>1529</v>
      </c>
      <c r="W70" s="817"/>
      <c r="X70" s="817"/>
      <c r="Y70" s="817"/>
      <c r="Z70" s="817"/>
      <c r="AA70" s="817">
        <v>7</v>
      </c>
      <c r="AB70" s="817"/>
      <c r="AC70" s="817"/>
      <c r="AD70" s="817"/>
      <c r="AE70" s="817"/>
      <c r="AF70" s="817">
        <v>3824</v>
      </c>
      <c r="AG70" s="817"/>
      <c r="AH70" s="817"/>
      <c r="AI70" s="817"/>
      <c r="AJ70" s="817"/>
      <c r="AK70" s="817">
        <v>1</v>
      </c>
      <c r="AL70" s="817"/>
      <c r="AM70" s="817"/>
      <c r="AN70" s="817"/>
      <c r="AO70" s="817"/>
      <c r="AP70" s="817">
        <v>1913</v>
      </c>
      <c r="AQ70" s="817"/>
      <c r="AR70" s="817"/>
      <c r="AS70" s="817"/>
      <c r="AT70" s="817"/>
      <c r="AU70" s="817" t="s">
        <v>489</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562</v>
      </c>
      <c r="C71" s="861"/>
      <c r="D71" s="861"/>
      <c r="E71" s="861"/>
      <c r="F71" s="861"/>
      <c r="G71" s="861"/>
      <c r="H71" s="861"/>
      <c r="I71" s="861"/>
      <c r="J71" s="861"/>
      <c r="K71" s="861"/>
      <c r="L71" s="861"/>
      <c r="M71" s="861"/>
      <c r="N71" s="861"/>
      <c r="O71" s="861"/>
      <c r="P71" s="862"/>
      <c r="Q71" s="863">
        <v>5574</v>
      </c>
      <c r="R71" s="817"/>
      <c r="S71" s="817"/>
      <c r="T71" s="817"/>
      <c r="U71" s="817"/>
      <c r="V71" s="817">
        <v>5461</v>
      </c>
      <c r="W71" s="817"/>
      <c r="X71" s="817"/>
      <c r="Y71" s="817"/>
      <c r="Z71" s="817"/>
      <c r="AA71" s="817">
        <v>113</v>
      </c>
      <c r="AB71" s="817"/>
      <c r="AC71" s="817"/>
      <c r="AD71" s="817"/>
      <c r="AE71" s="817"/>
      <c r="AF71" s="817">
        <v>113</v>
      </c>
      <c r="AG71" s="817"/>
      <c r="AH71" s="817"/>
      <c r="AI71" s="817"/>
      <c r="AJ71" s="817"/>
      <c r="AK71" s="817">
        <v>112</v>
      </c>
      <c r="AL71" s="817"/>
      <c r="AM71" s="817"/>
      <c r="AN71" s="817"/>
      <c r="AO71" s="817"/>
      <c r="AP71" s="817">
        <v>3465</v>
      </c>
      <c r="AQ71" s="817"/>
      <c r="AR71" s="817"/>
      <c r="AS71" s="817"/>
      <c r="AT71" s="817"/>
      <c r="AU71" s="817">
        <v>2355</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563</v>
      </c>
      <c r="C72" s="861"/>
      <c r="D72" s="861"/>
      <c r="E72" s="861"/>
      <c r="F72" s="861"/>
      <c r="G72" s="861"/>
      <c r="H72" s="861"/>
      <c r="I72" s="861"/>
      <c r="J72" s="861"/>
      <c r="K72" s="861"/>
      <c r="L72" s="861"/>
      <c r="M72" s="861"/>
      <c r="N72" s="861"/>
      <c r="O72" s="861"/>
      <c r="P72" s="862"/>
      <c r="Q72" s="863">
        <v>33841</v>
      </c>
      <c r="R72" s="817"/>
      <c r="S72" s="817"/>
      <c r="T72" s="817"/>
      <c r="U72" s="817"/>
      <c r="V72" s="817">
        <v>32912</v>
      </c>
      <c r="W72" s="817"/>
      <c r="X72" s="817"/>
      <c r="Y72" s="817"/>
      <c r="Z72" s="817"/>
      <c r="AA72" s="817">
        <v>929</v>
      </c>
      <c r="AB72" s="817"/>
      <c r="AC72" s="817"/>
      <c r="AD72" s="817"/>
      <c r="AE72" s="817"/>
      <c r="AF72" s="817">
        <v>888</v>
      </c>
      <c r="AG72" s="817"/>
      <c r="AH72" s="817"/>
      <c r="AI72" s="817"/>
      <c r="AJ72" s="817"/>
      <c r="AK72" s="817">
        <v>5200</v>
      </c>
      <c r="AL72" s="817"/>
      <c r="AM72" s="817"/>
      <c r="AN72" s="817"/>
      <c r="AO72" s="817"/>
      <c r="AP72" s="817" t="s">
        <v>489</v>
      </c>
      <c r="AQ72" s="817"/>
      <c r="AR72" s="817"/>
      <c r="AS72" s="817"/>
      <c r="AT72" s="817"/>
      <c r="AU72" s="817" t="s">
        <v>489</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564</v>
      </c>
      <c r="C73" s="861"/>
      <c r="D73" s="861"/>
      <c r="E73" s="861"/>
      <c r="F73" s="861"/>
      <c r="G73" s="861"/>
      <c r="H73" s="861"/>
      <c r="I73" s="861"/>
      <c r="J73" s="861"/>
      <c r="K73" s="861"/>
      <c r="L73" s="861"/>
      <c r="M73" s="861"/>
      <c r="N73" s="861"/>
      <c r="O73" s="861"/>
      <c r="P73" s="862"/>
      <c r="Q73" s="863">
        <v>399</v>
      </c>
      <c r="R73" s="817"/>
      <c r="S73" s="817"/>
      <c r="T73" s="817"/>
      <c r="U73" s="817"/>
      <c r="V73" s="817">
        <v>367</v>
      </c>
      <c r="W73" s="817"/>
      <c r="X73" s="817"/>
      <c r="Y73" s="817"/>
      <c r="Z73" s="817"/>
      <c r="AA73" s="817">
        <v>32</v>
      </c>
      <c r="AB73" s="817"/>
      <c r="AC73" s="817"/>
      <c r="AD73" s="817"/>
      <c r="AE73" s="817"/>
      <c r="AF73" s="817">
        <v>32</v>
      </c>
      <c r="AG73" s="817"/>
      <c r="AH73" s="817"/>
      <c r="AI73" s="817"/>
      <c r="AJ73" s="817"/>
      <c r="AK73" s="817" t="s">
        <v>572</v>
      </c>
      <c r="AL73" s="817"/>
      <c r="AM73" s="817"/>
      <c r="AN73" s="817"/>
      <c r="AO73" s="817"/>
      <c r="AP73" s="817" t="s">
        <v>489</v>
      </c>
      <c r="AQ73" s="817"/>
      <c r="AR73" s="817"/>
      <c r="AS73" s="817"/>
      <c r="AT73" s="817"/>
      <c r="AU73" s="817" t="s">
        <v>489</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565</v>
      </c>
      <c r="C74" s="861"/>
      <c r="D74" s="861"/>
      <c r="E74" s="861"/>
      <c r="F74" s="861"/>
      <c r="G74" s="861"/>
      <c r="H74" s="861"/>
      <c r="I74" s="861"/>
      <c r="J74" s="861"/>
      <c r="K74" s="861"/>
      <c r="L74" s="861"/>
      <c r="M74" s="861"/>
      <c r="N74" s="861"/>
      <c r="O74" s="861"/>
      <c r="P74" s="862"/>
      <c r="Q74" s="863">
        <v>73</v>
      </c>
      <c r="R74" s="817"/>
      <c r="S74" s="817"/>
      <c r="T74" s="817"/>
      <c r="U74" s="817"/>
      <c r="V74" s="817">
        <v>69</v>
      </c>
      <c r="W74" s="817"/>
      <c r="X74" s="817"/>
      <c r="Y74" s="817"/>
      <c r="Z74" s="817"/>
      <c r="AA74" s="817">
        <v>4</v>
      </c>
      <c r="AB74" s="817"/>
      <c r="AC74" s="817"/>
      <c r="AD74" s="817"/>
      <c r="AE74" s="817"/>
      <c r="AF74" s="817">
        <v>4</v>
      </c>
      <c r="AG74" s="817"/>
      <c r="AH74" s="817"/>
      <c r="AI74" s="817"/>
      <c r="AJ74" s="817"/>
      <c r="AK74" s="817">
        <v>5</v>
      </c>
      <c r="AL74" s="817"/>
      <c r="AM74" s="817"/>
      <c r="AN74" s="817"/>
      <c r="AO74" s="817"/>
      <c r="AP74" s="817" t="s">
        <v>489</v>
      </c>
      <c r="AQ74" s="817"/>
      <c r="AR74" s="817"/>
      <c r="AS74" s="817"/>
      <c r="AT74" s="817"/>
      <c r="AU74" s="817" t="s">
        <v>489</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566</v>
      </c>
      <c r="C75" s="861"/>
      <c r="D75" s="861"/>
      <c r="E75" s="861"/>
      <c r="F75" s="861"/>
      <c r="G75" s="861"/>
      <c r="H75" s="861"/>
      <c r="I75" s="861"/>
      <c r="J75" s="861"/>
      <c r="K75" s="861"/>
      <c r="L75" s="861"/>
      <c r="M75" s="861"/>
      <c r="N75" s="861"/>
      <c r="O75" s="861"/>
      <c r="P75" s="862"/>
      <c r="Q75" s="864">
        <v>229</v>
      </c>
      <c r="R75" s="865"/>
      <c r="S75" s="865"/>
      <c r="T75" s="865"/>
      <c r="U75" s="821"/>
      <c r="V75" s="866">
        <v>223</v>
      </c>
      <c r="W75" s="865"/>
      <c r="X75" s="865"/>
      <c r="Y75" s="865"/>
      <c r="Z75" s="821"/>
      <c r="AA75" s="866">
        <v>6</v>
      </c>
      <c r="AB75" s="865"/>
      <c r="AC75" s="865"/>
      <c r="AD75" s="865"/>
      <c r="AE75" s="821"/>
      <c r="AF75" s="866">
        <v>6</v>
      </c>
      <c r="AG75" s="865"/>
      <c r="AH75" s="865"/>
      <c r="AI75" s="865"/>
      <c r="AJ75" s="821"/>
      <c r="AK75" s="866" t="s">
        <v>572</v>
      </c>
      <c r="AL75" s="865"/>
      <c r="AM75" s="865"/>
      <c r="AN75" s="865"/>
      <c r="AO75" s="821"/>
      <c r="AP75" s="866" t="s">
        <v>489</v>
      </c>
      <c r="AQ75" s="865"/>
      <c r="AR75" s="865"/>
      <c r="AS75" s="865"/>
      <c r="AT75" s="821"/>
      <c r="AU75" s="866" t="s">
        <v>489</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t="s">
        <v>567</v>
      </c>
      <c r="C76" s="861"/>
      <c r="D76" s="861"/>
      <c r="E76" s="861"/>
      <c r="F76" s="861"/>
      <c r="G76" s="861"/>
      <c r="H76" s="861"/>
      <c r="I76" s="861"/>
      <c r="J76" s="861"/>
      <c r="K76" s="861"/>
      <c r="L76" s="861"/>
      <c r="M76" s="861"/>
      <c r="N76" s="861"/>
      <c r="O76" s="861"/>
      <c r="P76" s="862"/>
      <c r="Q76" s="864">
        <v>2070</v>
      </c>
      <c r="R76" s="865"/>
      <c r="S76" s="865"/>
      <c r="T76" s="865"/>
      <c r="U76" s="821"/>
      <c r="V76" s="866">
        <v>1986</v>
      </c>
      <c r="W76" s="865"/>
      <c r="X76" s="865"/>
      <c r="Y76" s="865"/>
      <c r="Z76" s="821"/>
      <c r="AA76" s="866">
        <v>84</v>
      </c>
      <c r="AB76" s="865"/>
      <c r="AC76" s="865"/>
      <c r="AD76" s="865"/>
      <c r="AE76" s="821"/>
      <c r="AF76" s="866">
        <v>84</v>
      </c>
      <c r="AG76" s="865"/>
      <c r="AH76" s="865"/>
      <c r="AI76" s="865"/>
      <c r="AJ76" s="821"/>
      <c r="AK76" s="866">
        <v>161</v>
      </c>
      <c r="AL76" s="865"/>
      <c r="AM76" s="865"/>
      <c r="AN76" s="865"/>
      <c r="AO76" s="821"/>
      <c r="AP76" s="866">
        <v>1663</v>
      </c>
      <c r="AQ76" s="865"/>
      <c r="AR76" s="865"/>
      <c r="AS76" s="865"/>
      <c r="AT76" s="821"/>
      <c r="AU76" s="866">
        <v>106</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t="s">
        <v>568</v>
      </c>
      <c r="C77" s="861"/>
      <c r="D77" s="861"/>
      <c r="E77" s="861"/>
      <c r="F77" s="861"/>
      <c r="G77" s="861"/>
      <c r="H77" s="861"/>
      <c r="I77" s="861"/>
      <c r="J77" s="861"/>
      <c r="K77" s="861"/>
      <c r="L77" s="861"/>
      <c r="M77" s="861"/>
      <c r="N77" s="861"/>
      <c r="O77" s="861"/>
      <c r="P77" s="862"/>
      <c r="Q77" s="864">
        <v>2877</v>
      </c>
      <c r="R77" s="865"/>
      <c r="S77" s="865"/>
      <c r="T77" s="865"/>
      <c r="U77" s="821"/>
      <c r="V77" s="866">
        <v>2785</v>
      </c>
      <c r="W77" s="865"/>
      <c r="X77" s="865"/>
      <c r="Y77" s="865"/>
      <c r="Z77" s="821"/>
      <c r="AA77" s="866">
        <v>92</v>
      </c>
      <c r="AB77" s="865"/>
      <c r="AC77" s="865"/>
      <c r="AD77" s="865"/>
      <c r="AE77" s="821"/>
      <c r="AF77" s="866">
        <v>92</v>
      </c>
      <c r="AG77" s="865"/>
      <c r="AH77" s="865"/>
      <c r="AI77" s="865"/>
      <c r="AJ77" s="821"/>
      <c r="AK77" s="866">
        <v>10</v>
      </c>
      <c r="AL77" s="865"/>
      <c r="AM77" s="865"/>
      <c r="AN77" s="865"/>
      <c r="AO77" s="821"/>
      <c r="AP77" s="866" t="s">
        <v>489</v>
      </c>
      <c r="AQ77" s="865"/>
      <c r="AR77" s="865"/>
      <c r="AS77" s="865"/>
      <c r="AT77" s="821"/>
      <c r="AU77" s="866" t="s">
        <v>489</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t="s">
        <v>569</v>
      </c>
      <c r="C78" s="861"/>
      <c r="D78" s="861"/>
      <c r="E78" s="861"/>
      <c r="F78" s="861"/>
      <c r="G78" s="861"/>
      <c r="H78" s="861"/>
      <c r="I78" s="861"/>
      <c r="J78" s="861"/>
      <c r="K78" s="861"/>
      <c r="L78" s="861"/>
      <c r="M78" s="861"/>
      <c r="N78" s="861"/>
      <c r="O78" s="861"/>
      <c r="P78" s="862"/>
      <c r="Q78" s="863">
        <v>21</v>
      </c>
      <c r="R78" s="817"/>
      <c r="S78" s="817"/>
      <c r="T78" s="817"/>
      <c r="U78" s="817"/>
      <c r="V78" s="817">
        <v>20</v>
      </c>
      <c r="W78" s="817"/>
      <c r="X78" s="817"/>
      <c r="Y78" s="817"/>
      <c r="Z78" s="817"/>
      <c r="AA78" s="817" t="s">
        <v>572</v>
      </c>
      <c r="AB78" s="817"/>
      <c r="AC78" s="817"/>
      <c r="AD78" s="817"/>
      <c r="AE78" s="817"/>
      <c r="AF78" s="817" t="s">
        <v>572</v>
      </c>
      <c r="AG78" s="817"/>
      <c r="AH78" s="817"/>
      <c r="AI78" s="817"/>
      <c r="AJ78" s="817"/>
      <c r="AK78" s="817" t="s">
        <v>572</v>
      </c>
      <c r="AL78" s="817"/>
      <c r="AM78" s="817"/>
      <c r="AN78" s="817"/>
      <c r="AO78" s="817"/>
      <c r="AP78" s="817" t="s">
        <v>489</v>
      </c>
      <c r="AQ78" s="817"/>
      <c r="AR78" s="817"/>
      <c r="AS78" s="817"/>
      <c r="AT78" s="817"/>
      <c r="AU78" s="817" t="s">
        <v>489</v>
      </c>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t="s">
        <v>570</v>
      </c>
      <c r="C79" s="861"/>
      <c r="D79" s="861"/>
      <c r="E79" s="861"/>
      <c r="F79" s="861"/>
      <c r="G79" s="861"/>
      <c r="H79" s="861"/>
      <c r="I79" s="861"/>
      <c r="J79" s="861"/>
      <c r="K79" s="861"/>
      <c r="L79" s="861"/>
      <c r="M79" s="861"/>
      <c r="N79" s="861"/>
      <c r="O79" s="861"/>
      <c r="P79" s="862"/>
      <c r="Q79" s="863">
        <v>127</v>
      </c>
      <c r="R79" s="817"/>
      <c r="S79" s="817"/>
      <c r="T79" s="817"/>
      <c r="U79" s="817"/>
      <c r="V79" s="817">
        <v>122</v>
      </c>
      <c r="W79" s="817"/>
      <c r="X79" s="817"/>
      <c r="Y79" s="817"/>
      <c r="Z79" s="817"/>
      <c r="AA79" s="817">
        <v>5</v>
      </c>
      <c r="AB79" s="817"/>
      <c r="AC79" s="817"/>
      <c r="AD79" s="817"/>
      <c r="AE79" s="817"/>
      <c r="AF79" s="817">
        <v>5</v>
      </c>
      <c r="AG79" s="817"/>
      <c r="AH79" s="817"/>
      <c r="AI79" s="817"/>
      <c r="AJ79" s="817"/>
      <c r="AK79" s="817">
        <v>40</v>
      </c>
      <c r="AL79" s="817"/>
      <c r="AM79" s="817"/>
      <c r="AN79" s="817"/>
      <c r="AO79" s="817"/>
      <c r="AP79" s="817" t="s">
        <v>489</v>
      </c>
      <c r="AQ79" s="817"/>
      <c r="AR79" s="817"/>
      <c r="AS79" s="817"/>
      <c r="AT79" s="817"/>
      <c r="AU79" s="817" t="s">
        <v>489</v>
      </c>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t="s">
        <v>571</v>
      </c>
      <c r="C80" s="861"/>
      <c r="D80" s="861"/>
      <c r="E80" s="861"/>
      <c r="F80" s="861"/>
      <c r="G80" s="861"/>
      <c r="H80" s="861"/>
      <c r="I80" s="861"/>
      <c r="J80" s="861"/>
      <c r="K80" s="861"/>
      <c r="L80" s="861"/>
      <c r="M80" s="861"/>
      <c r="N80" s="861"/>
      <c r="O80" s="861"/>
      <c r="P80" s="862"/>
      <c r="Q80" s="863">
        <v>140745</v>
      </c>
      <c r="R80" s="817"/>
      <c r="S80" s="817"/>
      <c r="T80" s="817"/>
      <c r="U80" s="817"/>
      <c r="V80" s="817">
        <v>139623</v>
      </c>
      <c r="W80" s="817"/>
      <c r="X80" s="817"/>
      <c r="Y80" s="817"/>
      <c r="Z80" s="817"/>
      <c r="AA80" s="817">
        <v>1121</v>
      </c>
      <c r="AB80" s="817"/>
      <c r="AC80" s="817"/>
      <c r="AD80" s="817"/>
      <c r="AE80" s="817"/>
      <c r="AF80" s="817">
        <v>206</v>
      </c>
      <c r="AG80" s="817"/>
      <c r="AH80" s="817"/>
      <c r="AI80" s="817"/>
      <c r="AJ80" s="817"/>
      <c r="AK80" s="817">
        <v>773</v>
      </c>
      <c r="AL80" s="817"/>
      <c r="AM80" s="817"/>
      <c r="AN80" s="817"/>
      <c r="AO80" s="817"/>
      <c r="AP80" s="817" t="s">
        <v>489</v>
      </c>
      <c r="AQ80" s="817"/>
      <c r="AR80" s="817"/>
      <c r="AS80" s="817"/>
      <c r="AT80" s="817"/>
      <c r="AU80" s="817" t="s">
        <v>489</v>
      </c>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376</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11063</v>
      </c>
      <c r="AG88" s="831"/>
      <c r="AH88" s="831"/>
      <c r="AI88" s="831"/>
      <c r="AJ88" s="831"/>
      <c r="AK88" s="828"/>
      <c r="AL88" s="828"/>
      <c r="AM88" s="828"/>
      <c r="AN88" s="828"/>
      <c r="AO88" s="828"/>
      <c r="AP88" s="831">
        <v>11777</v>
      </c>
      <c r="AQ88" s="831"/>
      <c r="AR88" s="831"/>
      <c r="AS88" s="831"/>
      <c r="AT88" s="831"/>
      <c r="AU88" s="831">
        <v>2461</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132</v>
      </c>
      <c r="CS102" s="839"/>
      <c r="CT102" s="839"/>
      <c r="CU102" s="839"/>
      <c r="CV102" s="878"/>
      <c r="CW102" s="877">
        <v>49</v>
      </c>
      <c r="CX102" s="839"/>
      <c r="CY102" s="839"/>
      <c r="CZ102" s="839"/>
      <c r="DA102" s="878"/>
      <c r="DB102" s="877">
        <v>398</v>
      </c>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294</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294</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294</v>
      </c>
      <c r="DR109" s="880"/>
      <c r="DS109" s="880"/>
      <c r="DT109" s="880"/>
      <c r="DU109" s="881"/>
      <c r="DV109" s="879" t="s">
        <v>413</v>
      </c>
      <c r="DW109" s="880"/>
      <c r="DX109" s="880"/>
      <c r="DY109" s="880"/>
      <c r="DZ109" s="882"/>
    </row>
    <row r="110" spans="1:131" s="212" customFormat="1" ht="26.25" customHeight="1" x14ac:dyDescent="0.15">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9711127</v>
      </c>
      <c r="AB110" s="887"/>
      <c r="AC110" s="887"/>
      <c r="AD110" s="887"/>
      <c r="AE110" s="888"/>
      <c r="AF110" s="889">
        <v>9506956</v>
      </c>
      <c r="AG110" s="887"/>
      <c r="AH110" s="887"/>
      <c r="AI110" s="887"/>
      <c r="AJ110" s="888"/>
      <c r="AK110" s="889">
        <v>9376799</v>
      </c>
      <c r="AL110" s="887"/>
      <c r="AM110" s="887"/>
      <c r="AN110" s="887"/>
      <c r="AO110" s="888"/>
      <c r="AP110" s="890">
        <v>19.3</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92405727</v>
      </c>
      <c r="BR110" s="918"/>
      <c r="BS110" s="918"/>
      <c r="BT110" s="918"/>
      <c r="BU110" s="918"/>
      <c r="BV110" s="918">
        <v>90158010</v>
      </c>
      <c r="BW110" s="918"/>
      <c r="BX110" s="918"/>
      <c r="BY110" s="918"/>
      <c r="BZ110" s="918"/>
      <c r="CA110" s="918">
        <v>87322735</v>
      </c>
      <c r="CB110" s="918"/>
      <c r="CC110" s="918"/>
      <c r="CD110" s="918"/>
      <c r="CE110" s="918"/>
      <c r="CF110" s="931">
        <v>179.6</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v>464818</v>
      </c>
      <c r="BR111" s="913"/>
      <c r="BS111" s="913"/>
      <c r="BT111" s="913"/>
      <c r="BU111" s="913"/>
      <c r="BV111" s="913">
        <v>459325</v>
      </c>
      <c r="BW111" s="913"/>
      <c r="BX111" s="913"/>
      <c r="BY111" s="913"/>
      <c r="BZ111" s="913"/>
      <c r="CA111" s="913">
        <v>453821</v>
      </c>
      <c r="CB111" s="913"/>
      <c r="CC111" s="913"/>
      <c r="CD111" s="913"/>
      <c r="CE111" s="913"/>
      <c r="CF111" s="907">
        <v>0.9</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12463153</v>
      </c>
      <c r="BR112" s="913"/>
      <c r="BS112" s="913"/>
      <c r="BT112" s="913"/>
      <c r="BU112" s="913"/>
      <c r="BV112" s="913">
        <v>12150328</v>
      </c>
      <c r="BW112" s="913"/>
      <c r="BX112" s="913"/>
      <c r="BY112" s="913"/>
      <c r="BZ112" s="913"/>
      <c r="CA112" s="913">
        <v>12450431</v>
      </c>
      <c r="CB112" s="913"/>
      <c r="CC112" s="913"/>
      <c r="CD112" s="913"/>
      <c r="CE112" s="913"/>
      <c r="CF112" s="907">
        <v>25.6</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v>61031</v>
      </c>
      <c r="DH112" s="913"/>
      <c r="DI112" s="913"/>
      <c r="DJ112" s="913"/>
      <c r="DK112" s="913"/>
      <c r="DL112" s="913">
        <v>55538</v>
      </c>
      <c r="DM112" s="913"/>
      <c r="DN112" s="913"/>
      <c r="DO112" s="913"/>
      <c r="DP112" s="913"/>
      <c r="DQ112" s="913">
        <v>50034</v>
      </c>
      <c r="DR112" s="913"/>
      <c r="DS112" s="913"/>
      <c r="DT112" s="913"/>
      <c r="DU112" s="913"/>
      <c r="DV112" s="914">
        <v>0.1</v>
      </c>
      <c r="DW112" s="914"/>
      <c r="DX112" s="914"/>
      <c r="DY112" s="914"/>
      <c r="DZ112" s="915"/>
    </row>
    <row r="113" spans="1:130" s="212" customFormat="1" ht="26.25" customHeight="1" x14ac:dyDescent="0.15">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1084076</v>
      </c>
      <c r="AB113" s="925"/>
      <c r="AC113" s="925"/>
      <c r="AD113" s="925"/>
      <c r="AE113" s="926"/>
      <c r="AF113" s="927">
        <v>1125955</v>
      </c>
      <c r="AG113" s="925"/>
      <c r="AH113" s="925"/>
      <c r="AI113" s="925"/>
      <c r="AJ113" s="926"/>
      <c r="AK113" s="927">
        <v>1239478</v>
      </c>
      <c r="AL113" s="925"/>
      <c r="AM113" s="925"/>
      <c r="AN113" s="925"/>
      <c r="AO113" s="926"/>
      <c r="AP113" s="928">
        <v>2.5</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2908386</v>
      </c>
      <c r="BR113" s="913"/>
      <c r="BS113" s="913"/>
      <c r="BT113" s="913"/>
      <c r="BU113" s="913"/>
      <c r="BV113" s="913">
        <v>2641892</v>
      </c>
      <c r="BW113" s="913"/>
      <c r="BX113" s="913"/>
      <c r="BY113" s="913"/>
      <c r="BZ113" s="913"/>
      <c r="CA113" s="913">
        <v>2460575</v>
      </c>
      <c r="CB113" s="913"/>
      <c r="CC113" s="913"/>
      <c r="CD113" s="913"/>
      <c r="CE113" s="913"/>
      <c r="CF113" s="907">
        <v>5.0999999999999996</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455723</v>
      </c>
      <c r="AB114" s="946"/>
      <c r="AC114" s="946"/>
      <c r="AD114" s="946"/>
      <c r="AE114" s="947"/>
      <c r="AF114" s="948">
        <v>428237</v>
      </c>
      <c r="AG114" s="946"/>
      <c r="AH114" s="946"/>
      <c r="AI114" s="946"/>
      <c r="AJ114" s="947"/>
      <c r="AK114" s="948">
        <v>334638</v>
      </c>
      <c r="AL114" s="946"/>
      <c r="AM114" s="946"/>
      <c r="AN114" s="946"/>
      <c r="AO114" s="947"/>
      <c r="AP114" s="949">
        <v>0.7</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12241582</v>
      </c>
      <c r="BR114" s="913"/>
      <c r="BS114" s="913"/>
      <c r="BT114" s="913"/>
      <c r="BU114" s="913"/>
      <c r="BV114" s="913">
        <v>12387468</v>
      </c>
      <c r="BW114" s="913"/>
      <c r="BX114" s="913"/>
      <c r="BY114" s="913"/>
      <c r="BZ114" s="913"/>
      <c r="CA114" s="913">
        <v>12632957</v>
      </c>
      <c r="CB114" s="913"/>
      <c r="CC114" s="913"/>
      <c r="CD114" s="913"/>
      <c r="CE114" s="913"/>
      <c r="CF114" s="907">
        <v>26</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25569</v>
      </c>
      <c r="AB115" s="925"/>
      <c r="AC115" s="925"/>
      <c r="AD115" s="925"/>
      <c r="AE115" s="926"/>
      <c r="AF115" s="927">
        <v>16369</v>
      </c>
      <c r="AG115" s="925"/>
      <c r="AH115" s="925"/>
      <c r="AI115" s="925"/>
      <c r="AJ115" s="926"/>
      <c r="AK115" s="927">
        <v>17282</v>
      </c>
      <c r="AL115" s="925"/>
      <c r="AM115" s="925"/>
      <c r="AN115" s="925"/>
      <c r="AO115" s="926"/>
      <c r="AP115" s="928">
        <v>0</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403787</v>
      </c>
      <c r="DH115" s="946"/>
      <c r="DI115" s="946"/>
      <c r="DJ115" s="946"/>
      <c r="DK115" s="947"/>
      <c r="DL115" s="948">
        <v>403787</v>
      </c>
      <c r="DM115" s="946"/>
      <c r="DN115" s="946"/>
      <c r="DO115" s="946"/>
      <c r="DP115" s="947"/>
      <c r="DQ115" s="948">
        <v>403787</v>
      </c>
      <c r="DR115" s="946"/>
      <c r="DS115" s="946"/>
      <c r="DT115" s="946"/>
      <c r="DU115" s="947"/>
      <c r="DV115" s="949">
        <v>0.8</v>
      </c>
      <c r="DW115" s="950"/>
      <c r="DX115" s="950"/>
      <c r="DY115" s="950"/>
      <c r="DZ115" s="951"/>
    </row>
    <row r="116" spans="1:130" s="212" customFormat="1" ht="26.25" customHeight="1" x14ac:dyDescent="0.15">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11276495</v>
      </c>
      <c r="AB117" s="966"/>
      <c r="AC117" s="966"/>
      <c r="AD117" s="966"/>
      <c r="AE117" s="967"/>
      <c r="AF117" s="968">
        <v>11077517</v>
      </c>
      <c r="AG117" s="966"/>
      <c r="AH117" s="966"/>
      <c r="AI117" s="966"/>
      <c r="AJ117" s="967"/>
      <c r="AK117" s="968">
        <v>10968197</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294</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443</v>
      </c>
      <c r="BP119" s="992"/>
      <c r="BQ119" s="986">
        <v>120483666</v>
      </c>
      <c r="BR119" s="987"/>
      <c r="BS119" s="987"/>
      <c r="BT119" s="987"/>
      <c r="BU119" s="987"/>
      <c r="BV119" s="987">
        <v>117797023</v>
      </c>
      <c r="BW119" s="987"/>
      <c r="BX119" s="987"/>
      <c r="BY119" s="987"/>
      <c r="BZ119" s="987"/>
      <c r="CA119" s="987">
        <v>115320519</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23437943</v>
      </c>
      <c r="BR120" s="918"/>
      <c r="BS120" s="918"/>
      <c r="BT120" s="918"/>
      <c r="BU120" s="918"/>
      <c r="BV120" s="918">
        <v>21785234</v>
      </c>
      <c r="BW120" s="918"/>
      <c r="BX120" s="918"/>
      <c r="BY120" s="918"/>
      <c r="BZ120" s="918"/>
      <c r="CA120" s="918">
        <v>21139899</v>
      </c>
      <c r="CB120" s="918"/>
      <c r="CC120" s="918"/>
      <c r="CD120" s="918"/>
      <c r="CE120" s="918"/>
      <c r="CF120" s="931">
        <v>43.5</v>
      </c>
      <c r="CG120" s="932"/>
      <c r="CH120" s="932"/>
      <c r="CI120" s="932"/>
      <c r="CJ120" s="932"/>
      <c r="CK120" s="993" t="s">
        <v>447</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11396436</v>
      </c>
      <c r="DH120" s="918"/>
      <c r="DI120" s="918"/>
      <c r="DJ120" s="918"/>
      <c r="DK120" s="918"/>
      <c r="DL120" s="918">
        <v>11123781</v>
      </c>
      <c r="DM120" s="918"/>
      <c r="DN120" s="918"/>
      <c r="DO120" s="918"/>
      <c r="DP120" s="918"/>
      <c r="DQ120" s="918">
        <v>11428167</v>
      </c>
      <c r="DR120" s="918"/>
      <c r="DS120" s="918"/>
      <c r="DT120" s="918"/>
      <c r="DU120" s="918"/>
      <c r="DV120" s="919">
        <v>23.5</v>
      </c>
      <c r="DW120" s="919"/>
      <c r="DX120" s="919"/>
      <c r="DY120" s="919"/>
      <c r="DZ120" s="920"/>
    </row>
    <row r="121" spans="1:130" s="212" customFormat="1" ht="26.25" customHeight="1" x14ac:dyDescent="0.15">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v>16736</v>
      </c>
      <c r="AB121" s="946"/>
      <c r="AC121" s="946"/>
      <c r="AD121" s="946"/>
      <c r="AE121" s="947"/>
      <c r="AF121" s="948">
        <v>5615</v>
      </c>
      <c r="AG121" s="946"/>
      <c r="AH121" s="946"/>
      <c r="AI121" s="946"/>
      <c r="AJ121" s="947"/>
      <c r="AK121" s="948">
        <v>5616</v>
      </c>
      <c r="AL121" s="946"/>
      <c r="AM121" s="946"/>
      <c r="AN121" s="946"/>
      <c r="AO121" s="947"/>
      <c r="AP121" s="949">
        <v>0</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8494880</v>
      </c>
      <c r="BR121" s="913"/>
      <c r="BS121" s="913"/>
      <c r="BT121" s="913"/>
      <c r="BU121" s="913"/>
      <c r="BV121" s="913">
        <v>8325831</v>
      </c>
      <c r="BW121" s="913"/>
      <c r="BX121" s="913"/>
      <c r="BY121" s="913"/>
      <c r="BZ121" s="913"/>
      <c r="CA121" s="913">
        <v>8568853</v>
      </c>
      <c r="CB121" s="913"/>
      <c r="CC121" s="913"/>
      <c r="CD121" s="913"/>
      <c r="CE121" s="913"/>
      <c r="CF121" s="907">
        <v>17.600000000000001</v>
      </c>
      <c r="CG121" s="908"/>
      <c r="CH121" s="908"/>
      <c r="CI121" s="908"/>
      <c r="CJ121" s="908"/>
      <c r="CK121" s="996"/>
      <c r="CL121" s="997"/>
      <c r="CM121" s="997"/>
      <c r="CN121" s="997"/>
      <c r="CO121" s="998"/>
      <c r="CP121" s="1006" t="s">
        <v>396</v>
      </c>
      <c r="CQ121" s="1007"/>
      <c r="CR121" s="1007"/>
      <c r="CS121" s="1007"/>
      <c r="CT121" s="1007"/>
      <c r="CU121" s="1007"/>
      <c r="CV121" s="1007"/>
      <c r="CW121" s="1007"/>
      <c r="CX121" s="1007"/>
      <c r="CY121" s="1007"/>
      <c r="CZ121" s="1007"/>
      <c r="DA121" s="1007"/>
      <c r="DB121" s="1007"/>
      <c r="DC121" s="1007"/>
      <c r="DD121" s="1007"/>
      <c r="DE121" s="1007"/>
      <c r="DF121" s="1008"/>
      <c r="DG121" s="912">
        <v>921494</v>
      </c>
      <c r="DH121" s="913"/>
      <c r="DI121" s="913"/>
      <c r="DJ121" s="913"/>
      <c r="DK121" s="913"/>
      <c r="DL121" s="913">
        <v>885113</v>
      </c>
      <c r="DM121" s="913"/>
      <c r="DN121" s="913"/>
      <c r="DO121" s="913"/>
      <c r="DP121" s="913"/>
      <c r="DQ121" s="913">
        <v>854617</v>
      </c>
      <c r="DR121" s="913"/>
      <c r="DS121" s="913"/>
      <c r="DT121" s="913"/>
      <c r="DU121" s="913"/>
      <c r="DV121" s="914">
        <v>1.8</v>
      </c>
      <c r="DW121" s="914"/>
      <c r="DX121" s="914"/>
      <c r="DY121" s="914"/>
      <c r="DZ121" s="915"/>
    </row>
    <row r="122" spans="1:130" s="212" customFormat="1" ht="26.25" customHeight="1" x14ac:dyDescent="0.15">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102752858</v>
      </c>
      <c r="BR122" s="987"/>
      <c r="BS122" s="987"/>
      <c r="BT122" s="987"/>
      <c r="BU122" s="987"/>
      <c r="BV122" s="987">
        <v>98710221</v>
      </c>
      <c r="BW122" s="987"/>
      <c r="BX122" s="987"/>
      <c r="BY122" s="987"/>
      <c r="BZ122" s="987"/>
      <c r="CA122" s="987">
        <v>93158124</v>
      </c>
      <c r="CB122" s="987"/>
      <c r="CC122" s="987"/>
      <c r="CD122" s="987"/>
      <c r="CE122" s="987"/>
      <c r="CF122" s="1004">
        <v>191.6</v>
      </c>
      <c r="CG122" s="1005"/>
      <c r="CH122" s="1005"/>
      <c r="CI122" s="1005"/>
      <c r="CJ122" s="1005"/>
      <c r="CK122" s="996"/>
      <c r="CL122" s="997"/>
      <c r="CM122" s="997"/>
      <c r="CN122" s="997"/>
      <c r="CO122" s="998"/>
      <c r="CP122" s="1006" t="s">
        <v>393</v>
      </c>
      <c r="CQ122" s="1007"/>
      <c r="CR122" s="1007"/>
      <c r="CS122" s="1007"/>
      <c r="CT122" s="1007"/>
      <c r="CU122" s="1007"/>
      <c r="CV122" s="1007"/>
      <c r="CW122" s="1007"/>
      <c r="CX122" s="1007"/>
      <c r="CY122" s="1007"/>
      <c r="CZ122" s="1007"/>
      <c r="DA122" s="1007"/>
      <c r="DB122" s="1007"/>
      <c r="DC122" s="1007"/>
      <c r="DD122" s="1007"/>
      <c r="DE122" s="1007"/>
      <c r="DF122" s="1008"/>
      <c r="DG122" s="912">
        <v>90574</v>
      </c>
      <c r="DH122" s="913"/>
      <c r="DI122" s="913"/>
      <c r="DJ122" s="913"/>
      <c r="DK122" s="913"/>
      <c r="DL122" s="913">
        <v>82829</v>
      </c>
      <c r="DM122" s="913"/>
      <c r="DN122" s="913"/>
      <c r="DO122" s="913"/>
      <c r="DP122" s="913"/>
      <c r="DQ122" s="913">
        <v>87208</v>
      </c>
      <c r="DR122" s="913"/>
      <c r="DS122" s="913"/>
      <c r="DT122" s="913"/>
      <c r="DU122" s="913"/>
      <c r="DV122" s="914">
        <v>0.2</v>
      </c>
      <c r="DW122" s="914"/>
      <c r="DX122" s="914"/>
      <c r="DY122" s="914"/>
      <c r="DZ122" s="915"/>
    </row>
    <row r="123" spans="1:130" s="212" customFormat="1" ht="26.25" customHeight="1" x14ac:dyDescent="0.15">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451</v>
      </c>
      <c r="BP123" s="992"/>
      <c r="BQ123" s="1050">
        <v>134685681</v>
      </c>
      <c r="BR123" s="1051"/>
      <c r="BS123" s="1051"/>
      <c r="BT123" s="1051"/>
      <c r="BU123" s="1051"/>
      <c r="BV123" s="1051">
        <v>128821286</v>
      </c>
      <c r="BW123" s="1051"/>
      <c r="BX123" s="1051"/>
      <c r="BY123" s="1051"/>
      <c r="BZ123" s="1051"/>
      <c r="CA123" s="1051">
        <v>122866876</v>
      </c>
      <c r="CB123" s="1051"/>
      <c r="CC123" s="1051"/>
      <c r="CD123" s="1051"/>
      <c r="CE123" s="1051"/>
      <c r="CF123" s="988"/>
      <c r="CG123" s="989"/>
      <c r="CH123" s="989"/>
      <c r="CI123" s="989"/>
      <c r="CJ123" s="990"/>
      <c r="CK123" s="996"/>
      <c r="CL123" s="997"/>
      <c r="CM123" s="997"/>
      <c r="CN123" s="997"/>
      <c r="CO123" s="998"/>
      <c r="CP123" s="1006" t="s">
        <v>395</v>
      </c>
      <c r="CQ123" s="1007"/>
      <c r="CR123" s="1007"/>
      <c r="CS123" s="1007"/>
      <c r="CT123" s="1007"/>
      <c r="CU123" s="1007"/>
      <c r="CV123" s="1007"/>
      <c r="CW123" s="1007"/>
      <c r="CX123" s="1007"/>
      <c r="CY123" s="1007"/>
      <c r="CZ123" s="1007"/>
      <c r="DA123" s="1007"/>
      <c r="DB123" s="1007"/>
      <c r="DC123" s="1007"/>
      <c r="DD123" s="1007"/>
      <c r="DE123" s="1007"/>
      <c r="DF123" s="1008"/>
      <c r="DG123" s="945">
        <v>34267</v>
      </c>
      <c r="DH123" s="946"/>
      <c r="DI123" s="946"/>
      <c r="DJ123" s="946"/>
      <c r="DK123" s="947"/>
      <c r="DL123" s="948">
        <v>55205</v>
      </c>
      <c r="DM123" s="946"/>
      <c r="DN123" s="946"/>
      <c r="DO123" s="946"/>
      <c r="DP123" s="947"/>
      <c r="DQ123" s="948">
        <v>76916</v>
      </c>
      <c r="DR123" s="946"/>
      <c r="DS123" s="946"/>
      <c r="DT123" s="946"/>
      <c r="DU123" s="947"/>
      <c r="DV123" s="949">
        <v>0.2</v>
      </c>
      <c r="DW123" s="950"/>
      <c r="DX123" s="950"/>
      <c r="DY123" s="950"/>
      <c r="DZ123" s="951"/>
    </row>
    <row r="124" spans="1:130" s="212" customFormat="1" ht="26.25" customHeight="1" thickBot="1" x14ac:dyDescent="0.2">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v>20382</v>
      </c>
      <c r="DH124" s="973"/>
      <c r="DI124" s="973"/>
      <c r="DJ124" s="973"/>
      <c r="DK124" s="974"/>
      <c r="DL124" s="972">
        <v>3400</v>
      </c>
      <c r="DM124" s="973"/>
      <c r="DN124" s="973"/>
      <c r="DO124" s="973"/>
      <c r="DP124" s="974"/>
      <c r="DQ124" s="972">
        <v>3523</v>
      </c>
      <c r="DR124" s="973"/>
      <c r="DS124" s="973"/>
      <c r="DT124" s="973"/>
      <c r="DU124" s="974"/>
      <c r="DV124" s="975">
        <v>0</v>
      </c>
      <c r="DW124" s="976"/>
      <c r="DX124" s="976"/>
      <c r="DY124" s="976"/>
      <c r="DZ124" s="977"/>
    </row>
    <row r="125" spans="1:130" s="212" customFormat="1" ht="26.25" customHeight="1" x14ac:dyDescent="0.15">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8833</v>
      </c>
      <c r="AB126" s="946"/>
      <c r="AC126" s="946"/>
      <c r="AD126" s="946"/>
      <c r="AE126" s="947"/>
      <c r="AF126" s="948">
        <v>10754</v>
      </c>
      <c r="AG126" s="946"/>
      <c r="AH126" s="946"/>
      <c r="AI126" s="946"/>
      <c r="AJ126" s="947"/>
      <c r="AK126" s="948">
        <v>11666</v>
      </c>
      <c r="AL126" s="946"/>
      <c r="AM126" s="946"/>
      <c r="AN126" s="946"/>
      <c r="AO126" s="947"/>
      <c r="AP126" s="949">
        <v>0</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947644</v>
      </c>
      <c r="AB128" s="1033"/>
      <c r="AC128" s="1033"/>
      <c r="AD128" s="1033"/>
      <c r="AE128" s="1034"/>
      <c r="AF128" s="1035">
        <v>906916</v>
      </c>
      <c r="AG128" s="1033"/>
      <c r="AH128" s="1033"/>
      <c r="AI128" s="1033"/>
      <c r="AJ128" s="1034"/>
      <c r="AK128" s="1035">
        <v>952036</v>
      </c>
      <c r="AL128" s="1033"/>
      <c r="AM128" s="1033"/>
      <c r="AN128" s="1033"/>
      <c r="AO128" s="1034"/>
      <c r="AP128" s="1036"/>
      <c r="AQ128" s="1037"/>
      <c r="AR128" s="1037"/>
      <c r="AS128" s="1037"/>
      <c r="AT128" s="1038"/>
      <c r="AU128" s="214"/>
      <c r="AV128" s="214"/>
      <c r="AW128" s="214"/>
      <c r="AX128" s="883" t="s">
        <v>465</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55093331</v>
      </c>
      <c r="AB129" s="946"/>
      <c r="AC129" s="946"/>
      <c r="AD129" s="946"/>
      <c r="AE129" s="947"/>
      <c r="AF129" s="948">
        <v>56033669</v>
      </c>
      <c r="AG129" s="946"/>
      <c r="AH129" s="946"/>
      <c r="AI129" s="946"/>
      <c r="AJ129" s="947"/>
      <c r="AK129" s="948">
        <v>57670952</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9080171</v>
      </c>
      <c r="AB130" s="946"/>
      <c r="AC130" s="946"/>
      <c r="AD130" s="946"/>
      <c r="AE130" s="947"/>
      <c r="AF130" s="948">
        <v>8898533</v>
      </c>
      <c r="AG130" s="946"/>
      <c r="AH130" s="946"/>
      <c r="AI130" s="946"/>
      <c r="AJ130" s="947"/>
      <c r="AK130" s="948">
        <v>9062446</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2.4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46013160</v>
      </c>
      <c r="AB131" s="973"/>
      <c r="AC131" s="973"/>
      <c r="AD131" s="973"/>
      <c r="AE131" s="974"/>
      <c r="AF131" s="972">
        <v>47135136</v>
      </c>
      <c r="AG131" s="973"/>
      <c r="AH131" s="973"/>
      <c r="AI131" s="973"/>
      <c r="AJ131" s="974"/>
      <c r="AK131" s="972">
        <v>48608506</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2.7137456470000001</v>
      </c>
      <c r="AB132" s="1084"/>
      <c r="AC132" s="1084"/>
      <c r="AD132" s="1084"/>
      <c r="AE132" s="1085"/>
      <c r="AF132" s="1086">
        <v>2.6987671519999998</v>
      </c>
      <c r="AG132" s="1084"/>
      <c r="AH132" s="1084"/>
      <c r="AI132" s="1084"/>
      <c r="AJ132" s="1085"/>
      <c r="AK132" s="1086">
        <v>1.962032752</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2</v>
      </c>
      <c r="AB133" s="1067"/>
      <c r="AC133" s="1067"/>
      <c r="AD133" s="1067"/>
      <c r="AE133" s="1068"/>
      <c r="AF133" s="1066">
        <v>2.4</v>
      </c>
      <c r="AG133" s="1067"/>
      <c r="AH133" s="1067"/>
      <c r="AI133" s="1067"/>
      <c r="AJ133" s="1068"/>
      <c r="AK133" s="1066">
        <v>2.4</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sPayVgqTI5atMXWJlYMO0O4GPPDAbrADECUJxaZRMJj6Yt0FEOH9MpHjYCK7FpwZ7B34A88dCxbJKhMuAQ8vjg==" saltValue="0jv9pbmosTCpIwxuL2EiV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8SK7hQkVmSnya/mtfzafXTnuv9BzgyHH4qiW+5jlG+NzhBfisQS0WxzcrUoxTvzrmFrChABrxCzLec1mj9tMYw==" saltValue="gkac5mU4oAr7Uau6LjbuH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7D9atRKDmqBXjXYkRlK78Tcq5diGCjZA6KZgCYolZ5juVROr/Rjs12Xou8yr7PaUrM8IPvc6Tzrn4aeGXvxuyw==" saltValue="pm4HGBS2Dzqd4LfPx++XT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1" t="s">
        <v>480</v>
      </c>
      <c r="AP7" s="253"/>
      <c r="AQ7" s="254" t="s">
        <v>481</v>
      </c>
      <c r="AR7" s="255"/>
    </row>
    <row r="8" spans="1:46" x14ac:dyDescent="0.15">
      <c r="A8" s="247"/>
      <c r="AK8" s="256"/>
      <c r="AL8" s="257"/>
      <c r="AM8" s="257"/>
      <c r="AN8" s="258"/>
      <c r="AO8" s="1102"/>
      <c r="AP8" s="259" t="s">
        <v>482</v>
      </c>
      <c r="AQ8" s="260" t="s">
        <v>483</v>
      </c>
      <c r="AR8" s="261" t="s">
        <v>484</v>
      </c>
    </row>
    <row r="9" spans="1:46" x14ac:dyDescent="0.15">
      <c r="A9" s="247"/>
      <c r="AK9" s="1103" t="s">
        <v>485</v>
      </c>
      <c r="AL9" s="1104"/>
      <c r="AM9" s="1104"/>
      <c r="AN9" s="1105"/>
      <c r="AO9" s="262">
        <v>17097985</v>
      </c>
      <c r="AP9" s="262">
        <v>75494</v>
      </c>
      <c r="AQ9" s="263">
        <v>70143</v>
      </c>
      <c r="AR9" s="264">
        <v>7.6</v>
      </c>
    </row>
    <row r="10" spans="1:46" ht="13.5" customHeight="1" x14ac:dyDescent="0.15">
      <c r="A10" s="247"/>
      <c r="AK10" s="1103" t="s">
        <v>486</v>
      </c>
      <c r="AL10" s="1104"/>
      <c r="AM10" s="1104"/>
      <c r="AN10" s="1105"/>
      <c r="AO10" s="265">
        <v>2529351</v>
      </c>
      <c r="AP10" s="265">
        <v>11168</v>
      </c>
      <c r="AQ10" s="266">
        <v>2309</v>
      </c>
      <c r="AR10" s="267">
        <v>383.7</v>
      </c>
    </row>
    <row r="11" spans="1:46" ht="13.5" customHeight="1" x14ac:dyDescent="0.15">
      <c r="A11" s="247"/>
      <c r="AK11" s="1103" t="s">
        <v>487</v>
      </c>
      <c r="AL11" s="1104"/>
      <c r="AM11" s="1104"/>
      <c r="AN11" s="1105"/>
      <c r="AO11" s="265">
        <v>119356</v>
      </c>
      <c r="AP11" s="265">
        <v>527</v>
      </c>
      <c r="AQ11" s="266">
        <v>1878</v>
      </c>
      <c r="AR11" s="267">
        <v>-71.900000000000006</v>
      </c>
    </row>
    <row r="12" spans="1:46" ht="13.5" customHeight="1" x14ac:dyDescent="0.15">
      <c r="A12" s="247"/>
      <c r="AK12" s="1103" t="s">
        <v>488</v>
      </c>
      <c r="AL12" s="1104"/>
      <c r="AM12" s="1104"/>
      <c r="AN12" s="1105"/>
      <c r="AO12" s="265" t="s">
        <v>489</v>
      </c>
      <c r="AP12" s="265" t="s">
        <v>489</v>
      </c>
      <c r="AQ12" s="266">
        <v>30</v>
      </c>
      <c r="AR12" s="267" t="s">
        <v>489</v>
      </c>
    </row>
    <row r="13" spans="1:46" ht="13.5" customHeight="1" x14ac:dyDescent="0.15">
      <c r="A13" s="247"/>
      <c r="AK13" s="1103" t="s">
        <v>490</v>
      </c>
      <c r="AL13" s="1104"/>
      <c r="AM13" s="1104"/>
      <c r="AN13" s="1105"/>
      <c r="AO13" s="265">
        <v>427338</v>
      </c>
      <c r="AP13" s="265">
        <v>1887</v>
      </c>
      <c r="AQ13" s="266">
        <v>1863</v>
      </c>
      <c r="AR13" s="267">
        <v>1.3</v>
      </c>
    </row>
    <row r="14" spans="1:46" ht="13.5" customHeight="1" x14ac:dyDescent="0.15">
      <c r="A14" s="247"/>
      <c r="AK14" s="1103" t="s">
        <v>491</v>
      </c>
      <c r="AL14" s="1104"/>
      <c r="AM14" s="1104"/>
      <c r="AN14" s="1105"/>
      <c r="AO14" s="265">
        <v>156574</v>
      </c>
      <c r="AP14" s="265">
        <v>691</v>
      </c>
      <c r="AQ14" s="266">
        <v>1453</v>
      </c>
      <c r="AR14" s="267">
        <v>-52.4</v>
      </c>
    </row>
    <row r="15" spans="1:46" ht="13.5" customHeight="1" x14ac:dyDescent="0.15">
      <c r="A15" s="247"/>
      <c r="AK15" s="1106" t="s">
        <v>492</v>
      </c>
      <c r="AL15" s="1107"/>
      <c r="AM15" s="1107"/>
      <c r="AN15" s="1108"/>
      <c r="AO15" s="265">
        <v>-1192015</v>
      </c>
      <c r="AP15" s="265">
        <v>-5263</v>
      </c>
      <c r="AQ15" s="266">
        <v>-3932</v>
      </c>
      <c r="AR15" s="267">
        <v>33.9</v>
      </c>
    </row>
    <row r="16" spans="1:46" x14ac:dyDescent="0.15">
      <c r="A16" s="247"/>
      <c r="AK16" s="1106" t="s">
        <v>177</v>
      </c>
      <c r="AL16" s="1107"/>
      <c r="AM16" s="1107"/>
      <c r="AN16" s="1108"/>
      <c r="AO16" s="265">
        <v>19138589</v>
      </c>
      <c r="AP16" s="265">
        <v>84504</v>
      </c>
      <c r="AQ16" s="266">
        <v>73743</v>
      </c>
      <c r="AR16" s="267">
        <v>14.6</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09" t="s">
        <v>497</v>
      </c>
      <c r="AL21" s="1110"/>
      <c r="AM21" s="1110"/>
      <c r="AN21" s="1111"/>
      <c r="AO21" s="277">
        <v>6.62</v>
      </c>
      <c r="AP21" s="278">
        <v>6.58</v>
      </c>
      <c r="AQ21" s="279">
        <v>0.04</v>
      </c>
      <c r="AS21" s="280"/>
      <c r="AT21" s="276"/>
    </row>
    <row r="22" spans="1:46" s="248" customFormat="1" x14ac:dyDescent="0.15">
      <c r="A22" s="276"/>
      <c r="AK22" s="1109" t="s">
        <v>498</v>
      </c>
      <c r="AL22" s="1110"/>
      <c r="AM22" s="1110"/>
      <c r="AN22" s="1111"/>
      <c r="AO22" s="281">
        <v>98.5</v>
      </c>
      <c r="AP22" s="282">
        <v>99.4</v>
      </c>
      <c r="AQ22" s="283">
        <v>-0.9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1" t="s">
        <v>480</v>
      </c>
      <c r="AP30" s="253"/>
      <c r="AQ30" s="254" t="s">
        <v>481</v>
      </c>
      <c r="AR30" s="255"/>
    </row>
    <row r="31" spans="1:46" x14ac:dyDescent="0.15">
      <c r="A31" s="247"/>
      <c r="AK31" s="256"/>
      <c r="AL31" s="257"/>
      <c r="AM31" s="257"/>
      <c r="AN31" s="258"/>
      <c r="AO31" s="1102"/>
      <c r="AP31" s="259" t="s">
        <v>482</v>
      </c>
      <c r="AQ31" s="260" t="s">
        <v>483</v>
      </c>
      <c r="AR31" s="261" t="s">
        <v>484</v>
      </c>
    </row>
    <row r="32" spans="1:46" ht="27" customHeight="1" x14ac:dyDescent="0.15">
      <c r="A32" s="247"/>
      <c r="AK32" s="1117" t="s">
        <v>502</v>
      </c>
      <c r="AL32" s="1118"/>
      <c r="AM32" s="1118"/>
      <c r="AN32" s="1119"/>
      <c r="AO32" s="291">
        <v>9376799</v>
      </c>
      <c r="AP32" s="291">
        <v>41402</v>
      </c>
      <c r="AQ32" s="292">
        <v>30085</v>
      </c>
      <c r="AR32" s="293">
        <v>37.6</v>
      </c>
    </row>
    <row r="33" spans="1:46" ht="13.5" customHeight="1" x14ac:dyDescent="0.15">
      <c r="A33" s="247"/>
      <c r="AK33" s="1117" t="s">
        <v>503</v>
      </c>
      <c r="AL33" s="1118"/>
      <c r="AM33" s="1118"/>
      <c r="AN33" s="1119"/>
      <c r="AO33" s="291" t="s">
        <v>489</v>
      </c>
      <c r="AP33" s="291" t="s">
        <v>489</v>
      </c>
      <c r="AQ33" s="292" t="s">
        <v>489</v>
      </c>
      <c r="AR33" s="293" t="s">
        <v>489</v>
      </c>
    </row>
    <row r="34" spans="1:46" ht="27" customHeight="1" x14ac:dyDescent="0.15">
      <c r="A34" s="247"/>
      <c r="AK34" s="1117" t="s">
        <v>504</v>
      </c>
      <c r="AL34" s="1118"/>
      <c r="AM34" s="1118"/>
      <c r="AN34" s="1119"/>
      <c r="AO34" s="291" t="s">
        <v>489</v>
      </c>
      <c r="AP34" s="291" t="s">
        <v>489</v>
      </c>
      <c r="AQ34" s="292">
        <v>20</v>
      </c>
      <c r="AR34" s="293" t="s">
        <v>489</v>
      </c>
    </row>
    <row r="35" spans="1:46" ht="27" customHeight="1" x14ac:dyDescent="0.15">
      <c r="A35" s="247"/>
      <c r="AK35" s="1117" t="s">
        <v>505</v>
      </c>
      <c r="AL35" s="1118"/>
      <c r="AM35" s="1118"/>
      <c r="AN35" s="1119"/>
      <c r="AO35" s="291">
        <v>1239478</v>
      </c>
      <c r="AP35" s="291">
        <v>5473</v>
      </c>
      <c r="AQ35" s="292">
        <v>7684</v>
      </c>
      <c r="AR35" s="293">
        <v>-28.8</v>
      </c>
    </row>
    <row r="36" spans="1:46" ht="27" customHeight="1" x14ac:dyDescent="0.15">
      <c r="A36" s="247"/>
      <c r="AK36" s="1117" t="s">
        <v>506</v>
      </c>
      <c r="AL36" s="1118"/>
      <c r="AM36" s="1118"/>
      <c r="AN36" s="1119"/>
      <c r="AO36" s="291">
        <v>334638</v>
      </c>
      <c r="AP36" s="291">
        <v>1478</v>
      </c>
      <c r="AQ36" s="292">
        <v>531</v>
      </c>
      <c r="AR36" s="293">
        <v>178.3</v>
      </c>
    </row>
    <row r="37" spans="1:46" ht="13.5" customHeight="1" x14ac:dyDescent="0.15">
      <c r="A37" s="247"/>
      <c r="AK37" s="1117" t="s">
        <v>507</v>
      </c>
      <c r="AL37" s="1118"/>
      <c r="AM37" s="1118"/>
      <c r="AN37" s="1119"/>
      <c r="AO37" s="291">
        <v>17282</v>
      </c>
      <c r="AP37" s="291">
        <v>76</v>
      </c>
      <c r="AQ37" s="292">
        <v>977</v>
      </c>
      <c r="AR37" s="293">
        <v>-92.2</v>
      </c>
    </row>
    <row r="38" spans="1:46" ht="27" customHeight="1" x14ac:dyDescent="0.15">
      <c r="A38" s="247"/>
      <c r="AK38" s="1120" t="s">
        <v>508</v>
      </c>
      <c r="AL38" s="1121"/>
      <c r="AM38" s="1121"/>
      <c r="AN38" s="1122"/>
      <c r="AO38" s="294" t="s">
        <v>489</v>
      </c>
      <c r="AP38" s="294" t="s">
        <v>489</v>
      </c>
      <c r="AQ38" s="295">
        <v>0</v>
      </c>
      <c r="AR38" s="283" t="s">
        <v>489</v>
      </c>
      <c r="AS38" s="290"/>
    </row>
    <row r="39" spans="1:46" x14ac:dyDescent="0.15">
      <c r="A39" s="247"/>
      <c r="AK39" s="1120" t="s">
        <v>509</v>
      </c>
      <c r="AL39" s="1121"/>
      <c r="AM39" s="1121"/>
      <c r="AN39" s="1122"/>
      <c r="AO39" s="291">
        <v>-952036</v>
      </c>
      <c r="AP39" s="291">
        <v>-4204</v>
      </c>
      <c r="AQ39" s="292">
        <v>-7625</v>
      </c>
      <c r="AR39" s="293">
        <v>-44.9</v>
      </c>
      <c r="AS39" s="290"/>
    </row>
    <row r="40" spans="1:46" ht="27" customHeight="1" x14ac:dyDescent="0.15">
      <c r="A40" s="247"/>
      <c r="AK40" s="1117" t="s">
        <v>510</v>
      </c>
      <c r="AL40" s="1118"/>
      <c r="AM40" s="1118"/>
      <c r="AN40" s="1119"/>
      <c r="AO40" s="291">
        <v>-9062446</v>
      </c>
      <c r="AP40" s="291">
        <v>-40014</v>
      </c>
      <c r="AQ40" s="292">
        <v>-22878</v>
      </c>
      <c r="AR40" s="293">
        <v>74.900000000000006</v>
      </c>
      <c r="AS40" s="290"/>
    </row>
    <row r="41" spans="1:46" x14ac:dyDescent="0.15">
      <c r="A41" s="247"/>
      <c r="AK41" s="1123" t="s">
        <v>287</v>
      </c>
      <c r="AL41" s="1124"/>
      <c r="AM41" s="1124"/>
      <c r="AN41" s="1125"/>
      <c r="AO41" s="291">
        <v>953715</v>
      </c>
      <c r="AP41" s="291">
        <v>4211</v>
      </c>
      <c r="AQ41" s="292">
        <v>8794</v>
      </c>
      <c r="AR41" s="293">
        <v>-52.1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12" t="s">
        <v>480</v>
      </c>
      <c r="AN49" s="1114" t="s">
        <v>513</v>
      </c>
      <c r="AO49" s="1115"/>
      <c r="AP49" s="1115"/>
      <c r="AQ49" s="1115"/>
      <c r="AR49" s="1116"/>
    </row>
    <row r="50" spans="1:44" x14ac:dyDescent="0.15">
      <c r="A50" s="247"/>
      <c r="AK50" s="305"/>
      <c r="AL50" s="306"/>
      <c r="AM50" s="1113"/>
      <c r="AN50" s="307" t="s">
        <v>514</v>
      </c>
      <c r="AO50" s="308" t="s">
        <v>515</v>
      </c>
      <c r="AP50" s="309" t="s">
        <v>516</v>
      </c>
      <c r="AQ50" s="310" t="s">
        <v>517</v>
      </c>
      <c r="AR50" s="311" t="s">
        <v>518</v>
      </c>
    </row>
    <row r="51" spans="1:44" x14ac:dyDescent="0.15">
      <c r="A51" s="247"/>
      <c r="AK51" s="303" t="s">
        <v>519</v>
      </c>
      <c r="AL51" s="304"/>
      <c r="AM51" s="312">
        <v>13766486</v>
      </c>
      <c r="AN51" s="313">
        <v>59428</v>
      </c>
      <c r="AO51" s="314">
        <v>39</v>
      </c>
      <c r="AP51" s="315">
        <v>43261</v>
      </c>
      <c r="AQ51" s="316">
        <v>-6</v>
      </c>
      <c r="AR51" s="317">
        <v>45</v>
      </c>
    </row>
    <row r="52" spans="1:44" x14ac:dyDescent="0.15">
      <c r="A52" s="247"/>
      <c r="AK52" s="318"/>
      <c r="AL52" s="319" t="s">
        <v>520</v>
      </c>
      <c r="AM52" s="320">
        <v>7741599</v>
      </c>
      <c r="AN52" s="321">
        <v>33420</v>
      </c>
      <c r="AO52" s="322">
        <v>53.2</v>
      </c>
      <c r="AP52" s="323">
        <v>24721</v>
      </c>
      <c r="AQ52" s="324">
        <v>-1.7</v>
      </c>
      <c r="AR52" s="325">
        <v>54.9</v>
      </c>
    </row>
    <row r="53" spans="1:44" x14ac:dyDescent="0.15">
      <c r="A53" s="247"/>
      <c r="AK53" s="303" t="s">
        <v>521</v>
      </c>
      <c r="AL53" s="304"/>
      <c r="AM53" s="312">
        <v>12383836</v>
      </c>
      <c r="AN53" s="313">
        <v>53769</v>
      </c>
      <c r="AO53" s="314">
        <v>-9.5</v>
      </c>
      <c r="AP53" s="315">
        <v>40626</v>
      </c>
      <c r="AQ53" s="316">
        <v>-6.1</v>
      </c>
      <c r="AR53" s="317">
        <v>-3.4</v>
      </c>
    </row>
    <row r="54" spans="1:44" x14ac:dyDescent="0.15">
      <c r="A54" s="247"/>
      <c r="AK54" s="318"/>
      <c r="AL54" s="319" t="s">
        <v>520</v>
      </c>
      <c r="AM54" s="320">
        <v>6565925</v>
      </c>
      <c r="AN54" s="321">
        <v>28508</v>
      </c>
      <c r="AO54" s="322">
        <v>-14.7</v>
      </c>
      <c r="AP54" s="323">
        <v>24279</v>
      </c>
      <c r="AQ54" s="324">
        <v>-1.8</v>
      </c>
      <c r="AR54" s="325">
        <v>-12.9</v>
      </c>
    </row>
    <row r="55" spans="1:44" x14ac:dyDescent="0.15">
      <c r="A55" s="247"/>
      <c r="AK55" s="303" t="s">
        <v>522</v>
      </c>
      <c r="AL55" s="304"/>
      <c r="AM55" s="312">
        <v>11555573</v>
      </c>
      <c r="AN55" s="313">
        <v>50367</v>
      </c>
      <c r="AO55" s="314">
        <v>-6.3</v>
      </c>
      <c r="AP55" s="315">
        <v>46133</v>
      </c>
      <c r="AQ55" s="316">
        <v>13.6</v>
      </c>
      <c r="AR55" s="317">
        <v>-19.899999999999999</v>
      </c>
    </row>
    <row r="56" spans="1:44" x14ac:dyDescent="0.15">
      <c r="A56" s="247"/>
      <c r="AK56" s="318"/>
      <c r="AL56" s="319" t="s">
        <v>520</v>
      </c>
      <c r="AM56" s="320">
        <v>5844871</v>
      </c>
      <c r="AN56" s="321">
        <v>25476</v>
      </c>
      <c r="AO56" s="322">
        <v>-10.6</v>
      </c>
      <c r="AP56" s="323">
        <v>27280</v>
      </c>
      <c r="AQ56" s="324">
        <v>12.4</v>
      </c>
      <c r="AR56" s="325">
        <v>-23</v>
      </c>
    </row>
    <row r="57" spans="1:44" x14ac:dyDescent="0.15">
      <c r="A57" s="247"/>
      <c r="AK57" s="303" t="s">
        <v>523</v>
      </c>
      <c r="AL57" s="304"/>
      <c r="AM57" s="312">
        <v>12056954</v>
      </c>
      <c r="AN57" s="313">
        <v>52872</v>
      </c>
      <c r="AO57" s="314">
        <v>5</v>
      </c>
      <c r="AP57" s="315">
        <v>49174</v>
      </c>
      <c r="AQ57" s="316">
        <v>6.6</v>
      </c>
      <c r="AR57" s="317">
        <v>-1.6</v>
      </c>
    </row>
    <row r="58" spans="1:44" x14ac:dyDescent="0.15">
      <c r="A58" s="247"/>
      <c r="AK58" s="318"/>
      <c r="AL58" s="319" t="s">
        <v>520</v>
      </c>
      <c r="AM58" s="320">
        <v>5539937</v>
      </c>
      <c r="AN58" s="321">
        <v>24293</v>
      </c>
      <c r="AO58" s="322">
        <v>-4.5999999999999996</v>
      </c>
      <c r="AP58" s="323">
        <v>29896</v>
      </c>
      <c r="AQ58" s="324">
        <v>9.6</v>
      </c>
      <c r="AR58" s="325">
        <v>-14.2</v>
      </c>
    </row>
    <row r="59" spans="1:44" x14ac:dyDescent="0.15">
      <c r="A59" s="247"/>
      <c r="AK59" s="303" t="s">
        <v>524</v>
      </c>
      <c r="AL59" s="304"/>
      <c r="AM59" s="312">
        <v>10225174</v>
      </c>
      <c r="AN59" s="313">
        <v>45148</v>
      </c>
      <c r="AO59" s="314">
        <v>-14.6</v>
      </c>
      <c r="AP59" s="315">
        <v>50636</v>
      </c>
      <c r="AQ59" s="316">
        <v>3</v>
      </c>
      <c r="AR59" s="317">
        <v>-17.600000000000001</v>
      </c>
    </row>
    <row r="60" spans="1:44" x14ac:dyDescent="0.15">
      <c r="A60" s="247"/>
      <c r="AK60" s="318"/>
      <c r="AL60" s="319" t="s">
        <v>520</v>
      </c>
      <c r="AM60" s="320">
        <v>4896631</v>
      </c>
      <c r="AN60" s="321">
        <v>21620</v>
      </c>
      <c r="AO60" s="322">
        <v>-11</v>
      </c>
      <c r="AP60" s="323">
        <v>31778</v>
      </c>
      <c r="AQ60" s="324">
        <v>6.3</v>
      </c>
      <c r="AR60" s="325">
        <v>-17.3</v>
      </c>
    </row>
    <row r="61" spans="1:44" x14ac:dyDescent="0.15">
      <c r="A61" s="247"/>
      <c r="AK61" s="303" t="s">
        <v>525</v>
      </c>
      <c r="AL61" s="326"/>
      <c r="AM61" s="312">
        <v>11997605</v>
      </c>
      <c r="AN61" s="313">
        <v>52317</v>
      </c>
      <c r="AO61" s="314">
        <v>2.7</v>
      </c>
      <c r="AP61" s="315">
        <v>45966</v>
      </c>
      <c r="AQ61" s="327">
        <v>2.2000000000000002</v>
      </c>
      <c r="AR61" s="317">
        <v>0.5</v>
      </c>
    </row>
    <row r="62" spans="1:44" x14ac:dyDescent="0.15">
      <c r="A62" s="247"/>
      <c r="AK62" s="318"/>
      <c r="AL62" s="319" t="s">
        <v>520</v>
      </c>
      <c r="AM62" s="320">
        <v>6117793</v>
      </c>
      <c r="AN62" s="321">
        <v>26663</v>
      </c>
      <c r="AO62" s="322">
        <v>2.5</v>
      </c>
      <c r="AP62" s="323">
        <v>27591</v>
      </c>
      <c r="AQ62" s="324">
        <v>5</v>
      </c>
      <c r="AR62" s="325">
        <v>-2.5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bi7qVhPRpLNDyEZxFW6gZyEFWCUNHcQRzuj5f4NYZaISRPD67JJ4c9fJ4hihga4etBZ6W/zu4GshnrwE7kOCqw==" saltValue="fZppk5YipioXn/5TmNobt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mVuPs2xVbZfjzd4YO0fIc10YsN67vlhdsTT5XP758ZJX6W4QoLUgdmD3AMf12RjDploe5OJn8Vevf6BTFmoPng==" saltValue="ZFvtrX+zmz8nb0grI53Jt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bmiuEIxxXu9APGJsF6b6CYUcf4MTUQYDxAV5v8dOPXnhUeBAwDsoxeO7A+TAhj5JgwAagxmkjKf295H2VDsnbQ==" saltValue="XN27d3FfyzUAjEe+JUYMb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11.81</v>
      </c>
      <c r="G47" s="12">
        <v>14.2</v>
      </c>
      <c r="H47" s="12">
        <v>16.22</v>
      </c>
      <c r="I47" s="12">
        <v>13.79</v>
      </c>
      <c r="J47" s="13">
        <v>13.34</v>
      </c>
    </row>
    <row r="48" spans="2:10" ht="57.75" customHeight="1" x14ac:dyDescent="0.15">
      <c r="B48" s="14"/>
      <c r="C48" s="1128" t="s">
        <v>4</v>
      </c>
      <c r="D48" s="1128"/>
      <c r="E48" s="1129"/>
      <c r="F48" s="15">
        <v>2.86</v>
      </c>
      <c r="G48" s="16">
        <v>5.58</v>
      </c>
      <c r="H48" s="16">
        <v>3.81</v>
      </c>
      <c r="I48" s="16">
        <v>2.16</v>
      </c>
      <c r="J48" s="17">
        <v>2.0099999999999998</v>
      </c>
    </row>
    <row r="49" spans="2:10" ht="57.75" customHeight="1" thickBot="1" x14ac:dyDescent="0.2">
      <c r="B49" s="18"/>
      <c r="C49" s="1130" t="s">
        <v>5</v>
      </c>
      <c r="D49" s="1130"/>
      <c r="E49" s="1131"/>
      <c r="F49" s="19" t="s">
        <v>532</v>
      </c>
      <c r="G49" s="20">
        <v>5.7</v>
      </c>
      <c r="H49" s="20" t="s">
        <v>533</v>
      </c>
      <c r="I49" s="20" t="s">
        <v>534</v>
      </c>
      <c r="J49" s="21" t="s">
        <v>535</v>
      </c>
    </row>
    <row r="50" spans="2:10" x14ac:dyDescent="0.15"/>
  </sheetData>
  <sheetProtection algorithmName="SHA-512" hashValue="d1xNzawTj4+zdXXOkNBdOrPkkSaKk1KDYC3YfIWWmRYByLSE3ye8+wSDvQK1FKe4N/KU5w+OyKmfqck/c2TKJA==" saltValue="5YtdQe6Ct1lOjjNJYnSk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hiro</cp:lastModifiedBy>
  <cp:lastPrinted>2026-03-17T06:07:46Z</cp:lastPrinted>
  <dcterms:created xsi:type="dcterms:W3CDTF">2026-02-23T09:17:55Z</dcterms:created>
  <dcterms:modified xsi:type="dcterms:W3CDTF">2026-03-19T06:28:17Z</dcterms:modified>
  <cp:category/>
</cp:coreProperties>
</file>