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fs101\Share_HDD_O\350330市町支援課_HDD\SD-149\財政担当共有フォルダー\12 普通会計決算統計\財政状況資料集\R6財政状況資料集\07　総務省・市町へ\公表データ\"/>
    </mc:Choice>
  </mc:AlternateContent>
  <xr:revisionPtr revIDLastSave="0" documentId="13_ncr:1_{6A11830B-7FE6-4E97-99CE-0CD2B4013381}" xr6:coauthVersionLast="47" xr6:coauthVersionMax="47" xr10:uidLastSave="{00000000-0000-0000-0000-000000000000}"/>
  <bookViews>
    <workbookView xWindow="-108" yWindow="-108" windowWidth="30936" windowHeight="1677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C35" i="10"/>
  <c r="CO34" i="10"/>
  <c r="BW34" i="10"/>
  <c r="BE34" i="10"/>
  <c r="C34" i="10"/>
  <c r="U34" i="10" s="1"/>
  <c r="U35" i="10" l="1"/>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<sst xmlns="http://schemas.openxmlformats.org/spreadsheetml/2006/main" count="1021" uniqueCount="558">
  <si>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</si>
  <si>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</si>
  <si>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</si>
  <si>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</si>
  <si>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</si>
  <si>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</si>
  <si>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</si>
  <si>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</si>
  <si>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</si>
  <si>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</si>
  <si>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</si>
  <si>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</si>
  <si>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</si>
  <si>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</si>
  <si>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</si>
  <si>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</si>
  <si>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</si>
  <si>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</si>
  <si>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</si>
  <si>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</si>
  <si>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</si>
  <si>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</si>
  <si>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</si>
  <si>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</si>
  <si>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</si>
  <si>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</si>
  <si>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</si>
  <si>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</si>
  <si>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</si>
  <si>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</si>
  <si>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</si>
  <si>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</si>
  <si>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</si>
  <si>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</si>
  <si>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</si>
  <si>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</si>
  <si>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</si>
  <si>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</si>
  <si>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</si>
  <si>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</si>
  <si>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</si>
  <si>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</si>
  <si>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</si>
  <si>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</si>
  <si>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</si>
  <si>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</si>
  <si>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</si>
  <si>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</si>
  <si>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</si>
  <si>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</si>
  <si>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</si>
  <si>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</si>
  <si>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</si>
  <si>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</si>
  <si>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</si>
  <si>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</si>
  <si>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</si>
  <si>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</si>
  <si>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</si>
  <si>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</si>
  <si>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</si>
  <si>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</si>
  <si>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</si>
  <si>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</si>
  <si>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</si>
  <si>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</si>
  <si>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</si>
  <si>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</si>
  <si>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</si>
  <si>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</si>
  <si>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</si>
  <si>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</si>
  <si>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</si>
  <si>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</si>
  <si>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</si>
  <si>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</si>
  <si>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</si>
  <si>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</si>
  <si>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</si>
  <si>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佐賀県</t>
    <phoneticPr fontId="5"/>
  </si>
  <si>
    <t>市町村類型</t>
    <phoneticPr fontId="5"/>
  </si>
  <si>
    <t>Ⅰ－１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</si>
  <si>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</si>
  <si>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</si>
  <si>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</si>
  <si>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</si>
  <si>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</si>
  <si>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</si>
  <si>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</si>
  <si>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</si>
  <si>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</si>
  <si>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</si>
  <si>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</si>
  <si>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</si>
  <si>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鹿島市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</si>
  <si>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</si>
  <si>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</si>
  <si>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</si>
  <si>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</si>
  <si>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</si>
  <si>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</si>
  <si>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</si>
  <si>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</si>
  <si>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</si>
  <si>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</si>
  <si>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</si>
  <si>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</si>
  <si>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</si>
  <si>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</si>
  <si>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</si>
  <si>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</si>
  <si>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</si>
  <si>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</si>
  <si>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</si>
  <si>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</si>
  <si>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</si>
  <si>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</si>
  <si>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</si>
  <si>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</si>
  <si>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</si>
  <si>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</si>
  <si>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</si>
  <si>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</si>
  <si>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</si>
  <si>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</si>
  <si>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</si>
  <si>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</si>
  <si>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</si>
  <si>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</si>
  <si>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</si>
  <si>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</si>
  <si>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</si>
  <si>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</si>
  <si>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</si>
  <si>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</si>
  <si>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</si>
  <si>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</si>
  <si>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</si>
  <si>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</si>
  <si>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</si>
  <si>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</si>
  <si>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</si>
  <si>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5"/>
  </si>
  <si>
    <t>うち日本人(％)</t>
    <phoneticPr fontId="5"/>
  </si>
  <si>
    <t>-1.4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</si>
  <si>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</si>
  <si>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</si>
  <si>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</si>
  <si>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</si>
  <si>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</si>
  <si>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</si>
  <si>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</si>
  <si>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</si>
  <si>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</si>
  <si>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</si>
  <si>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</si>
  <si>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</si>
  <si>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</si>
  <si>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</si>
  <si>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</si>
  <si>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</si>
  <si>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</si>
  <si>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</si>
  <si>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</si>
  <si>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</si>
  <si>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</si>
  <si>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</si>
  <si>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</si>
  <si>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</si>
  <si>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</si>
  <si>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</si>
  <si>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</si>
  <si>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</si>
  <si>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</si>
  <si>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</si>
  <si>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</si>
  <si>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</si>
  <si>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</si>
  <si>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</si>
  <si>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</si>
  <si>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</si>
  <si>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</si>
  <si>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</si>
  <si>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</si>
  <si>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</si>
  <si>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</si>
  <si>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</si>
  <si>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</si>
  <si>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</si>
  <si>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</si>
  <si>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</si>
  <si>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</si>
  <si>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</si>
  <si>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</si>
  <si>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</si>
  <si>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</si>
  <si>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</si>
  <si>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</si>
  <si>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</si>
  <si>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</si>
  <si>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</si>
  <si>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</si>
  <si>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</si>
  <si>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佐賀県鹿島市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</si>
  <si>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</si>
  <si>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</si>
  <si>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</si>
  <si>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</si>
  <si>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</si>
  <si>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</si>
  <si>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</si>
  <si>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</si>
  <si>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</si>
  <si>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</si>
  <si>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</si>
  <si>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</si>
  <si>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</si>
  <si>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</si>
  <si>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</si>
  <si>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</si>
  <si>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</si>
  <si>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</si>
  <si>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</si>
  <si>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</si>
  <si>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</si>
  <si>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</si>
  <si>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</si>
  <si>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</si>
  <si>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</si>
  <si>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</si>
  <si>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</si>
  <si>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</si>
  <si>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</si>
  <si>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</si>
  <si>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</si>
  <si>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</si>
  <si>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</si>
  <si>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</si>
  <si>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</si>
  <si>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</si>
  <si>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</si>
  <si>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</si>
  <si>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</si>
  <si>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</si>
  <si>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</si>
  <si>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</si>
  <si>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</si>
  <si>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</si>
  <si>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</si>
  <si>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</si>
  <si>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</si>
  <si>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</si>
  <si>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</si>
  <si>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</si>
  <si>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</si>
  <si>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</si>
  <si>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</si>
  <si>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</si>
  <si>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</si>
  <si>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</si>
  <si>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</si>
  <si>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</si>
  <si>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</si>
  <si>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</si>
  <si>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</si>
  <si>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</si>
  <si>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</si>
  <si>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</si>
  <si>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</si>
  <si>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</si>
  <si>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</si>
  <si>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</si>
  <si>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</si>
  <si>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</si>
  <si>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</si>
  <si>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</si>
  <si>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</si>
  <si>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</si>
  <si>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</si>
  <si>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</si>
  <si>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</si>
  <si>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</si>
  <si>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</si>
  <si>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</si>
  <si>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</si>
  <si>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</si>
  <si>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</si>
  <si>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</si>
  <si>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</si>
  <si>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</si>
  <si>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</si>
  <si>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</si>
  <si>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</si>
  <si>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</si>
  <si>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</si>
  <si>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</si>
  <si>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</si>
  <si>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</si>
  <si>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</si>
  <si>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</si>
  <si>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</si>
  <si>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</si>
  <si>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</si>
  <si>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</si>
  <si>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</si>
  <si>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</si>
  <si>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</si>
  <si>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</si>
  <si>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</si>
  <si>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</si>
  <si>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</si>
  <si>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</si>
  <si>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</si>
  <si>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</si>
  <si>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</si>
  <si>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</si>
  <si>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</si>
  <si>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</si>
  <si>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</si>
  <si>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</si>
  <si>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</si>
  <si>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</si>
  <si>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</si>
  <si>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</si>
  <si>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</si>
  <si>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</si>
  <si>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</si>
  <si>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</si>
  <si>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</si>
  <si>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</si>
  <si>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</si>
  <si>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</si>
  <si>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</si>
  <si>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</si>
  <si>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</si>
  <si>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</si>
  <si>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</si>
  <si>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</si>
  <si>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</si>
  <si>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</si>
  <si>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</si>
  <si>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</si>
  <si>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</si>
  <si>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</si>
  <si>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</si>
  <si>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</si>
  <si>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</si>
  <si>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</si>
  <si>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</si>
  <si>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</si>
  <si>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</si>
  <si>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</si>
  <si>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</si>
  <si>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</si>
  <si>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佐賀県鹿島市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</si>
  <si>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</si>
  <si>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</si>
  <si>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</si>
  <si>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</si>
  <si>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</si>
  <si>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</si>
  <si>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</si>
  <si>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</si>
  <si>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</si>
  <si>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</si>
  <si>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</si>
  <si>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</si>
  <si>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</si>
  <si>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</si>
  <si>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</si>
  <si>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</si>
  <si>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</si>
  <si>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</si>
  <si>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</si>
  <si>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</si>
  <si>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</si>
  <si>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</si>
  <si>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</si>
  <si>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</si>
  <si>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</si>
  <si>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</si>
  <si>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</si>
  <si>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</si>
  <si>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</si>
  <si>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</si>
  <si>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</si>
  <si>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</si>
  <si>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</si>
  <si>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</si>
  <si>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</si>
  <si>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</si>
  <si>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</si>
  <si>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</si>
  <si>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</si>
  <si>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</si>
  <si>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</si>
  <si>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</si>
  <si>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</si>
  <si>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</si>
  <si>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</si>
  <si>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</si>
  <si>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</si>
  <si>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</si>
  <si>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</si>
  <si>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</si>
  <si>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</si>
  <si>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</si>
  <si>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</si>
  <si>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</si>
  <si>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</si>
  <si>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</si>
  <si>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</si>
  <si>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</si>
  <si>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</si>
  <si>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</si>
  <si>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</si>
  <si>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</si>
  <si>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</si>
  <si>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</si>
  <si>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</si>
  <si>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</si>
  <si>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</si>
  <si>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</si>
  <si>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</si>
  <si>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</si>
  <si>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</si>
  <si>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</si>
  <si>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</si>
  <si>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</si>
  <si>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</si>
  <si>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</si>
  <si>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</si>
  <si>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</si>
  <si>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</si>
  <si>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</si>
  <si>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</si>
  <si>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</si>
  <si>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</si>
  <si>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</si>
  <si>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</si>
  <si>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</si>
  <si>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</si>
  <si>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</si>
  <si>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</si>
  <si>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鹿島市下水道事業会計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</si>
  <si>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</si>
  <si>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</si>
  <si>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鹿島市水道事業会計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</si>
  <si>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</si>
  <si>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</si>
  <si>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</si>
  <si>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</si>
  <si>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</si>
  <si>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</si>
  <si>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</si>
  <si>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</si>
  <si>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</si>
  <si>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</si>
  <si>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</si>
  <si>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</si>
  <si>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</si>
  <si>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</si>
  <si>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</si>
  <si>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</si>
  <si>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</si>
  <si>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</si>
  <si>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</si>
  <si>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</si>
  <si>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</si>
  <si>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</si>
  <si>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</si>
  <si>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</si>
  <si>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</si>
  <si>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</si>
  <si>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</si>
  <si>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</si>
  <si>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</si>
  <si>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</si>
  <si>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</si>
  <si>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</si>
  <si>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</si>
  <si>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</si>
  <si>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</si>
  <si>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</si>
  <si>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</si>
  <si>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</si>
  <si>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</si>
  <si>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</si>
  <si>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</si>
  <si>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</si>
  <si>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</si>
  <si>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</si>
  <si>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</si>
  <si>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</si>
  <si>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</si>
  <si>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</si>
  <si>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</si>
  <si>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</si>
  <si>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</si>
  <si>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</si>
  <si>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</si>
  <si>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</si>
  <si>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</si>
  <si>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</si>
  <si>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</si>
  <si>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</si>
  <si>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</si>
  <si>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</si>
  <si>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</si>
  <si>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</si>
  <si>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</si>
  <si>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</si>
  <si>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</si>
  <si>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</si>
  <si>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</si>
  <si>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</si>
  <si>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</si>
  <si>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</si>
  <si>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</si>
  <si>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</si>
  <si>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</si>
  <si>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</si>
  <si>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</si>
  <si>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</si>
  <si>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</si>
  <si>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</si>
  <si>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</si>
  <si>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</si>
  <si>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</si>
  <si>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</si>
  <si>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2.65</t>
  </si>
  <si>
    <t>▲ 1.83</t>
  </si>
  <si>
    <t>▲ 0.16</t>
  </si>
  <si>
    <t>水道事業会計</t>
  </si>
  <si>
    <t>下水道事業会計</t>
  </si>
  <si>
    <t>一般会計</t>
  </si>
  <si>
    <t>国民健康保険特別会計</t>
  </si>
  <si>
    <t>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</si>
  <si>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</si>
  <si>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</si>
  <si>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</si>
  <si>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</si>
  <si>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</si>
  <si>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</si>
  <si>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</si>
  <si>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</si>
  <si>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鹿島・藤津地区衛生施設組合</t>
    <rPh sb="0" eb="2">
      <t>カシマ</t>
    </rPh>
    <rPh sb="3" eb="7">
      <t>フジツチク</t>
    </rPh>
    <rPh sb="7" eb="13">
      <t>エイセイシセツクミアイ</t>
    </rPh>
    <phoneticPr fontId="2"/>
  </si>
  <si>
    <t>杵藤地区広域市町村圏組合</t>
    <rPh sb="0" eb="4">
      <t>キトウチク</t>
    </rPh>
    <rPh sb="4" eb="12">
      <t>コウイキシチョウソンケンクミアイ</t>
    </rPh>
    <phoneticPr fontId="2"/>
  </si>
  <si>
    <t>佐賀県後期高齢者医療広域連合</t>
    <rPh sb="0" eb="14">
      <t>サガケンコウキコウレイシャイリョウコウイキレンゴウ</t>
    </rPh>
    <phoneticPr fontId="2"/>
  </si>
  <si>
    <t>佐賀県市町総合事務組合</t>
    <rPh sb="0" eb="11">
      <t>サガケンシマチソウゴウジムクミアイ</t>
    </rPh>
    <phoneticPr fontId="2"/>
  </si>
  <si>
    <t>佐賀県西部広域環境組合</t>
    <rPh sb="0" eb="3">
      <t>サガケン</t>
    </rPh>
    <rPh sb="3" eb="11">
      <t>セイブコウイキカンキョウクミアイ</t>
    </rPh>
    <phoneticPr fontId="2"/>
  </si>
  <si>
    <t>鹿島市土地開発公社</t>
    <rPh sb="0" eb="3">
      <t>カシマシ</t>
    </rPh>
    <rPh sb="3" eb="9">
      <t>トチカイハツコウシャ</t>
    </rPh>
    <phoneticPr fontId="2"/>
  </si>
  <si>
    <t>ふるさと納税基金</t>
    <rPh sb="4" eb="8">
      <t>ノウゼイキキン</t>
    </rPh>
    <phoneticPr fontId="5"/>
  </si>
  <si>
    <t>公共施設建設基金</t>
    <rPh sb="0" eb="8">
      <t>コウキョウシセツケンセツキキン</t>
    </rPh>
    <phoneticPr fontId="5"/>
  </si>
  <si>
    <t>地域福祉基金</t>
    <rPh sb="0" eb="6">
      <t>チイキフクシキキン</t>
    </rPh>
    <phoneticPr fontId="5"/>
  </si>
  <si>
    <t>ふるさと創生基金</t>
    <rPh sb="4" eb="8">
      <t>ソウセイキキン</t>
    </rPh>
    <phoneticPr fontId="5"/>
  </si>
  <si>
    <t>ふるさと人材育成支援基金</t>
    <rPh sb="4" eb="6">
      <t>ジンザイ</t>
    </rPh>
    <rPh sb="6" eb="12">
      <t>イクセイシエンキキン</t>
    </rPh>
    <phoneticPr fontId="5"/>
  </si>
  <si>
    <t>〇</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</si>
</sst>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92632</c:v>
                </c:pt>
                <c:pt idx="1">
                  <c:v>96469</c:v>
                </c:pt>
                <c:pt idx="2">
                  <c:v>85743</c:v>
                </c:pt>
                <c:pt idx="3">
                  <c:v>92509</c:v>
                </c:pt>
                <c:pt idx="4">
                  <c:v>98544</c:v>
                </c:pt>
              </c:numCache>
            </c:numRef>
          </c:val>
          <c:smooth val="0"/>
          <c:extLst>
            <c:ext xmlns:c16="http://schemas.microsoft.com/office/drawing/2014/chart" uri="{C3380CC4-5D6E-409C-BE32-E72D297353CC}">
              <c16:uniqueId val="{00000000-3DA8-4ED8-B77E-C587E0AF21F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62443</c:v>
                </c:pt>
                <c:pt idx="1">
                  <c:v>99607</c:v>
                </c:pt>
                <c:pt idx="2">
                  <c:v>85850</c:v>
                </c:pt>
                <c:pt idx="3">
                  <c:v>103369</c:v>
                </c:pt>
                <c:pt idx="4">
                  <c:v>51757</c:v>
                </c:pt>
              </c:numCache>
            </c:numRef>
          </c:val>
          <c:smooth val="0"/>
          <c:extLst>
            <c:ext xmlns:c16="http://schemas.microsoft.com/office/drawing/2014/chart" uri="{C3380CC4-5D6E-409C-BE32-E72D297353CC}">
              <c16:uniqueId val="{00000001-3DA8-4ED8-B77E-C587E0AF21F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3.47</c:v>
                </c:pt>
                <c:pt idx="1">
                  <c:v>4.03</c:v>
                </c:pt>
                <c:pt idx="2">
                  <c:v>6.16</c:v>
                </c:pt>
                <c:pt idx="3">
                  <c:v>3.46</c:v>
                </c:pt>
                <c:pt idx="4">
                  <c:v>3.15</c:v>
                </c:pt>
              </c:numCache>
            </c:numRef>
          </c:val>
          <c:extLst>
            <c:ext xmlns:c16="http://schemas.microsoft.com/office/drawing/2014/chart" uri="{C3380CC4-5D6E-409C-BE32-E72D297353CC}">
              <c16:uniqueId val="{00000000-DA21-44BB-8545-CFCFA5F34FF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12.45</c:v>
                </c:pt>
                <c:pt idx="1">
                  <c:v>14.17</c:v>
                </c:pt>
                <c:pt idx="2">
                  <c:v>15.03</c:v>
                </c:pt>
                <c:pt idx="3">
                  <c:v>15.67</c:v>
                </c:pt>
                <c:pt idx="4">
                  <c:v>15.07</c:v>
                </c:pt>
              </c:numCache>
            </c:numRef>
          </c:val>
          <c:extLst>
            <c:ext xmlns:c16="http://schemas.microsoft.com/office/drawing/2014/chart" uri="{C3380CC4-5D6E-409C-BE32-E72D297353CC}">
              <c16:uniqueId val="{00000001-DA21-44BB-8545-CFCFA5F34FF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-2.65</c:v>
                </c:pt>
                <c:pt idx="1">
                  <c:v>2.99</c:v>
                </c:pt>
                <c:pt idx="2">
                  <c:v>2.4500000000000002</c:v>
                </c:pt>
                <c:pt idx="3">
                  <c:v>-1.83</c:v>
                </c:pt>
                <c:pt idx="4">
                  <c:v>-0.16</c:v>
                </c:pt>
              </c:numCache>
            </c:numRef>
          </c:val>
          <c:smooth val="0"/>
          <c:extLst>
            <c:ext xmlns:c16="http://schemas.microsoft.com/office/drawing/2014/chart" uri="{C3380CC4-5D6E-409C-BE32-E72D297353CC}">
              <c16:uniqueId val="{00000002-DA21-44BB-8545-CFCFA5F34FF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1FEE-486C-9C5F-4EC10BCD47E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FEE-486C-9C5F-4EC10BCD47E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1FEE-486C-9C5F-4EC10BCD47E5}"/>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1FEE-486C-9C5F-4EC10BCD47E5}"/>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1FEE-486C-9C5F-4EC10BCD47E5}"/>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0.01</c:v>
                </c:pt>
                <c:pt idx="2">
                  <c:v>#N/A</c:v>
                </c:pt>
                <c:pt idx="3">
                  <c:v>0.03</c:v>
                </c:pt>
                <c:pt idx="4">
                  <c:v>#N/A</c:v>
                </c:pt>
                <c:pt idx="5">
                  <c:v>0.02</c:v>
                </c:pt>
                <c:pt idx="6">
                  <c:v>#N/A</c:v>
                </c:pt>
                <c:pt idx="7">
                  <c:v>0.06</c:v>
                </c:pt>
                <c:pt idx="8">
                  <c:v>#N/A</c:v>
                </c:pt>
                <c:pt idx="9">
                  <c:v>0.03</c:v>
                </c:pt>
              </c:numCache>
            </c:numRef>
          </c:val>
          <c:extLst>
            <c:ext xmlns:c16="http://schemas.microsoft.com/office/drawing/2014/chart" uri="{C3380CC4-5D6E-409C-BE32-E72D297353CC}">
              <c16:uniqueId val="{00000005-1FEE-486C-9C5F-4EC10BCD47E5}"/>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0.61</c:v>
                </c:pt>
                <c:pt idx="2">
                  <c:v>#N/A</c:v>
                </c:pt>
                <c:pt idx="3">
                  <c:v>2.06</c:v>
                </c:pt>
                <c:pt idx="4">
                  <c:v>#N/A</c:v>
                </c:pt>
                <c:pt idx="5">
                  <c:v>1.0900000000000001</c:v>
                </c:pt>
                <c:pt idx="6">
                  <c:v>#N/A</c:v>
                </c:pt>
                <c:pt idx="7">
                  <c:v>1.1399999999999999</c:v>
                </c:pt>
                <c:pt idx="8">
                  <c:v>#N/A</c:v>
                </c:pt>
                <c:pt idx="9">
                  <c:v>1.54</c:v>
                </c:pt>
              </c:numCache>
            </c:numRef>
          </c:val>
          <c:extLst>
            <c:ext xmlns:c16="http://schemas.microsoft.com/office/drawing/2014/chart" uri="{C3380CC4-5D6E-409C-BE32-E72D297353CC}">
              <c16:uniqueId val="{00000006-1FEE-486C-9C5F-4EC10BCD47E5}"/>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3.46</c:v>
                </c:pt>
                <c:pt idx="2">
                  <c:v>#N/A</c:v>
                </c:pt>
                <c:pt idx="3">
                  <c:v>4.03</c:v>
                </c:pt>
                <c:pt idx="4">
                  <c:v>#N/A</c:v>
                </c:pt>
                <c:pt idx="5">
                  <c:v>6.16</c:v>
                </c:pt>
                <c:pt idx="6">
                  <c:v>#N/A</c:v>
                </c:pt>
                <c:pt idx="7">
                  <c:v>3.46</c:v>
                </c:pt>
                <c:pt idx="8">
                  <c:v>#N/A</c:v>
                </c:pt>
                <c:pt idx="9">
                  <c:v>3.14</c:v>
                </c:pt>
              </c:numCache>
            </c:numRef>
          </c:val>
          <c:extLst>
            <c:ext xmlns:c16="http://schemas.microsoft.com/office/drawing/2014/chart" uri="{C3380CC4-5D6E-409C-BE32-E72D297353CC}">
              <c16:uniqueId val="{00000007-1FEE-486C-9C5F-4EC10BCD47E5}"/>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2.29</c:v>
                </c:pt>
                <c:pt idx="2">
                  <c:v>#N/A</c:v>
                </c:pt>
                <c:pt idx="3">
                  <c:v>2.65</c:v>
                </c:pt>
                <c:pt idx="4">
                  <c:v>#N/A</c:v>
                </c:pt>
                <c:pt idx="5">
                  <c:v>3.66</c:v>
                </c:pt>
                <c:pt idx="6">
                  <c:v>#N/A</c:v>
                </c:pt>
                <c:pt idx="7">
                  <c:v>4.62</c:v>
                </c:pt>
                <c:pt idx="8">
                  <c:v>#N/A</c:v>
                </c:pt>
                <c:pt idx="9">
                  <c:v>4.68</c:v>
                </c:pt>
              </c:numCache>
            </c:numRef>
          </c:val>
          <c:extLst>
            <c:ext xmlns:c16="http://schemas.microsoft.com/office/drawing/2014/chart" uri="{C3380CC4-5D6E-409C-BE32-E72D297353CC}">
              <c16:uniqueId val="{00000008-1FEE-486C-9C5F-4EC10BCD47E5}"/>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11.15</c:v>
                </c:pt>
                <c:pt idx="2">
                  <c:v>#N/A</c:v>
                </c:pt>
                <c:pt idx="3">
                  <c:v>10.82</c:v>
                </c:pt>
                <c:pt idx="4">
                  <c:v>#N/A</c:v>
                </c:pt>
                <c:pt idx="5">
                  <c:v>11.83</c:v>
                </c:pt>
                <c:pt idx="6">
                  <c:v>#N/A</c:v>
                </c:pt>
                <c:pt idx="7">
                  <c:v>12.2</c:v>
                </c:pt>
                <c:pt idx="8">
                  <c:v>#N/A</c:v>
                </c:pt>
                <c:pt idx="9">
                  <c:v>13.21</c:v>
                </c:pt>
              </c:numCache>
            </c:numRef>
          </c:val>
          <c:extLst>
            <c:ext xmlns:c16="http://schemas.microsoft.com/office/drawing/2014/chart" uri="{C3380CC4-5D6E-409C-BE32-E72D297353CC}">
              <c16:uniqueId val="{00000009-1FEE-486C-9C5F-4EC10BCD47E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836</c:v>
                </c:pt>
                <c:pt idx="5">
                  <c:v>822</c:v>
                </c:pt>
                <c:pt idx="8">
                  <c:v>828</c:v>
                </c:pt>
                <c:pt idx="11">
                  <c:v>829</c:v>
                </c:pt>
                <c:pt idx="14">
                  <c:v>876</c:v>
                </c:pt>
              </c:numCache>
            </c:numRef>
          </c:val>
          <c:extLst>
            <c:ext xmlns:c16="http://schemas.microsoft.com/office/drawing/2014/chart" uri="{C3380CC4-5D6E-409C-BE32-E72D297353CC}">
              <c16:uniqueId val="{00000000-9A71-469D-B876-B41E58A8291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A71-469D-B876-B41E58A8291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9A71-469D-B876-B41E58A8291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121</c:v>
                </c:pt>
                <c:pt idx="3">
                  <c:v>112</c:v>
                </c:pt>
                <c:pt idx="6">
                  <c:v>110</c:v>
                </c:pt>
                <c:pt idx="9">
                  <c:v>119</c:v>
                </c:pt>
                <c:pt idx="12">
                  <c:v>114</c:v>
                </c:pt>
              </c:numCache>
            </c:numRef>
          </c:val>
          <c:extLst>
            <c:ext xmlns:c16="http://schemas.microsoft.com/office/drawing/2014/chart" uri="{C3380CC4-5D6E-409C-BE32-E72D297353CC}">
              <c16:uniqueId val="{00000003-9A71-469D-B876-B41E58A8291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324</c:v>
                </c:pt>
                <c:pt idx="3">
                  <c:v>313</c:v>
                </c:pt>
                <c:pt idx="6">
                  <c:v>369</c:v>
                </c:pt>
                <c:pt idx="9">
                  <c:v>365</c:v>
                </c:pt>
                <c:pt idx="12">
                  <c:v>359</c:v>
                </c:pt>
              </c:numCache>
            </c:numRef>
          </c:val>
          <c:extLst>
            <c:ext xmlns:c16="http://schemas.microsoft.com/office/drawing/2014/chart" uri="{C3380CC4-5D6E-409C-BE32-E72D297353CC}">
              <c16:uniqueId val="{00000004-9A71-469D-B876-B41E58A8291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A71-469D-B876-B41E58A8291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A71-469D-B876-B41E58A8291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909</c:v>
                </c:pt>
                <c:pt idx="3">
                  <c:v>942</c:v>
                </c:pt>
                <c:pt idx="6">
                  <c:v>1005</c:v>
                </c:pt>
                <c:pt idx="9">
                  <c:v>1012</c:v>
                </c:pt>
                <c:pt idx="12">
                  <c:v>1043</c:v>
                </c:pt>
              </c:numCache>
            </c:numRef>
          </c:val>
          <c:extLst>
            <c:ext xmlns:c16="http://schemas.microsoft.com/office/drawing/2014/chart" uri="{C3380CC4-5D6E-409C-BE32-E72D297353CC}">
              <c16:uniqueId val="{00000007-9A71-469D-B876-B41E58A8291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518</c:v>
                </c:pt>
                <c:pt idx="2">
                  <c:v>#N/A</c:v>
                </c:pt>
                <c:pt idx="3">
                  <c:v>#N/A</c:v>
                </c:pt>
                <c:pt idx="4">
                  <c:v>545</c:v>
                </c:pt>
                <c:pt idx="5">
                  <c:v>#N/A</c:v>
                </c:pt>
                <c:pt idx="6">
                  <c:v>#N/A</c:v>
                </c:pt>
                <c:pt idx="7">
                  <c:v>656</c:v>
                </c:pt>
                <c:pt idx="8">
                  <c:v>#N/A</c:v>
                </c:pt>
                <c:pt idx="9">
                  <c:v>#N/A</c:v>
                </c:pt>
                <c:pt idx="10">
                  <c:v>667</c:v>
                </c:pt>
                <c:pt idx="11">
                  <c:v>#N/A</c:v>
                </c:pt>
                <c:pt idx="12">
                  <c:v>#N/A</c:v>
                </c:pt>
                <c:pt idx="13">
                  <c:v>640</c:v>
                </c:pt>
                <c:pt idx="14">
                  <c:v>#N/A</c:v>
                </c:pt>
              </c:numCache>
            </c:numRef>
          </c:val>
          <c:smooth val="0"/>
          <c:extLst>
            <c:ext xmlns:c16="http://schemas.microsoft.com/office/drawing/2014/chart" uri="{C3380CC4-5D6E-409C-BE32-E72D297353CC}">
              <c16:uniqueId val="{00000008-9A71-469D-B876-B41E58A8291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10221</c:v>
                </c:pt>
                <c:pt idx="5">
                  <c:v>10938</c:v>
                </c:pt>
                <c:pt idx="8">
                  <c:v>10946</c:v>
                </c:pt>
                <c:pt idx="11">
                  <c:v>11150</c:v>
                </c:pt>
                <c:pt idx="14">
                  <c:v>10642</c:v>
                </c:pt>
              </c:numCache>
            </c:numRef>
          </c:val>
          <c:extLst>
            <c:ext xmlns:c16="http://schemas.microsoft.com/office/drawing/2014/chart" uri="{C3380CC4-5D6E-409C-BE32-E72D297353CC}">
              <c16:uniqueId val="{00000000-B262-49C7-8FFD-D74CEF42CDA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519</c:v>
                </c:pt>
                <c:pt idx="5">
                  <c:v>508</c:v>
                </c:pt>
                <c:pt idx="8">
                  <c:v>467</c:v>
                </c:pt>
                <c:pt idx="11">
                  <c:v>445</c:v>
                </c:pt>
                <c:pt idx="14">
                  <c:v>446</c:v>
                </c:pt>
              </c:numCache>
            </c:numRef>
          </c:val>
          <c:extLst>
            <c:ext xmlns:c16="http://schemas.microsoft.com/office/drawing/2014/chart" uri="{C3380CC4-5D6E-409C-BE32-E72D297353CC}">
              <c16:uniqueId val="{00000001-B262-49C7-8FFD-D74CEF42CDA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3234</c:v>
                </c:pt>
                <c:pt idx="5">
                  <c:v>3752</c:v>
                </c:pt>
                <c:pt idx="8">
                  <c:v>3618</c:v>
                </c:pt>
                <c:pt idx="11">
                  <c:v>3908</c:v>
                </c:pt>
                <c:pt idx="14">
                  <c:v>4501</c:v>
                </c:pt>
              </c:numCache>
            </c:numRef>
          </c:val>
          <c:extLst>
            <c:ext xmlns:c16="http://schemas.microsoft.com/office/drawing/2014/chart" uri="{C3380CC4-5D6E-409C-BE32-E72D297353CC}">
              <c16:uniqueId val="{00000002-B262-49C7-8FFD-D74CEF42CDA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262-49C7-8FFD-D74CEF42CDA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262-49C7-8FFD-D74CEF42CDA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262-49C7-8FFD-D74CEF42CDA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1792</c:v>
                </c:pt>
                <c:pt idx="3">
                  <c:v>1743</c:v>
                </c:pt>
                <c:pt idx="6">
                  <c:v>1661</c:v>
                </c:pt>
                <c:pt idx="9">
                  <c:v>1644</c:v>
                </c:pt>
                <c:pt idx="12">
                  <c:v>1694</c:v>
                </c:pt>
              </c:numCache>
            </c:numRef>
          </c:val>
          <c:extLst>
            <c:ext xmlns:c16="http://schemas.microsoft.com/office/drawing/2014/chart" uri="{C3380CC4-5D6E-409C-BE32-E72D297353CC}">
              <c16:uniqueId val="{00000006-B262-49C7-8FFD-D74CEF42CDA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1295</c:v>
                </c:pt>
                <c:pt idx="3">
                  <c:v>1240</c:v>
                </c:pt>
                <c:pt idx="6">
                  <c:v>1231</c:v>
                </c:pt>
                <c:pt idx="9">
                  <c:v>1088</c:v>
                </c:pt>
                <c:pt idx="12">
                  <c:v>962</c:v>
                </c:pt>
              </c:numCache>
            </c:numRef>
          </c:val>
          <c:extLst>
            <c:ext xmlns:c16="http://schemas.microsoft.com/office/drawing/2014/chart" uri="{C3380CC4-5D6E-409C-BE32-E72D297353CC}">
              <c16:uniqueId val="{00000007-B262-49C7-8FFD-D74CEF42CDA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5113</c:v>
                </c:pt>
                <c:pt idx="3">
                  <c:v>4837</c:v>
                </c:pt>
                <c:pt idx="6">
                  <c:v>4867</c:v>
                </c:pt>
                <c:pt idx="9">
                  <c:v>5383</c:v>
                </c:pt>
                <c:pt idx="12">
                  <c:v>6026</c:v>
                </c:pt>
              </c:numCache>
            </c:numRef>
          </c:val>
          <c:extLst>
            <c:ext xmlns:c16="http://schemas.microsoft.com/office/drawing/2014/chart" uri="{C3380CC4-5D6E-409C-BE32-E72D297353CC}">
              <c16:uniqueId val="{00000008-B262-49C7-8FFD-D74CEF42CDA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453</c:v>
                </c:pt>
                <c:pt idx="3">
                  <c:v>438</c:v>
                </c:pt>
                <c:pt idx="6">
                  <c:v>423</c:v>
                </c:pt>
                <c:pt idx="9">
                  <c:v>408</c:v>
                </c:pt>
                <c:pt idx="12">
                  <c:v>393</c:v>
                </c:pt>
              </c:numCache>
            </c:numRef>
          </c:val>
          <c:extLst>
            <c:ext xmlns:c16="http://schemas.microsoft.com/office/drawing/2014/chart" uri="{C3380CC4-5D6E-409C-BE32-E72D297353CC}">
              <c16:uniqueId val="{00000009-B262-49C7-8FFD-D74CEF42CDA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11369</c:v>
                </c:pt>
                <c:pt idx="3">
                  <c:v>12340</c:v>
                </c:pt>
                <c:pt idx="6">
                  <c:v>12978</c:v>
                </c:pt>
                <c:pt idx="9">
                  <c:v>13700</c:v>
                </c:pt>
                <c:pt idx="12">
                  <c:v>13327</c:v>
                </c:pt>
              </c:numCache>
            </c:numRef>
          </c:val>
          <c:extLst>
            <c:ext xmlns:c16="http://schemas.microsoft.com/office/drawing/2014/chart" uri="{C3380CC4-5D6E-409C-BE32-E72D297353CC}">
              <c16:uniqueId val="{0000000A-B262-49C7-8FFD-D74CEF42CDA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6047</c:v>
                </c:pt>
                <c:pt idx="2">
                  <c:v>#N/A</c:v>
                </c:pt>
                <c:pt idx="3">
                  <c:v>#N/A</c:v>
                </c:pt>
                <c:pt idx="4">
                  <c:v>5400</c:v>
                </c:pt>
                <c:pt idx="5">
                  <c:v>#N/A</c:v>
                </c:pt>
                <c:pt idx="6">
                  <c:v>#N/A</c:v>
                </c:pt>
                <c:pt idx="7">
                  <c:v>6130</c:v>
                </c:pt>
                <c:pt idx="8">
                  <c:v>#N/A</c:v>
                </c:pt>
                <c:pt idx="9">
                  <c:v>#N/A</c:v>
                </c:pt>
                <c:pt idx="10">
                  <c:v>6721</c:v>
                </c:pt>
                <c:pt idx="11">
                  <c:v>#N/A</c:v>
                </c:pt>
                <c:pt idx="12">
                  <c:v>#N/A</c:v>
                </c:pt>
                <c:pt idx="13">
                  <c:v>6814</c:v>
                </c:pt>
                <c:pt idx="14">
                  <c:v>#N/A</c:v>
                </c:pt>
              </c:numCache>
            </c:numRef>
          </c:val>
          <c:smooth val="0"/>
          <c:extLst>
            <c:ext xmlns:c16="http://schemas.microsoft.com/office/drawing/2014/chart" uri="{C3380CC4-5D6E-409C-BE32-E72D297353CC}">
              <c16:uniqueId val="{0000000B-B262-49C7-8FFD-D74CEF42CDA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1110</c:v>
                </c:pt>
                <c:pt idx="1">
                  <c:v>1170</c:v>
                </c:pt>
                <c:pt idx="2">
                  <c:v>1171</c:v>
                </c:pt>
              </c:numCache>
            </c:numRef>
          </c:val>
          <c:extLst>
            <c:ext xmlns:c16="http://schemas.microsoft.com/office/drawing/2014/chart" uri="{C3380CC4-5D6E-409C-BE32-E72D297353CC}">
              <c16:uniqueId val="{00000000-EDF5-41C5-B3F9-30470567B04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289</c:v>
                </c:pt>
                <c:pt idx="1">
                  <c:v>320</c:v>
                </c:pt>
                <c:pt idx="2">
                  <c:v>340</c:v>
                </c:pt>
              </c:numCache>
            </c:numRef>
          </c:val>
          <c:extLst>
            <c:ext xmlns:c16="http://schemas.microsoft.com/office/drawing/2014/chart" uri="{C3380CC4-5D6E-409C-BE32-E72D297353CC}">
              <c16:uniqueId val="{00000001-EDF5-41C5-B3F9-30470567B04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1901</c:v>
                </c:pt>
                <c:pt idx="1">
                  <c:v>2100</c:v>
                </c:pt>
                <c:pt idx="2">
                  <c:v>2668</c:v>
                </c:pt>
              </c:numCache>
            </c:numRef>
          </c:val>
          <c:extLst>
            <c:ext xmlns:c16="http://schemas.microsoft.com/office/drawing/2014/chart" uri="{C3380CC4-5D6E-409C-BE32-E72D297353CC}">
              <c16:uniqueId val="{00000002-EDF5-41C5-B3F9-30470567B04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佐賀県鹿島市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実質公債費比率は、平成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年度までは減少傾向で推移していたが、平成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年度以降は比率が上昇に転じ、令和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年度では前年度比</a:t>
          </a:r>
          <a:r>
            <a:rPr kumimoji="1" lang="en-US" altLang="ja-JP" sz="1400">
              <a:latin typeface="ＭＳ ゴシック" pitchFamily="49" charset="-128"/>
              <a:ea typeface="ＭＳ ゴシック" pitchFamily="49" charset="-128"/>
            </a:rPr>
            <a:t>0.4</a:t>
          </a:r>
          <a:r>
            <a:rPr kumimoji="1" lang="ja-JP" altLang="en-US" sz="1400">
              <a:latin typeface="ＭＳ ゴシック" pitchFamily="49" charset="-128"/>
              <a:ea typeface="ＭＳ ゴシック" pitchFamily="49" charset="-128"/>
            </a:rPr>
            <a:t>ポイント増の</a:t>
          </a:r>
          <a:r>
            <a:rPr kumimoji="1" lang="en-US" altLang="ja-JP" sz="1400">
              <a:latin typeface="ＭＳ ゴシック" pitchFamily="49" charset="-128"/>
              <a:ea typeface="ＭＳ ゴシック" pitchFamily="49" charset="-128"/>
            </a:rPr>
            <a:t>9.7</a:t>
          </a:r>
          <a:r>
            <a:rPr kumimoji="1" lang="ja-JP" altLang="en-US" sz="1400">
              <a:latin typeface="ＭＳ ゴシック" pitchFamily="49" charset="-128"/>
              <a:ea typeface="ＭＳ ゴシック" pitchFamily="49" charset="-128"/>
            </a:rPr>
            <a:t>％となった。</a:t>
          </a:r>
        </a:p>
        <a:p>
          <a:r>
            <a:rPr kumimoji="1" lang="ja-JP" altLang="en-US" sz="1400">
              <a:latin typeface="ＭＳ ゴシック" pitchFamily="49" charset="-128"/>
              <a:ea typeface="ＭＳ ゴシック" pitchFamily="49" charset="-128"/>
            </a:rPr>
            <a:t>分子における比率の増要因としては、地方債の元利償還金の増や公営企業債の元利償還金に対する繰入金の増が挙げられる。</a:t>
          </a:r>
        </a:p>
        <a:p>
          <a:r>
            <a:rPr kumimoji="1" lang="ja-JP" altLang="en-US" sz="1400">
              <a:latin typeface="ＭＳ ゴシック" pitchFamily="49" charset="-128"/>
              <a:ea typeface="ＭＳ ゴシック" pitchFamily="49" charset="-128"/>
            </a:rPr>
            <a:t>近年実施した大型投資事業に係る元金償還の開始により、今後も公債費の増加が見込まれていることから、より一層計画的な地方債発行に努める必要がある。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満期一括償還地方債は発行していない。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佐賀県鹿島市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年度の将来負担比率は、前年度比</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ポイント減の</a:t>
          </a:r>
          <a:r>
            <a:rPr kumimoji="1" lang="en-US" altLang="ja-JP" sz="1400">
              <a:latin typeface="ＭＳ ゴシック" pitchFamily="49" charset="-128"/>
              <a:ea typeface="ＭＳ ゴシック" pitchFamily="49" charset="-128"/>
            </a:rPr>
            <a:t>98.4</a:t>
          </a:r>
          <a:r>
            <a:rPr kumimoji="1" lang="ja-JP" altLang="en-US" sz="1400">
              <a:latin typeface="ＭＳ ゴシック" pitchFamily="49" charset="-128"/>
              <a:ea typeface="ＭＳ ゴシック" pitchFamily="49" charset="-128"/>
            </a:rPr>
            <a:t>％となった。</a:t>
          </a:r>
        </a:p>
        <a:p>
          <a:r>
            <a:rPr kumimoji="1" lang="ja-JP" altLang="en-US" sz="1400">
              <a:latin typeface="ＭＳ ゴシック" pitchFamily="49" charset="-128"/>
              <a:ea typeface="ＭＳ ゴシック" pitchFamily="49" charset="-128"/>
            </a:rPr>
            <a:t>減となった主な要因としては、地方債発行額が減少し、発行額より償還額が上回ったことで地方債現在高が減少したことやふるさと納税基金などの充当可能基金が増加したことが挙げられる。</a:t>
          </a:r>
        </a:p>
        <a:p>
          <a:r>
            <a:rPr kumimoji="1" lang="ja-JP" altLang="en-US" sz="1400">
              <a:latin typeface="ＭＳ ゴシック" pitchFamily="49" charset="-128"/>
              <a:ea typeface="ＭＳ ゴシック" pitchFamily="49" charset="-128"/>
            </a:rPr>
            <a:t>今後も地方債発行を最小限に抑え、地方債残高の圧縮に努めるとともに、公営企業の経営健全化による繰出金（補助費等）の削減を図りながら、中長期的な視点で持続可能な財政運営に努める。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佐賀県鹿島市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年度は、ふるさと納税基金や公共施設建設基金の積立の増加により、基金全体では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4,179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ふるさと納税基金については、今後も寄附額の増加を目標としている。その他の基金については、近年ほとんど横ばいで推移していることから、今後も取崩の回避及び堅実な基金運営に努める。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ふるさと納税基金：鹿島市のまちづくりを応援するために寄せられた寄附金を活用し、寄附者の意向に沿ったまちづくり事業に活用する。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公共施設建設基金：公共施設の建設等の投資事業に活用する。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地域福祉基金：高齢者等の保健福祉の増進を図り、地域福祉の充実に資する事業に活用する。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ふるさと創生基金：自主的、主体的な地域づくりに資する事業に活用する。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ふるさと人材育成支援基金：個性豊かで多様な人材育成事業を支援し、活力ある地域づくりに資するための事業に活用する。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ふるさと納税基金：ふるさと納税寄附額の増（積立額の増）による現在高の増（前年度比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公共施設建設基金：指定寄附等の積立増による現在高の増（前年度比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地域福祉基金：指定寄附積立増による現在高の増（前年度比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ふるさと創生基金：市制</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周年記念事業等に伴う取崩増加による現在高の減（前年度比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ふるさと人材育成支援基金：指定寄附積立増による現在高の増（前年度比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ふるさと納税基金：ふるさと納税推進による寄附件数の伸びに伴う積立増を見込んでいる。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寄附者の意向に沿った事業への取崩を行い、有効に活用していく。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公共施設建設基金：各種大型投資事業への取崩が見込まれるため、一定額を確保していく。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地域福祉基金：目的に合った有効活用（取崩）を行う。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ふるさと創生基金：地域づくり補助団体への補助等を継続していく。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ふるさと人材育成支援基金：児童生徒の育成支援に対する活動事業補助等を継続していく。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主には、収支不足による財源補てんのために活用しており、令和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年度末残高は前年度比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1,171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残高については、普通交付税（臨時経済対策費）の追加交付や年度末での歳出節減もあり、結果として取崩超過を回避することができた。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年度以降は取崩超過の年度が多く、令和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年度以降は普通交付税の追加交付により一定程度の歯止めがかかっている状態だが、依然として予断を許さない状況である。一般的に適正といわれる標準財政規模の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％の範囲内を維持しているが、今後も大規模災害発生などの不測の事態に備え、その基準（目安）を下回らないよう、中長期的な視点での積立・取崩を行う。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普通交付税（臨時財政対策債償還基金費分）の追加交付の積立を行い、前年度比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なお、下水道事業債の償還に係る取崩は、令和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年度をもって一旦終了した。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限られた基金の中で、市の財政状況を鑑み、必要な場合は当基金を活用し計画的な地方債償還を図る。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佐賀県鹿島市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27,242
26,975
112.12
17,298,266
16,989,425
244,735
7,773,537
13,327,098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98.4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前年度と同数値の</a:t>
          </a:r>
          <a:r>
            <a:rPr kumimoji="1" lang="en-US" altLang="ja-JP" sz="1300">
              <a:latin typeface="ＭＳ Ｐゴシック" panose="020B0600070205080204" pitchFamily="50" charset="-128"/>
              <a:ea typeface="ＭＳ Ｐゴシック" panose="020B0600070205080204" pitchFamily="50" charset="-128"/>
            </a:rPr>
            <a:t>0.47</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類似団体平均を上回る状況で推移しているが、佐賀県平均を下回っているため、今後も歳出抑制を図りつつ、自主財源の確保に努める。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86360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3001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1287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86360</xdr:rowOff>
    </xdr:from>
    <xdr:to>
      <xdr:col>24</xdr:col>
      <xdr:colOff>12700</xdr:colOff>
      <xdr:row>37</xdr:row>
      <xdr:rowOff>86360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27940</xdr:rowOff>
    </xdr:from>
    <xdr:to>
      <xdr:col>23</xdr:col>
      <xdr:colOff>133350</xdr:colOff>
      <xdr:row>41</xdr:row>
      <xdr:rowOff>27940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05739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166387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195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3810</xdr:rowOff>
    </xdr:from>
    <xdr:to>
      <xdr:col>19</xdr:col>
      <xdr:colOff>133350</xdr:colOff>
      <xdr:row>41</xdr:row>
      <xdr:rowOff>27940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03326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46990</xdr:rowOff>
    </xdr:from>
    <xdr:to>
      <xdr:col>19</xdr:col>
      <xdr:colOff>184150</xdr:colOff>
      <xdr:row>42</xdr:row>
      <xdr:rowOff>148590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133367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334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3810</xdr:rowOff>
    </xdr:from>
    <xdr:to>
      <xdr:col>15</xdr:col>
      <xdr:colOff>82550</xdr:colOff>
      <xdr:row>41</xdr:row>
      <xdr:rowOff>3810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0332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109237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3810</xdr:rowOff>
    </xdr:from>
    <xdr:to>
      <xdr:col>11</xdr:col>
      <xdr:colOff>31750</xdr:colOff>
      <xdr:row>41</xdr:row>
      <xdr:rowOff>3810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0332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22860</xdr:rowOff>
    </xdr:from>
    <xdr:to>
      <xdr:col>11</xdr:col>
      <xdr:colOff>82550</xdr:colOff>
      <xdr:row>42</xdr:row>
      <xdr:rowOff>124460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109237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148590</xdr:rowOff>
    </xdr:from>
    <xdr:to>
      <xdr:col>23</xdr:col>
      <xdr:colOff>184150</xdr:colOff>
      <xdr:row>41</xdr:row>
      <xdr:rowOff>78740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165117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685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148590</xdr:rowOff>
    </xdr:from>
    <xdr:to>
      <xdr:col>19</xdr:col>
      <xdr:colOff>184150</xdr:colOff>
      <xdr:row>41</xdr:row>
      <xdr:rowOff>78740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88917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7754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124460</xdr:rowOff>
    </xdr:from>
    <xdr:to>
      <xdr:col>15</xdr:col>
      <xdr:colOff>133350</xdr:colOff>
      <xdr:row>41</xdr:row>
      <xdr:rowOff>54610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64787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124460</xdr:rowOff>
    </xdr:from>
    <xdr:to>
      <xdr:col>11</xdr:col>
      <xdr:colOff>82550</xdr:colOff>
      <xdr:row>41</xdr:row>
      <xdr:rowOff>54610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64787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124460</xdr:rowOff>
    </xdr:from>
    <xdr:to>
      <xdr:col>7</xdr:col>
      <xdr:colOff>31750</xdr:colOff>
      <xdr:row>41</xdr:row>
      <xdr:rowOff>54610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64787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ポイントの増となった。給与改定等による人件費の増や物価高騰の影響等による物件費の増を筆頭として、維持補修費を除くすべての経常経費が増になったことが比率増の要因となっている。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今後も人件費や公債費の増が見込まれるため、引き続き事業の適正化を図り、経常経費の圧縮に努める。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126093</xdr:rowOff>
    </xdr:from>
    <xdr:to>
      <xdr:col>23</xdr:col>
      <xdr:colOff>133350</xdr:colOff>
      <xdr:row>67</xdr:row>
      <xdr:rowOff>17962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98743"/>
          <a:ext cx="0" cy="160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161489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7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17962</xdr:rowOff>
    </xdr:from>
    <xdr:to>
      <xdr:col>24</xdr:col>
      <xdr:colOff>12700</xdr:colOff>
      <xdr:row>67</xdr:row>
      <xdr:rowOff>17962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05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41020</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126093</xdr:rowOff>
    </xdr:from>
    <xdr:to>
      <xdr:col>24</xdr:col>
      <xdr:colOff>12700</xdr:colOff>
      <xdr:row>57</xdr:row>
      <xdr:rowOff>126093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9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108131</xdr:rowOff>
    </xdr:from>
    <xdr:to>
      <xdr:col>23</xdr:col>
      <xdr:colOff>133350</xdr:colOff>
      <xdr:row>60</xdr:row>
      <xdr:rowOff>132262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395131"/>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70411</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1859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53884</xdr:rowOff>
    </xdr:from>
    <xdr:to>
      <xdr:col>23</xdr:col>
      <xdr:colOff>184150</xdr:colOff>
      <xdr:row>60</xdr:row>
      <xdr:rowOff>155484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4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49530</xdr:rowOff>
    </xdr:from>
    <xdr:to>
      <xdr:col>19</xdr:col>
      <xdr:colOff>133350</xdr:colOff>
      <xdr:row>60</xdr:row>
      <xdr:rowOff>108131</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336530"/>
          <a:ext cx="889000" cy="5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155320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099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69306</xdr:rowOff>
    </xdr:from>
    <xdr:to>
      <xdr:col>15</xdr:col>
      <xdr:colOff>82550</xdr:colOff>
      <xdr:row>60</xdr:row>
      <xdr:rowOff>49530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184856"/>
          <a:ext cx="889000" cy="151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19413</xdr:rowOff>
    </xdr:from>
    <xdr:to>
      <xdr:col>15</xdr:col>
      <xdr:colOff>133350</xdr:colOff>
      <xdr:row>60</xdr:row>
      <xdr:rowOff>121013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105790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392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69306</xdr:rowOff>
    </xdr:from>
    <xdr:to>
      <xdr:col>11</xdr:col>
      <xdr:colOff>31750</xdr:colOff>
      <xdr:row>60</xdr:row>
      <xdr:rowOff>149497</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184856"/>
          <a:ext cx="889000" cy="251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59872</xdr:rowOff>
    </xdr:from>
    <xdr:to>
      <xdr:col>11</xdr:col>
      <xdr:colOff>82550</xdr:colOff>
      <xdr:row>59</xdr:row>
      <xdr:rowOff>161472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146249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26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26307</xdr:rowOff>
    </xdr:from>
    <xdr:to>
      <xdr:col>7</xdr:col>
      <xdr:colOff>31750</xdr:colOff>
      <xdr:row>60</xdr:row>
      <xdr:rowOff>127907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138084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08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81462</xdr:rowOff>
    </xdr:from>
    <xdr:to>
      <xdr:col>23</xdr:col>
      <xdr:colOff>184150</xdr:colOff>
      <xdr:row>61</xdr:row>
      <xdr:rowOff>11612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36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53539</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34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57331</xdr:rowOff>
    </xdr:from>
    <xdr:to>
      <xdr:col>19</xdr:col>
      <xdr:colOff>184150</xdr:colOff>
      <xdr:row>60</xdr:row>
      <xdr:rowOff>158931</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34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143708</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430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170180</xdr:rowOff>
    </xdr:from>
    <xdr:to>
      <xdr:col>15</xdr:col>
      <xdr:colOff>133350</xdr:colOff>
      <xdr:row>60</xdr:row>
      <xdr:rowOff>100330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110507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05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18506</xdr:rowOff>
    </xdr:from>
    <xdr:to>
      <xdr:col>11</xdr:col>
      <xdr:colOff>82550</xdr:colOff>
      <xdr:row>59</xdr:row>
      <xdr:rowOff>120106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134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130283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9902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98697</xdr:rowOff>
    </xdr:from>
    <xdr:to>
      <xdr:col>7</xdr:col>
      <xdr:colOff>31750</xdr:colOff>
      <xdr:row>61</xdr:row>
      <xdr:rowOff>28847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385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13624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472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[169,301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前年度と比較すると</a:t>
          </a:r>
          <a:r>
            <a:rPr kumimoji="1" lang="en-US" altLang="ja-JP" sz="1300">
              <a:latin typeface="ＭＳ Ｐゴシック" panose="020B0600070205080204" pitchFamily="50" charset="-128"/>
              <a:ea typeface="ＭＳ Ｐゴシック" panose="020B0600070205080204" pitchFamily="50" charset="-128"/>
            </a:rPr>
            <a:t>17,998</a:t>
          </a:r>
          <a:r>
            <a:rPr kumimoji="1" lang="ja-JP" altLang="en-US" sz="1300">
              <a:latin typeface="ＭＳ Ｐゴシック" panose="020B0600070205080204" pitchFamily="50" charset="-128"/>
              <a:ea typeface="ＭＳ Ｐゴシック" panose="020B0600070205080204" pitchFamily="50" charset="-128"/>
            </a:rPr>
            <a:t>円の増となった。ふるさと納税推進に係る経費の増や給与改定による職員給与等の大幅な増が主な要因である。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なお、類似団体平均及び佐賀県平均は下回っており、適正な範囲で推移していると考えれるが、今後も効率的な行財政運営に努める。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24236</xdr:rowOff>
    </xdr:from>
    <xdr:to>
      <xdr:col>23</xdr:col>
      <xdr:colOff>133350</xdr:colOff>
      <xdr:row>88</xdr:row>
      <xdr:rowOff>68480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911686"/>
          <a:ext cx="0" cy="1244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40557</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12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5,283,793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68480</xdr:rowOff>
    </xdr:from>
    <xdr:to>
      <xdr:col>24</xdr:col>
      <xdr:colOff>12700</xdr:colOff>
      <xdr:row>88</xdr:row>
      <xdr:rowOff>68480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56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110613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55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24236</xdr:rowOff>
    </xdr:from>
    <xdr:to>
      <xdr:col>24</xdr:col>
      <xdr:colOff>12700</xdr:colOff>
      <xdr:row>81</xdr:row>
      <xdr:rowOff>24236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91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30159</xdr:rowOff>
    </xdr:from>
    <xdr:to>
      <xdr:col>23</xdr:col>
      <xdr:colOff>133350</xdr:colOff>
      <xdr:row>81</xdr:row>
      <xdr:rowOff>34502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3917609"/>
          <a:ext cx="8382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19280</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39067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170813</xdr:rowOff>
    </xdr:from>
    <xdr:to>
      <xdr:col>23</xdr:col>
      <xdr:colOff>184150</xdr:colOff>
      <xdr:row>81</xdr:row>
      <xdr:rowOff>100963</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38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28696</xdr:rowOff>
    </xdr:from>
    <xdr:to>
      <xdr:col>19</xdr:col>
      <xdr:colOff>133350</xdr:colOff>
      <xdr:row>81</xdr:row>
      <xdr:rowOff>30159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3916146"/>
          <a:ext cx="889000" cy="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166974</xdr:rowOff>
    </xdr:from>
    <xdr:to>
      <xdr:col>19</xdr:col>
      <xdr:colOff>184150</xdr:colOff>
      <xdr:row>81</xdr:row>
      <xdr:rowOff>97124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388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81901</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39693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28429</xdr:rowOff>
    </xdr:from>
    <xdr:to>
      <xdr:col>15</xdr:col>
      <xdr:colOff>82550</xdr:colOff>
      <xdr:row>81</xdr:row>
      <xdr:rowOff>28696</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2336800" y="13915879"/>
          <a:ext cx="889000" cy="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165796</xdr:rowOff>
    </xdr:from>
    <xdr:to>
      <xdr:col>15</xdr:col>
      <xdr:colOff>133350</xdr:colOff>
      <xdr:row>81</xdr:row>
      <xdr:rowOff>95946</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388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80723</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96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27784</xdr:rowOff>
    </xdr:from>
    <xdr:to>
      <xdr:col>11</xdr:col>
      <xdr:colOff>31750</xdr:colOff>
      <xdr:row>81</xdr:row>
      <xdr:rowOff>28429</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3915234"/>
          <a:ext cx="889000" cy="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164181</xdr:rowOff>
    </xdr:from>
    <xdr:to>
      <xdr:col>11</xdr:col>
      <xdr:colOff>82550</xdr:colOff>
      <xdr:row>81</xdr:row>
      <xdr:rowOff>94331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388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79108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3966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161362</xdr:rowOff>
    </xdr:from>
    <xdr:to>
      <xdr:col>7</xdr:col>
      <xdr:colOff>31750</xdr:colOff>
      <xdr:row>81</xdr:row>
      <xdr:rowOff>91512</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387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76289</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963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155152</xdr:rowOff>
    </xdr:from>
    <xdr:to>
      <xdr:col>23</xdr:col>
      <xdr:colOff>184150</xdr:colOff>
      <xdr:row>81</xdr:row>
      <xdr:rowOff>85302</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3871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76429</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3792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150809</xdr:rowOff>
    </xdr:from>
    <xdr:to>
      <xdr:col>19</xdr:col>
      <xdr:colOff>184150</xdr:colOff>
      <xdr:row>81</xdr:row>
      <xdr:rowOff>80959</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3866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91136</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635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149346</xdr:rowOff>
    </xdr:from>
    <xdr:to>
      <xdr:col>15</xdr:col>
      <xdr:colOff>133350</xdr:colOff>
      <xdr:row>81</xdr:row>
      <xdr:rowOff>79496</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3865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89673</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634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149079</xdr:rowOff>
    </xdr:from>
    <xdr:to>
      <xdr:col>11</xdr:col>
      <xdr:colOff>82550</xdr:colOff>
      <xdr:row>81</xdr:row>
      <xdr:rowOff>79229</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3865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89406</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633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148434</xdr:rowOff>
    </xdr:from>
    <xdr:to>
      <xdr:col>7</xdr:col>
      <xdr:colOff>31750</xdr:colOff>
      <xdr:row>81</xdr:row>
      <xdr:rowOff>78584</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3864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88761</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633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全国市平均を下回っているが、類似団体の平均値と同程度で推移している。今後も国や他自治体、民間企業等の給与を考慮しながら、人件費の抑制を図るとともに、給与水準の適正化に努める。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112486</xdr:rowOff>
    </xdr:from>
    <xdr:to>
      <xdr:col>81</xdr:col>
      <xdr:colOff>44450</xdr:colOff>
      <xdr:row>89</xdr:row>
      <xdr:rowOff>18143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657036"/>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27413</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0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112486</xdr:rowOff>
    </xdr:from>
    <xdr:to>
      <xdr:col>81</xdr:col>
      <xdr:colOff>133350</xdr:colOff>
      <xdr:row>79</xdr:row>
      <xdr:rowOff>112486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6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83457</xdr:rowOff>
    </xdr:from>
    <xdr:to>
      <xdr:col>81</xdr:col>
      <xdr:colOff>44450</xdr:colOff>
      <xdr:row>85</xdr:row>
      <xdr:rowOff>100693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179800" y="14656707"/>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31948</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43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83457</xdr:rowOff>
    </xdr:from>
    <xdr:to>
      <xdr:col>77</xdr:col>
      <xdr:colOff>44450</xdr:colOff>
      <xdr:row>85</xdr:row>
      <xdr:rowOff>117929</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5290800" y="14656707"/>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144434</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374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117929</xdr:rowOff>
    </xdr:from>
    <xdr:to>
      <xdr:col>72</xdr:col>
      <xdr:colOff>203200</xdr:colOff>
      <xdr:row>86</xdr:row>
      <xdr:rowOff>84364</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4401800" y="14691179"/>
          <a:ext cx="8890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67129</xdr:rowOff>
    </xdr:from>
    <xdr:to>
      <xdr:col>68</xdr:col>
      <xdr:colOff>152400</xdr:colOff>
      <xdr:row>86</xdr:row>
      <xdr:rowOff>84364</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3512800" y="14811829"/>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7456</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49893</xdr:rowOff>
    </xdr:from>
    <xdr:to>
      <xdr:col>81</xdr:col>
      <xdr:colOff>95250</xdr:colOff>
      <xdr:row>85</xdr:row>
      <xdr:rowOff>151493</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21970</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595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32657</xdr:rowOff>
    </xdr:from>
    <xdr:to>
      <xdr:col>77</xdr:col>
      <xdr:colOff>95250</xdr:colOff>
      <xdr:row>85</xdr:row>
      <xdr:rowOff>134257</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60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119034</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692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67129</xdr:rowOff>
    </xdr:from>
    <xdr:to>
      <xdr:col>73</xdr:col>
      <xdr:colOff>44450</xdr:colOff>
      <xdr:row>85</xdr:row>
      <xdr:rowOff>168729</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64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153506</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72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33564</xdr:rowOff>
    </xdr:from>
    <xdr:to>
      <xdr:col>68</xdr:col>
      <xdr:colOff>203200</xdr:colOff>
      <xdr:row>86</xdr:row>
      <xdr:rowOff>135164</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7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119941</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86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102706</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これまでの行財政改革プランに基づいた定員管理（定員削減計画）により、類似団体平均及び佐賀県平均を大きく下回る値で推移しており、今後も職員の資質向上を図りながら定員管理に努める。</a:t>
          </a: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166412</xdr:rowOff>
    </xdr:from>
    <xdr:to>
      <xdr:col>81</xdr:col>
      <xdr:colOff>44450</xdr:colOff>
      <xdr:row>66</xdr:row>
      <xdr:rowOff>76919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110512"/>
          <a:ext cx="0" cy="12821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48996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364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76919</xdr:rowOff>
    </xdr:from>
    <xdr:to>
      <xdr:col>81</xdr:col>
      <xdr:colOff>133350</xdr:colOff>
      <xdr:row>66</xdr:row>
      <xdr:rowOff>76919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39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81339</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853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166412</xdr:rowOff>
    </xdr:from>
    <xdr:to>
      <xdr:col>81</xdr:col>
      <xdr:colOff>133350</xdr:colOff>
      <xdr:row>58</xdr:row>
      <xdr:rowOff>166412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11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52874</xdr:rowOff>
    </xdr:from>
    <xdr:to>
      <xdr:col>81</xdr:col>
      <xdr:colOff>44450</xdr:colOff>
      <xdr:row>59</xdr:row>
      <xdr:rowOff>75395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168424"/>
          <a:ext cx="838200" cy="22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113174</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4001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141097</xdr:rowOff>
    </xdr:from>
    <xdr:to>
      <xdr:col>81</xdr:col>
      <xdr:colOff>95250</xdr:colOff>
      <xdr:row>61</xdr:row>
      <xdr:rowOff>71247</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42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48853</xdr:rowOff>
    </xdr:from>
    <xdr:to>
      <xdr:col>77</xdr:col>
      <xdr:colOff>44450</xdr:colOff>
      <xdr:row>59</xdr:row>
      <xdr:rowOff>52874</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164403"/>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124206</xdr:rowOff>
    </xdr:from>
    <xdr:to>
      <xdr:col>77</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39133</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4975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39201</xdr:rowOff>
    </xdr:from>
    <xdr:to>
      <xdr:col>72</xdr:col>
      <xdr:colOff>203200</xdr:colOff>
      <xdr:row>59</xdr:row>
      <xdr:rowOff>48853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154751"/>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110532</xdr:rowOff>
    </xdr:from>
    <xdr:to>
      <xdr:col>73</xdr:col>
      <xdr:colOff>44450</xdr:colOff>
      <xdr:row>61</xdr:row>
      <xdr:rowOff>40682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25459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48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32766</xdr:rowOff>
    </xdr:from>
    <xdr:to>
      <xdr:col>68</xdr:col>
      <xdr:colOff>152400</xdr:colOff>
      <xdr:row>59</xdr:row>
      <xdr:rowOff>39201</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148316"/>
          <a:ext cx="889000" cy="6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103294</xdr:rowOff>
    </xdr:from>
    <xdr:to>
      <xdr:col>68</xdr:col>
      <xdr:colOff>203200</xdr:colOff>
      <xdr:row>61</xdr:row>
      <xdr:rowOff>33444</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18221</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75946</xdr:rowOff>
    </xdr:from>
    <xdr:to>
      <xdr:col>64</xdr:col>
      <xdr:colOff>152400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162323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449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24595</xdr:rowOff>
    </xdr:from>
    <xdr:to>
      <xdr:col>81</xdr:col>
      <xdr:colOff>95250</xdr:colOff>
      <xdr:row>59</xdr:row>
      <xdr:rowOff>126195</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14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117322</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061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2074</xdr:rowOff>
    </xdr:from>
    <xdr:to>
      <xdr:col>77</xdr:col>
      <xdr:colOff>95250</xdr:colOff>
      <xdr:row>59</xdr:row>
      <xdr:rowOff>103674</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117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113851</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9886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169503</xdr:rowOff>
    </xdr:from>
    <xdr:to>
      <xdr:col>73</xdr:col>
      <xdr:colOff>44450</xdr:colOff>
      <xdr:row>59</xdr:row>
      <xdr:rowOff>99653</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11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109830</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9882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159851</xdr:rowOff>
    </xdr:from>
    <xdr:to>
      <xdr:col>68</xdr:col>
      <xdr:colOff>203200</xdr:colOff>
      <xdr:row>59</xdr:row>
      <xdr:rowOff>90001</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103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100178</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9872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153416</xdr:rowOff>
    </xdr:from>
    <xdr:to>
      <xdr:col>64</xdr:col>
      <xdr:colOff>152400</xdr:colOff>
      <xdr:row>59</xdr:row>
      <xdr:rowOff>83566</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097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93743</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9866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ポイントの増となった。主な要因として、公債費（元利償還金）の増や、災害復旧費等に係る基準財政需要額の減が影響している。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今後も、大型投資事業に伴う地方債残高の増などが見込まれるため、計画的な事業実施や地方債発行の抑制など、将来の世代に負担を先送りしない財政運営を推進する。</a:t>
          </a: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65299</xdr:rowOff>
    </xdr:from>
    <xdr:to>
      <xdr:col>81</xdr:col>
      <xdr:colOff>44450</xdr:colOff>
      <xdr:row>44</xdr:row>
      <xdr:rowOff>6244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066049"/>
          <a:ext cx="0" cy="1483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149771</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2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6244</xdr:rowOff>
    </xdr:from>
    <xdr:to>
      <xdr:col>81</xdr:col>
      <xdr:colOff>133350</xdr:colOff>
      <xdr:row>44</xdr:row>
      <xdr:rowOff>6244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5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151676</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809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65299</xdr:rowOff>
    </xdr:from>
    <xdr:to>
      <xdr:col>81</xdr:col>
      <xdr:colOff>133350</xdr:colOff>
      <xdr:row>35</xdr:row>
      <xdr:rowOff>65299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066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24024</xdr:rowOff>
    </xdr:from>
    <xdr:to>
      <xdr:col>81</xdr:col>
      <xdr:colOff>44450</xdr:colOff>
      <xdr:row>37</xdr:row>
      <xdr:rowOff>32067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367674"/>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153158</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153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9948</xdr:rowOff>
    </xdr:from>
    <xdr:to>
      <xdr:col>77</xdr:col>
      <xdr:colOff>44450</xdr:colOff>
      <xdr:row>37</xdr:row>
      <xdr:rowOff>24024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353598"/>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138642</xdr:rowOff>
    </xdr:from>
    <xdr:to>
      <xdr:col>77</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78969</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0797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9948</xdr:rowOff>
    </xdr:from>
    <xdr:to>
      <xdr:col>72</xdr:col>
      <xdr:colOff>203200</xdr:colOff>
      <xdr:row>37</xdr:row>
      <xdr:rowOff>9948</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35359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51558</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9948</xdr:rowOff>
    </xdr:from>
    <xdr:to>
      <xdr:col>68</xdr:col>
      <xdr:colOff>152400</xdr:colOff>
      <xdr:row>37</xdr:row>
      <xdr:rowOff>9948</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35359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136631</xdr:rowOff>
    </xdr:from>
    <xdr:to>
      <xdr:col>68</xdr:col>
      <xdr:colOff>203200</xdr:colOff>
      <xdr:row>37</xdr:row>
      <xdr:rowOff>66781</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51558</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142663</xdr:rowOff>
    </xdr:from>
    <xdr:to>
      <xdr:col>64</xdr:col>
      <xdr:colOff>152400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57590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40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152717</xdr:rowOff>
    </xdr:from>
    <xdr:to>
      <xdr:col>81</xdr:col>
      <xdr:colOff>95250</xdr:colOff>
      <xdr:row>37</xdr:row>
      <xdr:rowOff>82867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32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124794</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296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144674</xdr:rowOff>
    </xdr:from>
    <xdr:to>
      <xdr:col>77</xdr:col>
      <xdr:colOff>95250</xdr:colOff>
      <xdr:row>37</xdr:row>
      <xdr:rowOff>74824</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316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59601</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4032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130598</xdr:rowOff>
    </xdr:from>
    <xdr:to>
      <xdr:col>73</xdr:col>
      <xdr:colOff>44450</xdr:colOff>
      <xdr:row>37</xdr:row>
      <xdr:rowOff>60748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30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70925</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071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130598</xdr:rowOff>
    </xdr:from>
    <xdr:to>
      <xdr:col>68</xdr:col>
      <xdr:colOff>203200</xdr:colOff>
      <xdr:row>37</xdr:row>
      <xdr:rowOff>60748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30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70925</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071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130598</xdr:rowOff>
    </xdr:from>
    <xdr:to>
      <xdr:col>64</xdr:col>
      <xdr:colOff>152400</xdr:colOff>
      <xdr:row>37</xdr:row>
      <xdr:rowOff>60748</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30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70925</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071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ポイントの減となった。主な要因として、地方債残高の減や、充当可能基金残高の増が影響している。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今後も、大型投資事業に伴う地方債残高の増などが見込まれるため、計画的な事業実施や地方債発行の抑制など、将来の世代に負担を先送りしない財政運営を推進する。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88265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609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60342</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0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88265</xdr:rowOff>
    </xdr:from>
    <xdr:to>
      <xdr:col>81</xdr:col>
      <xdr:colOff>133350</xdr:colOff>
      <xdr:row>23</xdr:row>
      <xdr:rowOff>88265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3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21</xdr:row>
      <xdr:rowOff>89323</xdr:rowOff>
    </xdr:from>
    <xdr:to>
      <xdr:col>81</xdr:col>
      <xdr:colOff>44450</xdr:colOff>
      <xdr:row>21</xdr:row>
      <xdr:rowOff>126859</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6179800" y="3689773"/>
          <a:ext cx="838200" cy="37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76852</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3057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60325</xdr:rowOff>
    </xdr:from>
    <xdr:to>
      <xdr:col>81</xdr:col>
      <xdr:colOff>95250</xdr:colOff>
      <xdr:row>14</xdr:row>
      <xdr:rowOff>161925</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46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21</xdr:row>
      <xdr:rowOff>23636</xdr:rowOff>
    </xdr:from>
    <xdr:to>
      <xdr:col>77</xdr:col>
      <xdr:colOff>44450</xdr:colOff>
      <xdr:row>21</xdr:row>
      <xdr:rowOff>126859</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5290800" y="3624086"/>
          <a:ext cx="889000" cy="103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56303</xdr:rowOff>
    </xdr:from>
    <xdr:to>
      <xdr:col>77</xdr:col>
      <xdr:colOff>95250</xdr:colOff>
      <xdr:row>14</xdr:row>
      <xdr:rowOff>157903</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5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168080</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25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8749</xdr:rowOff>
    </xdr:from>
    <xdr:to>
      <xdr:col>72</xdr:col>
      <xdr:colOff>203200</xdr:colOff>
      <xdr:row>21</xdr:row>
      <xdr:rowOff>23636</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4401800" y="3437749"/>
          <a:ext cx="889000" cy="186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130034</xdr:rowOff>
    </xdr:from>
    <xdr:to>
      <xdr:col>73</xdr:col>
      <xdr:colOff>44450</xdr:colOff>
      <xdr:row>15</xdr:row>
      <xdr:rowOff>60184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53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70361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299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8749</xdr:rowOff>
    </xdr:from>
    <xdr:to>
      <xdr:col>68</xdr:col>
      <xdr:colOff>152400</xdr:colOff>
      <xdr:row>21</xdr:row>
      <xdr:rowOff>31679</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3512800" y="3437749"/>
          <a:ext cx="889000" cy="194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85937</xdr:rowOff>
    </xdr:from>
    <xdr:to>
      <xdr:col>68</xdr:col>
      <xdr:colOff>203200</xdr:colOff>
      <xdr:row>16</xdr:row>
      <xdr:rowOff>16087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65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26264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42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132997</xdr:rowOff>
    </xdr:from>
    <xdr:to>
      <xdr:col>64</xdr:col>
      <xdr:colOff>152400</xdr:colOff>
      <xdr:row>17</xdr:row>
      <xdr:rowOff>63147</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87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73324</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645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21</xdr:row>
      <xdr:rowOff>38523</xdr:rowOff>
    </xdr:from>
    <xdr:to>
      <xdr:col>81</xdr:col>
      <xdr:colOff>95250</xdr:colOff>
      <xdr:row>21</xdr:row>
      <xdr:rowOff>140123</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363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21</xdr:row>
      <xdr:rowOff>10600</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361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21</xdr:row>
      <xdr:rowOff>76059</xdr:rowOff>
    </xdr:from>
    <xdr:to>
      <xdr:col>77</xdr:col>
      <xdr:colOff>95250</xdr:colOff>
      <xdr:row>22</xdr:row>
      <xdr:rowOff>6209</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3676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21</xdr:row>
      <xdr:rowOff>162436</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3762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144286</xdr:rowOff>
    </xdr:from>
    <xdr:to>
      <xdr:col>73</xdr:col>
      <xdr:colOff>44450</xdr:colOff>
      <xdr:row>21</xdr:row>
      <xdr:rowOff>74436</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357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59213</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365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19</xdr:row>
      <xdr:rowOff>129399</xdr:rowOff>
    </xdr:from>
    <xdr:to>
      <xdr:col>68</xdr:col>
      <xdr:colOff>203200</xdr:colOff>
      <xdr:row>20</xdr:row>
      <xdr:rowOff>59549</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4351000" y="3386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44326</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020800" y="3473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152329</xdr:rowOff>
    </xdr:from>
    <xdr:to>
      <xdr:col>64</xdr:col>
      <xdr:colOff>152400</xdr:colOff>
      <xdr:row>21</xdr:row>
      <xdr:rowOff>82479</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3462000" y="358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67256</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3131800" y="3667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佐賀県鹿島市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27,242
26,975
112.12
17,298,266
16,989,425
244,735
7,773,537
13,327,098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98.4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給与改定に伴う職員給与等の増や退職手当の増が影響し、前年度比</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ポイントの増となった。</a:t>
          </a:r>
        </a:p>
        <a:p>
          <a:r>
            <a:rPr kumimoji="1" lang="ja-JP" altLang="en-US" sz="1300">
              <a:latin typeface="ＭＳ Ｐゴシック" panose="020B0600070205080204" pitchFamily="50" charset="-128"/>
              <a:ea typeface="ＭＳ Ｐゴシック" panose="020B0600070205080204" pitchFamily="50" charset="-128"/>
            </a:rPr>
            <a:t>全国平均及び佐賀県平均を下回っており、今後も適正な人員配置を行い、人件費の抑制に努める。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41</xdr:row>
      <xdr:rowOff>110998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88304"/>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83075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1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110998</xdr:rowOff>
    </xdr:from>
    <xdr:to>
      <xdr:col>24</xdr:col>
      <xdr:colOff>114300</xdr:colOff>
      <xdr:row>41</xdr:row>
      <xdr:rowOff>110998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40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53848</xdr:rowOff>
    </xdr:from>
    <xdr:to>
      <xdr:col>24</xdr:col>
      <xdr:colOff>25400</xdr:colOff>
      <xdr:row>36</xdr:row>
      <xdr:rowOff>131572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226048"/>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45991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89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73914</xdr:rowOff>
    </xdr:from>
    <xdr:to>
      <xdr:col>24</xdr:col>
      <xdr:colOff>76200</xdr:colOff>
      <xdr:row>38</xdr:row>
      <xdr:rowOff>4064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53848</xdr:rowOff>
    </xdr:from>
    <xdr:to>
      <xdr:col>19</xdr:col>
      <xdr:colOff>187325</xdr:colOff>
      <xdr:row>36</xdr:row>
      <xdr:rowOff>159004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226048"/>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28194</xdr:rowOff>
    </xdr:from>
    <xdr:to>
      <xdr:col>20</xdr:col>
      <xdr:colOff>38100</xdr:colOff>
      <xdr:row>37</xdr:row>
      <xdr:rowOff>129794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114571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58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117856</xdr:rowOff>
    </xdr:from>
    <xdr:to>
      <xdr:col>15</xdr:col>
      <xdr:colOff>98425</xdr:colOff>
      <xdr:row>36</xdr:row>
      <xdr:rowOff>159004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29005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105427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117856</xdr:rowOff>
    </xdr:from>
    <xdr:to>
      <xdr:col>11</xdr:col>
      <xdr:colOff>9525</xdr:colOff>
      <xdr:row>37</xdr:row>
      <xdr:rowOff>60706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90056"/>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77995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51054</xdr:rowOff>
    </xdr:from>
    <xdr:to>
      <xdr:col>6</xdr:col>
      <xdr:colOff>171450</xdr:colOff>
      <xdr:row>37</xdr:row>
      <xdr:rowOff>152654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137431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80772</xdr:rowOff>
    </xdr:from>
    <xdr:to>
      <xdr:col>24</xdr:col>
      <xdr:colOff>76200</xdr:colOff>
      <xdr:row>37</xdr:row>
      <xdr:rowOff>10922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97299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9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3048</xdr:rowOff>
    </xdr:from>
    <xdr:to>
      <xdr:col>20</xdr:col>
      <xdr:colOff>38100</xdr:colOff>
      <xdr:row>36</xdr:row>
      <xdr:rowOff>104648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114825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44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108204</xdr:rowOff>
    </xdr:from>
    <xdr:to>
      <xdr:col>15</xdr:col>
      <xdr:colOff>149225</xdr:colOff>
      <xdr:row>37</xdr:row>
      <xdr:rowOff>38354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48531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67056</xdr:rowOff>
    </xdr:from>
    <xdr:to>
      <xdr:col>11</xdr:col>
      <xdr:colOff>60325</xdr:colOff>
      <xdr:row>36</xdr:row>
      <xdr:rowOff>168656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7383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9906</xdr:rowOff>
    </xdr:from>
    <xdr:to>
      <xdr:col>6</xdr:col>
      <xdr:colOff>171450</xdr:colOff>
      <xdr:row>37</xdr:row>
      <xdr:rowOff>111506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121683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122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前年度比で</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ポイントの増となった。主な要因としては、物価高騰による光熱水費の増や人件費上昇による委託料の増などが挙げられる。</a:t>
          </a:r>
        </a:p>
        <a:p>
          <a:r>
            <a:rPr kumimoji="1" lang="ja-JP" altLang="en-US" sz="1300">
              <a:latin typeface="ＭＳ Ｐゴシック" panose="020B0600070205080204" pitchFamily="50" charset="-128"/>
              <a:ea typeface="ＭＳ Ｐゴシック" panose="020B0600070205080204" pitchFamily="50" charset="-128"/>
            </a:rPr>
            <a:t>近年は、物価高騰や人件費上昇により委託料や施設の維持管理経費などの物件費が顕著に増加傾向であるため、より一層の経常経費削減に努める。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20</xdr:row>
      <xdr:rowOff>157480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901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129557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5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157480</xdr:rowOff>
    </xdr:from>
    <xdr:to>
      <xdr:col>82</xdr:col>
      <xdr:colOff>196850</xdr:colOff>
      <xdr:row>20</xdr:row>
      <xdr:rowOff>157480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86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76217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161290</xdr:rowOff>
    </xdr:from>
    <xdr:to>
      <xdr:col>82</xdr:col>
      <xdr:colOff>196850</xdr:colOff>
      <xdr:row>13</xdr:row>
      <xdr:rowOff>161290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119380</xdr:rowOff>
    </xdr:from>
    <xdr:to>
      <xdr:col>82</xdr:col>
      <xdr:colOff>107950</xdr:colOff>
      <xdr:row>16</xdr:row>
      <xdr:rowOff>142240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8625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2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58420</xdr:rowOff>
    </xdr:from>
    <xdr:to>
      <xdr:col>78</xdr:col>
      <xdr:colOff>69850</xdr:colOff>
      <xdr:row>16</xdr:row>
      <xdr:rowOff>119380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8016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83820</xdr:rowOff>
    </xdr:from>
    <xdr:to>
      <xdr:col>78</xdr:col>
      <xdr:colOff>120650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170197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1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168910</xdr:rowOff>
    </xdr:from>
    <xdr:to>
      <xdr:col>73</xdr:col>
      <xdr:colOff>180975</xdr:colOff>
      <xdr:row>16</xdr:row>
      <xdr:rowOff>58420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7406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60960</xdr:rowOff>
    </xdr:from>
    <xdr:to>
      <xdr:col>74</xdr:col>
      <xdr:colOff>31750</xdr:colOff>
      <xdr:row>16</xdr:row>
      <xdr:rowOff>162560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147337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168910</xdr:rowOff>
    </xdr:from>
    <xdr:to>
      <xdr:col>69</xdr:col>
      <xdr:colOff>92075</xdr:colOff>
      <xdr:row>16</xdr:row>
      <xdr:rowOff>104140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74066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148590</xdr:rowOff>
    </xdr:from>
    <xdr:to>
      <xdr:col>69</xdr:col>
      <xdr:colOff>142875</xdr:colOff>
      <xdr:row>16</xdr:row>
      <xdr:rowOff>78740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63517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22860</xdr:rowOff>
    </xdr:from>
    <xdr:to>
      <xdr:col>65</xdr:col>
      <xdr:colOff>53975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134637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91440</xdr:rowOff>
    </xdr:from>
    <xdr:to>
      <xdr:col>82</xdr:col>
      <xdr:colOff>158750</xdr:colOff>
      <xdr:row>17</xdr:row>
      <xdr:rowOff>21590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83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107967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67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68580</xdr:rowOff>
    </xdr:from>
    <xdr:to>
      <xdr:col>78</xdr:col>
      <xdr:colOff>120650</xdr:colOff>
      <xdr:row>16</xdr:row>
      <xdr:rowOff>170180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81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8907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580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7620</xdr:rowOff>
    </xdr:from>
    <xdr:to>
      <xdr:col>74</xdr:col>
      <xdr:colOff>31750</xdr:colOff>
      <xdr:row>16</xdr:row>
      <xdr:rowOff>109220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119397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118110</xdr:rowOff>
    </xdr:from>
    <xdr:to>
      <xdr:col>69</xdr:col>
      <xdr:colOff>142875</xdr:colOff>
      <xdr:row>16</xdr:row>
      <xdr:rowOff>48260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68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58437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45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53340</xdr:rowOff>
    </xdr:from>
    <xdr:to>
      <xdr:col>65</xdr:col>
      <xdr:colOff>53975</xdr:colOff>
      <xdr:row>16</xdr:row>
      <xdr:rowOff>154940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139717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88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障害者施設や保育所等への施設給付費は増加したが、児童手当等が減少したことで、前年度から横ばいで推移した。</a:t>
          </a:r>
          <a:endParaRPr kumimoji="1" lang="en-US" altLang="ja-JP" sz="1200">
            <a:latin typeface="ＭＳ Ｐゴシック" panose="020B0600070205080204" pitchFamily="50" charset="-128"/>
            <a:ea typeface="ＭＳ Ｐゴシック" panose="020B0600070205080204" pitchFamily="50" charset="-128"/>
          </a:endParaRPr>
        </a:p>
        <a:p>
          <a:r>
            <a:rPr kumimoji="1" lang="ja-JP" altLang="en-US" sz="1200">
              <a:latin typeface="ＭＳ Ｐゴシック" panose="020B0600070205080204" pitchFamily="50" charset="-128"/>
              <a:ea typeface="ＭＳ Ｐゴシック" panose="020B0600070205080204" pitchFamily="50" charset="-128"/>
            </a:rPr>
            <a:t>また、類似団体平均及び佐賀県平均を上回って推移している背景には、当市には幼稚園（市の経費としては保育所等より安価）が少なく、保育所または認定こども園を利用する割合が高いことなどが挙げられる。</a:t>
          </a:r>
        </a:p>
        <a:p>
          <a:r>
            <a:rPr kumimoji="1" lang="ja-JP" altLang="en-US" sz="1200">
              <a:latin typeface="ＭＳ Ｐゴシック" panose="020B0600070205080204" pitchFamily="50" charset="-128"/>
              <a:ea typeface="ＭＳ Ｐゴシック" panose="020B0600070205080204" pitchFamily="50" charset="-128"/>
            </a:rPr>
            <a:t>今後も扶助費は高止まりすると見込んでおり、国県補助制度の拡大などを要望しながら、健全な財政運営を図る。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121557</xdr:rowOff>
    </xdr:from>
    <xdr:to>
      <xdr:col>24</xdr:col>
      <xdr:colOff>25400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36957"/>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36484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121557</xdr:rowOff>
    </xdr:from>
    <xdr:to>
      <xdr:col>24</xdr:col>
      <xdr:colOff>114300</xdr:colOff>
      <xdr:row>52</xdr:row>
      <xdr:rowOff>121557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3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31750</xdr:rowOff>
    </xdr:from>
    <xdr:to>
      <xdr:col>24</xdr:col>
      <xdr:colOff>25400</xdr:colOff>
      <xdr:row>59</xdr:row>
      <xdr:rowOff>31750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10147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160762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41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72572</xdr:rowOff>
    </xdr:from>
    <xdr:to>
      <xdr:col>19</xdr:col>
      <xdr:colOff>187325</xdr:colOff>
      <xdr:row>59</xdr:row>
      <xdr:rowOff>31750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10016672"/>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144235</xdr:rowOff>
    </xdr:from>
    <xdr:to>
      <xdr:col>20</xdr:col>
      <xdr:colOff>38100</xdr:colOff>
      <xdr:row>56</xdr:row>
      <xdr:rowOff>74385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84562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342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72572</xdr:rowOff>
    </xdr:from>
    <xdr:to>
      <xdr:col>15</xdr:col>
      <xdr:colOff>98425</xdr:colOff>
      <xdr:row>58</xdr:row>
      <xdr:rowOff>83457</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100166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111578</xdr:rowOff>
    </xdr:from>
    <xdr:to>
      <xdr:col>15</xdr:col>
      <xdr:colOff>149225</xdr:colOff>
      <xdr:row>56</xdr:row>
      <xdr:rowOff>41728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51905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83457</xdr:rowOff>
    </xdr:from>
    <xdr:to>
      <xdr:col>11</xdr:col>
      <xdr:colOff>9525</xdr:colOff>
      <xdr:row>58</xdr:row>
      <xdr:rowOff>127000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100275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78922</xdr:rowOff>
    </xdr:from>
    <xdr:to>
      <xdr:col>11</xdr:col>
      <xdr:colOff>60325</xdr:colOff>
      <xdr:row>56</xdr:row>
      <xdr:rowOff>9072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19249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152400</xdr:rowOff>
    </xdr:from>
    <xdr:to>
      <xdr:col>24</xdr:col>
      <xdr:colOff>76200</xdr:colOff>
      <xdr:row>59</xdr:row>
      <xdr:rowOff>82550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124477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152400</xdr:rowOff>
    </xdr:from>
    <xdr:to>
      <xdr:col>20</xdr:col>
      <xdr:colOff>38100</xdr:colOff>
      <xdr:row>59</xdr:row>
      <xdr:rowOff>82550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67327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18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21772</xdr:rowOff>
    </xdr:from>
    <xdr:to>
      <xdr:col>15</xdr:col>
      <xdr:colOff>149225</xdr:colOff>
      <xdr:row>58</xdr:row>
      <xdr:rowOff>123372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96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108149</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05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32657</xdr:rowOff>
    </xdr:from>
    <xdr:to>
      <xdr:col>11</xdr:col>
      <xdr:colOff>60325</xdr:colOff>
      <xdr:row>58</xdr:row>
      <xdr:rowOff>134257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97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119034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06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76200</xdr:rowOff>
    </xdr:from>
    <xdr:to>
      <xdr:col>6</xdr:col>
      <xdr:colOff>171450</xdr:colOff>
      <xdr:row>59</xdr:row>
      <xdr:rowOff>6350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162577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後期高齢者医療に係る一部事務組合への繰出金などが増となったが、普通交付税などの歳入経常一般財源が大幅に増加したことにより、前年度比</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ポイントの減となった。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各分析欄にも記載しているとおり、今後も効率的な行財政運営に努め、財政基盤の安定化を図る。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114300</xdr:rowOff>
    </xdr:from>
    <xdr:to>
      <xdr:col>82</xdr:col>
      <xdr:colOff>107950</xdr:colOff>
      <xdr:row>61</xdr:row>
      <xdr:rowOff>133350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297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105427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133350</xdr:rowOff>
    </xdr:from>
    <xdr:to>
      <xdr:col>82</xdr:col>
      <xdr:colOff>196850</xdr:colOff>
      <xdr:row>61</xdr:row>
      <xdr:rowOff>133350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29227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77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114300</xdr:rowOff>
    </xdr:from>
    <xdr:to>
      <xdr:col>82</xdr:col>
      <xdr:colOff>196850</xdr:colOff>
      <xdr:row>52</xdr:row>
      <xdr:rowOff>114300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2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165100</xdr:rowOff>
    </xdr:from>
    <xdr:to>
      <xdr:col>82</xdr:col>
      <xdr:colOff>107950</xdr:colOff>
      <xdr:row>59</xdr:row>
      <xdr:rowOff>44450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101092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137177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738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114300</xdr:rowOff>
    </xdr:from>
    <xdr:to>
      <xdr:col>78</xdr:col>
      <xdr:colOff>69850</xdr:colOff>
      <xdr:row>59</xdr:row>
      <xdr:rowOff>44450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100584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63500</xdr:rowOff>
    </xdr:from>
    <xdr:to>
      <xdr:col>73</xdr:col>
      <xdr:colOff>180975</xdr:colOff>
      <xdr:row>58</xdr:row>
      <xdr:rowOff>114300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100076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111777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63500</xdr:rowOff>
    </xdr:from>
    <xdr:to>
      <xdr:col>69</xdr:col>
      <xdr:colOff>92075</xdr:colOff>
      <xdr:row>59</xdr:row>
      <xdr:rowOff>44450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100076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111777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114300</xdr:rowOff>
    </xdr:from>
    <xdr:to>
      <xdr:col>82</xdr:col>
      <xdr:colOff>158750</xdr:colOff>
      <xdr:row>59</xdr:row>
      <xdr:rowOff>44450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86377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165100</xdr:rowOff>
    </xdr:from>
    <xdr:to>
      <xdr:col>78</xdr:col>
      <xdr:colOff>120650</xdr:colOff>
      <xdr:row>59</xdr:row>
      <xdr:rowOff>95250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80027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195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63500</xdr:rowOff>
    </xdr:from>
    <xdr:to>
      <xdr:col>74</xdr:col>
      <xdr:colOff>31750</xdr:colOff>
      <xdr:row>58</xdr:row>
      <xdr:rowOff>165100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149877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12700</xdr:rowOff>
    </xdr:from>
    <xdr:to>
      <xdr:col>69</xdr:col>
      <xdr:colOff>142875</xdr:colOff>
      <xdr:row>58</xdr:row>
      <xdr:rowOff>114300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99077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04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165100</xdr:rowOff>
    </xdr:from>
    <xdr:to>
      <xdr:col>65</xdr:col>
      <xdr:colOff>53975</xdr:colOff>
      <xdr:row>59</xdr:row>
      <xdr:rowOff>95250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80027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19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前年度比で</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ポイントの減となった。主な要因としては、下水道事業への補助の減少が挙げられる。</a:t>
          </a:r>
        </a:p>
        <a:p>
          <a:r>
            <a:rPr kumimoji="1" lang="ja-JP" altLang="en-US" sz="1300">
              <a:latin typeface="ＭＳ Ｐゴシック" panose="020B0600070205080204" pitchFamily="50" charset="-128"/>
              <a:ea typeface="ＭＳ Ｐゴシック" panose="020B0600070205080204" pitchFamily="50" charset="-128"/>
            </a:rPr>
            <a:t>下水道事業への補助は負担金を含め毎年約</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億円程度行っているため、今後も、より効率性、採算性を求め、補助金圧縮につながるように努める。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51144"/>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41927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8128</xdr:rowOff>
    </xdr:from>
    <xdr:to>
      <xdr:col>82</xdr:col>
      <xdr:colOff>107950</xdr:colOff>
      <xdr:row>38</xdr:row>
      <xdr:rowOff>40132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6523228"/>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152146</xdr:rowOff>
    </xdr:from>
    <xdr:to>
      <xdr:col>78</xdr:col>
      <xdr:colOff>69850</xdr:colOff>
      <xdr:row>38</xdr:row>
      <xdr:rowOff>40132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49579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48531</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106426</xdr:rowOff>
    </xdr:from>
    <xdr:to>
      <xdr:col>73</xdr:col>
      <xdr:colOff>180975</xdr:colOff>
      <xdr:row>37</xdr:row>
      <xdr:rowOff>152146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45007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99060</xdr:rowOff>
    </xdr:from>
    <xdr:to>
      <xdr:col>74</xdr:col>
      <xdr:colOff>31750</xdr:colOff>
      <xdr:row>37</xdr:row>
      <xdr:rowOff>29210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39387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106426</xdr:rowOff>
    </xdr:from>
    <xdr:to>
      <xdr:col>69</xdr:col>
      <xdr:colOff>92075</xdr:colOff>
      <xdr:row>37</xdr:row>
      <xdr:rowOff>170434</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45007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21099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53103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128778</xdr:rowOff>
    </xdr:from>
    <xdr:to>
      <xdr:col>82</xdr:col>
      <xdr:colOff>158750</xdr:colOff>
      <xdr:row>38</xdr:row>
      <xdr:rowOff>58928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100855</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160782</xdr:rowOff>
    </xdr:from>
    <xdr:to>
      <xdr:col>78</xdr:col>
      <xdr:colOff>120650</xdr:colOff>
      <xdr:row>38</xdr:row>
      <xdr:rowOff>90932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5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75709</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590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101346</xdr:rowOff>
    </xdr:from>
    <xdr:to>
      <xdr:col>74</xdr:col>
      <xdr:colOff>31750</xdr:colOff>
      <xdr:row>38</xdr:row>
      <xdr:rowOff>31496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16273</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55626</xdr:rowOff>
    </xdr:from>
    <xdr:to>
      <xdr:col>69</xdr:col>
      <xdr:colOff>142875</xdr:colOff>
      <xdr:row>37</xdr:row>
      <xdr:rowOff>157226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142003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119634</xdr:rowOff>
    </xdr:from>
    <xdr:to>
      <xdr:col>65</xdr:col>
      <xdr:colOff>53975</xdr:colOff>
      <xdr:row>38</xdr:row>
      <xdr:rowOff>49785</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34561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54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前年度比で</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ポイントの減となり、類似団体平均及び佐賀県平均を大きく下回り適正な水準で推移している。</a:t>
          </a:r>
        </a:p>
        <a:p>
          <a:r>
            <a:rPr kumimoji="1" lang="ja-JP" altLang="en-US" sz="1300">
              <a:latin typeface="ＭＳ Ｐゴシック" panose="020B0600070205080204" pitchFamily="50" charset="-128"/>
              <a:ea typeface="ＭＳ Ｐゴシック" panose="020B0600070205080204" pitchFamily="50" charset="-128"/>
            </a:rPr>
            <a:t>今後、大型投資事業実施に伴う地方債の償還開始により、公債費が上昇することが見込まれるため、新たな投資事業や地方債発行の抑制に努める。</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29845</xdr:rowOff>
    </xdr:from>
    <xdr:to>
      <xdr:col>24</xdr:col>
      <xdr:colOff>25400</xdr:colOff>
      <xdr:row>80</xdr:row>
      <xdr:rowOff>54611</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17145"/>
          <a:ext cx="0" cy="105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116222</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60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29845</xdr:rowOff>
    </xdr:from>
    <xdr:to>
      <xdr:col>24</xdr:col>
      <xdr:colOff>114300</xdr:colOff>
      <xdr:row>74</xdr:row>
      <xdr:rowOff>29845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1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69850</xdr:rowOff>
    </xdr:from>
    <xdr:to>
      <xdr:col>24</xdr:col>
      <xdr:colOff>25400</xdr:colOff>
      <xdr:row>74</xdr:row>
      <xdr:rowOff>73660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275715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97807</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785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125730</xdr:rowOff>
    </xdr:from>
    <xdr:to>
      <xdr:col>24</xdr:col>
      <xdr:colOff>76200</xdr:colOff>
      <xdr:row>75</xdr:row>
      <xdr:rowOff>55880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73660</xdr:rowOff>
    </xdr:from>
    <xdr:to>
      <xdr:col>19</xdr:col>
      <xdr:colOff>187325</xdr:colOff>
      <xdr:row>74</xdr:row>
      <xdr:rowOff>75565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276096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139065</xdr:rowOff>
    </xdr:from>
    <xdr:to>
      <xdr:col>20</xdr:col>
      <xdr:colOff>38100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53992</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912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48895</xdr:rowOff>
    </xdr:from>
    <xdr:to>
      <xdr:col>15</xdr:col>
      <xdr:colOff>98425</xdr:colOff>
      <xdr:row>74</xdr:row>
      <xdr:rowOff>75565</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273619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144780</xdr:rowOff>
    </xdr:from>
    <xdr:to>
      <xdr:col>15</xdr:col>
      <xdr:colOff>149225</xdr:colOff>
      <xdr:row>75</xdr:row>
      <xdr:rowOff>74930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59707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91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48895</xdr:rowOff>
    </xdr:from>
    <xdr:to>
      <xdr:col>11</xdr:col>
      <xdr:colOff>9525</xdr:colOff>
      <xdr:row>74</xdr:row>
      <xdr:rowOff>56515</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273619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123825</xdr:rowOff>
    </xdr:from>
    <xdr:to>
      <xdr:col>11</xdr:col>
      <xdr:colOff>60325</xdr:colOff>
      <xdr:row>75</xdr:row>
      <xdr:rowOff>53975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38752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897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135255</xdr:rowOff>
    </xdr:from>
    <xdr:to>
      <xdr:col>6</xdr:col>
      <xdr:colOff>171450</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50182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908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19050</xdr:rowOff>
    </xdr:from>
    <xdr:to>
      <xdr:col>24</xdr:col>
      <xdr:colOff>76200</xdr:colOff>
      <xdr:row>74</xdr:row>
      <xdr:rowOff>120650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70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99077</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61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22860</xdr:rowOff>
    </xdr:from>
    <xdr:to>
      <xdr:col>20</xdr:col>
      <xdr:colOff>38100</xdr:colOff>
      <xdr:row>74</xdr:row>
      <xdr:rowOff>124460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71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134637</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479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24765</xdr:rowOff>
    </xdr:from>
    <xdr:to>
      <xdr:col>15</xdr:col>
      <xdr:colOff>149225</xdr:colOff>
      <xdr:row>74</xdr:row>
      <xdr:rowOff>126365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71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136542</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480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73</xdr:row>
      <xdr:rowOff>169545</xdr:rowOff>
    </xdr:from>
    <xdr:to>
      <xdr:col>11</xdr:col>
      <xdr:colOff>60325</xdr:colOff>
      <xdr:row>74</xdr:row>
      <xdr:rowOff>99695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68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109872</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454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5715</xdr:rowOff>
    </xdr:from>
    <xdr:to>
      <xdr:col>6</xdr:col>
      <xdr:colOff>171450</xdr:colOff>
      <xdr:row>74</xdr:row>
      <xdr:rowOff>107315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69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117492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461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普通交付税などの歳入経常一般財源が大幅に増加したものの、人件費の増や物件費の増の影響が大きく、前年度比</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ポイントの増となった。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各分析欄にも記載しているとおり、今後も効率的な行財政運営に努め、財政基盤の安定化を図る。</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108712</xdr:rowOff>
    </xdr:from>
    <xdr:to>
      <xdr:col>82</xdr:col>
      <xdr:colOff>107950</xdr:colOff>
      <xdr:row>80</xdr:row>
      <xdr:rowOff>76708</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453112"/>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23639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19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108712</xdr:rowOff>
    </xdr:from>
    <xdr:to>
      <xdr:col>82</xdr:col>
      <xdr:colOff>196850</xdr:colOff>
      <xdr:row>72</xdr:row>
      <xdr:rowOff>108712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45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136144</xdr:rowOff>
    </xdr:from>
    <xdr:to>
      <xdr:col>82</xdr:col>
      <xdr:colOff>107950</xdr:colOff>
      <xdr:row>79</xdr:row>
      <xdr:rowOff>5842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509244"/>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21862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052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53848</xdr:rowOff>
    </xdr:from>
    <xdr:to>
      <xdr:col>78</xdr:col>
      <xdr:colOff>69850</xdr:colOff>
      <xdr:row>78</xdr:row>
      <xdr:rowOff>136144</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42694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71391</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930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88137</xdr:rowOff>
    </xdr:from>
    <xdr:to>
      <xdr:col>73</xdr:col>
      <xdr:colOff>180975</xdr:colOff>
      <xdr:row>78</xdr:row>
      <xdr:rowOff>53848</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3289787"/>
          <a:ext cx="8890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25671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88137</xdr:rowOff>
    </xdr:from>
    <xdr:to>
      <xdr:col>69</xdr:col>
      <xdr:colOff>92075</xdr:colOff>
      <xdr:row>79</xdr:row>
      <xdr:rowOff>60706</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289787"/>
          <a:ext cx="889000" cy="315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57675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126492</xdr:rowOff>
    </xdr:from>
    <xdr:to>
      <xdr:col>82</xdr:col>
      <xdr:colOff>158750</xdr:colOff>
      <xdr:row>79</xdr:row>
      <xdr:rowOff>56642</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499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98569</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47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85344</xdr:rowOff>
    </xdr:from>
    <xdr:to>
      <xdr:col>78</xdr:col>
      <xdr:colOff>120650</xdr:colOff>
      <xdr:row>79</xdr:row>
      <xdr:rowOff>15494</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45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271</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544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3048</xdr:rowOff>
    </xdr:from>
    <xdr:to>
      <xdr:col>74</xdr:col>
      <xdr:colOff>31750</xdr:colOff>
      <xdr:row>78</xdr:row>
      <xdr:rowOff>104648</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37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89425</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46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37337</xdr:rowOff>
    </xdr:from>
    <xdr:to>
      <xdr:col>69</xdr:col>
      <xdr:colOff>142875</xdr:colOff>
      <xdr:row>77</xdr:row>
      <xdr:rowOff>138937</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123714</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9906</xdr:rowOff>
    </xdr:from>
    <xdr:to>
      <xdr:col>65</xdr:col>
      <xdr:colOff>53975</xdr:colOff>
      <xdr:row>79</xdr:row>
      <xdr:rowOff>111506</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55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96283</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64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佐賀県鹿島市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171444</xdr:rowOff>
    </xdr:from>
    <xdr:to>
      <xdr:col>29</xdr:col>
      <xdr:colOff>127000</xdr:colOff>
      <xdr:row>20</xdr:row>
      <xdr:rowOff>51057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105019"/>
          <a:ext cx="0" cy="14226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23134</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9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51057</xdr:rowOff>
    </xdr:from>
    <xdr:to>
      <xdr:col>30</xdr:col>
      <xdr:colOff>25400</xdr:colOff>
      <xdr:row>20</xdr:row>
      <xdr:rowOff>51057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5276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86371</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48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171444</xdr:rowOff>
    </xdr:from>
    <xdr:to>
      <xdr:col>30</xdr:col>
      <xdr:colOff>25400</xdr:colOff>
      <xdr:row>11</xdr:row>
      <xdr:rowOff>171444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1050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130191</xdr:rowOff>
    </xdr:from>
    <xdr:to>
      <xdr:col>29</xdr:col>
      <xdr:colOff>127000</xdr:colOff>
      <xdr:row>19</xdr:row>
      <xdr:rowOff>22901</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3263916"/>
          <a:ext cx="647700" cy="641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165146</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7845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148619</xdr:rowOff>
    </xdr:from>
    <xdr:to>
      <xdr:col>29</xdr:col>
      <xdr:colOff>177800</xdr:colOff>
      <xdr:row>17</xdr:row>
      <xdr:rowOff>78769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9394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10890</xdr:rowOff>
    </xdr:from>
    <xdr:to>
      <xdr:col>26</xdr:col>
      <xdr:colOff>50800</xdr:colOff>
      <xdr:row>19</xdr:row>
      <xdr:rowOff>22901</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4305300" y="3316065"/>
          <a:ext cx="698500" cy="120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70637</xdr:rowOff>
    </xdr:from>
    <xdr:to>
      <xdr:col>26</xdr:col>
      <xdr:colOff>101600</xdr:colOff>
      <xdr:row>18</xdr:row>
      <xdr:rowOff>787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0329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10964</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2801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10890</xdr:rowOff>
    </xdr:from>
    <xdr:to>
      <xdr:col>22</xdr:col>
      <xdr:colOff>114300</xdr:colOff>
      <xdr:row>19</xdr:row>
      <xdr:rowOff>44104</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3316065"/>
          <a:ext cx="698500" cy="332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109395</xdr:rowOff>
    </xdr:from>
    <xdr:to>
      <xdr:col>22</xdr:col>
      <xdr:colOff>165100</xdr:colOff>
      <xdr:row>18</xdr:row>
      <xdr:rowOff>39545</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0716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49722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2840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21768</xdr:rowOff>
    </xdr:from>
    <xdr:to>
      <xdr:col>18</xdr:col>
      <xdr:colOff>177800</xdr:colOff>
      <xdr:row>19</xdr:row>
      <xdr:rowOff>44104</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a:off x="2908300" y="3326943"/>
          <a:ext cx="698500" cy="223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119596</xdr:rowOff>
    </xdr:from>
    <xdr:to>
      <xdr:col>19</xdr:col>
      <xdr:colOff>38100</xdr:colOff>
      <xdr:row>18</xdr:row>
      <xdr:rowOff>49746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0818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59923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2850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159182</xdr:rowOff>
    </xdr:from>
    <xdr:to>
      <xdr:col>15</xdr:col>
      <xdr:colOff>101600</xdr:colOff>
      <xdr:row>18</xdr:row>
      <xdr:rowOff>89332</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21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99509</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289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79391</xdr:rowOff>
    </xdr:from>
    <xdr:to>
      <xdr:col>29</xdr:col>
      <xdr:colOff>177800</xdr:colOff>
      <xdr:row>19</xdr:row>
      <xdr:rowOff>9541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32131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51468</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3185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143551</xdr:rowOff>
    </xdr:from>
    <xdr:to>
      <xdr:col>26</xdr:col>
      <xdr:colOff>101600</xdr:colOff>
      <xdr:row>19</xdr:row>
      <xdr:rowOff>73701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32772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58478</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3363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131540</xdr:rowOff>
    </xdr:from>
    <xdr:to>
      <xdr:col>22</xdr:col>
      <xdr:colOff>165100</xdr:colOff>
      <xdr:row>19</xdr:row>
      <xdr:rowOff>61690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32652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46467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3351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164754</xdr:rowOff>
    </xdr:from>
    <xdr:to>
      <xdr:col>19</xdr:col>
      <xdr:colOff>38100</xdr:colOff>
      <xdr:row>19</xdr:row>
      <xdr:rowOff>94904</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32984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79681</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3384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142418</xdr:rowOff>
    </xdr:from>
    <xdr:to>
      <xdr:col>15</xdr:col>
      <xdr:colOff>101600</xdr:colOff>
      <xdr:row>19</xdr:row>
      <xdr:rowOff>72568</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32761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57345</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336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a16="http://schemas.microsoft.com/office/drawing/2014/main" id="{00000000-0008-0000-0500-000070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154873</xdr:rowOff>
    </xdr:from>
    <xdr:to>
      <xdr:col>29</xdr:col>
      <xdr:colOff>127000</xdr:colOff>
      <xdr:row>39</xdr:row>
      <xdr:rowOff>34299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651500" y="6079423"/>
          <a:ext cx="0" cy="15939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6376</xdr:rowOff>
    </xdr:from>
    <xdr:ext cx="762000" cy="259045"/>
    <xdr:sp macro="" textlink="">
      <xdr:nvSpPr>
        <xdr:cNvPr id="114" name="人口1人当たり決算額の推移最小値テキスト445">
          <a:extLst>
            <a:ext uri="{FF2B5EF4-FFF2-40B4-BE49-F238E27FC236}">
              <a16:creationId xmlns:a16="http://schemas.microsoft.com/office/drawing/2014/main" id="{00000000-0008-0000-0500-000072000000}"/>
            </a:ext>
          </a:extLst>
        </xdr:cNvPr>
        <xdr:cNvSpPr txBox="1"/>
      </xdr:nvSpPr>
      <xdr:spPr>
        <a:xfrm>
          <a:off x="5740400" y="764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34299</xdr:rowOff>
    </xdr:from>
    <xdr:to>
      <xdr:col>30</xdr:col>
      <xdr:colOff>25400</xdr:colOff>
      <xdr:row>39</xdr:row>
      <xdr:rowOff>34299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76733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69800</xdr:rowOff>
    </xdr:from>
    <xdr:ext cx="762000" cy="259045"/>
    <xdr:sp macro="" textlink="">
      <xdr:nvSpPr>
        <xdr:cNvPr id="116" name="人口1人当たり決算額の推移最大値テキスト445">
          <a:extLst>
            <a:ext uri="{FF2B5EF4-FFF2-40B4-BE49-F238E27FC236}">
              <a16:creationId xmlns:a16="http://schemas.microsoft.com/office/drawing/2014/main" id="{00000000-0008-0000-0500-000074000000}"/>
            </a:ext>
          </a:extLst>
        </xdr:cNvPr>
        <xdr:cNvSpPr txBox="1"/>
      </xdr:nvSpPr>
      <xdr:spPr>
        <a:xfrm>
          <a:off x="5740400" y="5822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154873</xdr:rowOff>
    </xdr:from>
    <xdr:to>
      <xdr:col>30</xdr:col>
      <xdr:colOff>25400</xdr:colOff>
      <xdr:row>33</xdr:row>
      <xdr:rowOff>154873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562600" y="6079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64364</xdr:rowOff>
    </xdr:from>
    <xdr:to>
      <xdr:col>29</xdr:col>
      <xdr:colOff>127000</xdr:colOff>
      <xdr:row>38</xdr:row>
      <xdr:rowOff>66695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5003800" y="7531964"/>
          <a:ext cx="647700" cy="23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190737</xdr:rowOff>
    </xdr:from>
    <xdr:ext cx="762000" cy="259045"/>
    <xdr:sp macro="" textlink="">
      <xdr:nvSpPr>
        <xdr:cNvPr id="119" name="人口1人当たり決算額の推移平均値テキスト445">
          <a:extLst>
            <a:ext uri="{FF2B5EF4-FFF2-40B4-BE49-F238E27FC236}">
              <a16:creationId xmlns:a16="http://schemas.microsoft.com/office/drawing/2014/main" id="{00000000-0008-0000-0500-000077000000}"/>
            </a:ext>
          </a:extLst>
        </xdr:cNvPr>
        <xdr:cNvSpPr txBox="1"/>
      </xdr:nvSpPr>
      <xdr:spPr>
        <a:xfrm>
          <a:off x="5740400" y="7315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2760</xdr:rowOff>
    </xdr:from>
    <xdr:to>
      <xdr:col>29</xdr:col>
      <xdr:colOff>177800</xdr:colOff>
      <xdr:row>38</xdr:row>
      <xdr:rowOff>104360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5600700" y="747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64364</xdr:rowOff>
    </xdr:from>
    <xdr:to>
      <xdr:col>26</xdr:col>
      <xdr:colOff>50800</xdr:colOff>
      <xdr:row>38</xdr:row>
      <xdr:rowOff>66728</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4305300" y="7531964"/>
          <a:ext cx="698500" cy="23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592</xdr:rowOff>
    </xdr:from>
    <xdr:to>
      <xdr:col>26</xdr:col>
      <xdr:colOff>101600</xdr:colOff>
      <xdr:row>38</xdr:row>
      <xdr:rowOff>102192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953000" y="74681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112369</xdr:rowOff>
    </xdr:from>
    <xdr:ext cx="7366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622800" y="7237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66728</xdr:rowOff>
    </xdr:from>
    <xdr:to>
      <xdr:col>22</xdr:col>
      <xdr:colOff>114300</xdr:colOff>
      <xdr:row>38</xdr:row>
      <xdr:rowOff>80480</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3606800" y="7534328"/>
          <a:ext cx="698500" cy="137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1536</xdr:rowOff>
    </xdr:from>
    <xdr:to>
      <xdr:col>22</xdr:col>
      <xdr:colOff>165100</xdr:colOff>
      <xdr:row>38</xdr:row>
      <xdr:rowOff>103136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42545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113313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924300" y="7238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80480</xdr:rowOff>
    </xdr:from>
    <xdr:to>
      <xdr:col>18</xdr:col>
      <xdr:colOff>177800</xdr:colOff>
      <xdr:row>38</xdr:row>
      <xdr:rowOff>84255</xdr:rowOff>
    </xdr:to>
    <xdr:cxnSp macro="">
      <xdr:nvCxnSpPr>
        <xdr:cNvPr id="127" name="直線コネクタ 126">
          <a:extLst>
            <a:ext uri="{FF2B5EF4-FFF2-40B4-BE49-F238E27FC236}">
              <a16:creationId xmlns:a16="http://schemas.microsoft.com/office/drawing/2014/main" id="{00000000-0008-0000-0500-00007F000000}"/>
            </a:ext>
          </a:extLst>
        </xdr:cNvPr>
        <xdr:cNvCxnSpPr/>
      </xdr:nvCxnSpPr>
      <xdr:spPr bwMode="auto">
        <a:xfrm flipV="1">
          <a:off x="2908300" y="7548080"/>
          <a:ext cx="698500" cy="37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5034</xdr:rowOff>
    </xdr:from>
    <xdr:to>
      <xdr:col>19</xdr:col>
      <xdr:colOff>38100</xdr:colOff>
      <xdr:row>38</xdr:row>
      <xdr:rowOff>106634</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35560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116811</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225800" y="724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10699</xdr:rowOff>
    </xdr:from>
    <xdr:to>
      <xdr:col>15</xdr:col>
      <xdr:colOff>101600</xdr:colOff>
      <xdr:row>38</xdr:row>
      <xdr:rowOff>112299</xdr:rowOff>
    </xdr:to>
    <xdr:sp macro="" textlink="">
      <xdr:nvSpPr>
        <xdr:cNvPr id="130" name="フローチャート: 判断 129">
          <a:extLst>
            <a:ext uri="{FF2B5EF4-FFF2-40B4-BE49-F238E27FC236}">
              <a16:creationId xmlns:a16="http://schemas.microsoft.com/office/drawing/2014/main" id="{00000000-0008-0000-0500-000082000000}"/>
            </a:ext>
          </a:extLst>
        </xdr:cNvPr>
        <xdr:cNvSpPr/>
      </xdr:nvSpPr>
      <xdr:spPr bwMode="auto">
        <a:xfrm>
          <a:off x="28575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122476</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527300" y="7247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15895</xdr:rowOff>
    </xdr:from>
    <xdr:to>
      <xdr:col>29</xdr:col>
      <xdr:colOff>177800</xdr:colOff>
      <xdr:row>38</xdr:row>
      <xdr:rowOff>117495</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5600700" y="74834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330872</xdr:rowOff>
    </xdr:from>
    <xdr:ext cx="762000" cy="259045"/>
    <xdr:sp macro="" textlink="">
      <xdr:nvSpPr>
        <xdr:cNvPr id="138" name="人口1人当たり決算額の推移該当値テキスト445">
          <a:extLst>
            <a:ext uri="{FF2B5EF4-FFF2-40B4-BE49-F238E27FC236}">
              <a16:creationId xmlns:a16="http://schemas.microsoft.com/office/drawing/2014/main" id="{00000000-0008-0000-0500-00008A000000}"/>
            </a:ext>
          </a:extLst>
        </xdr:cNvPr>
        <xdr:cNvSpPr txBox="1"/>
      </xdr:nvSpPr>
      <xdr:spPr>
        <a:xfrm>
          <a:off x="5740400" y="7455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38</xdr:row>
      <xdr:rowOff>13564</xdr:rowOff>
    </xdr:from>
    <xdr:to>
      <xdr:col>26</xdr:col>
      <xdr:colOff>101600</xdr:colOff>
      <xdr:row>38</xdr:row>
      <xdr:rowOff>115164</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953000" y="74811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99941</xdr:rowOff>
    </xdr:from>
    <xdr:ext cx="7366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4622800" y="75675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38</xdr:row>
      <xdr:rowOff>15928</xdr:rowOff>
    </xdr:from>
    <xdr:to>
      <xdr:col>22</xdr:col>
      <xdr:colOff>165100</xdr:colOff>
      <xdr:row>38</xdr:row>
      <xdr:rowOff>117528</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4254500" y="74835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102305</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924300" y="756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29680</xdr:rowOff>
    </xdr:from>
    <xdr:to>
      <xdr:col>19</xdr:col>
      <xdr:colOff>38100</xdr:colOff>
      <xdr:row>38</xdr:row>
      <xdr:rowOff>131280</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3556000" y="74972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116057</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3225800" y="75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33455</xdr:rowOff>
    </xdr:from>
    <xdr:to>
      <xdr:col>15</xdr:col>
      <xdr:colOff>101600</xdr:colOff>
      <xdr:row>38</xdr:row>
      <xdr:rowOff>135055</xdr:rowOff>
    </xdr:to>
    <xdr:sp macro="" textlink="">
      <xdr:nvSpPr>
        <xdr:cNvPr id="145" name="楕円 144">
          <a:extLst>
            <a:ext uri="{FF2B5EF4-FFF2-40B4-BE49-F238E27FC236}">
              <a16:creationId xmlns:a16="http://schemas.microsoft.com/office/drawing/2014/main" id="{00000000-0008-0000-0500-000091000000}"/>
            </a:ext>
          </a:extLst>
        </xdr:cNvPr>
        <xdr:cNvSpPr/>
      </xdr:nvSpPr>
      <xdr:spPr bwMode="auto">
        <a:xfrm>
          <a:off x="2857500" y="75010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119832</xdr:rowOff>
    </xdr:from>
    <xdr:ext cx="762000" cy="259045"/>
    <xdr:sp macro="" textlink="">
      <xdr:nvSpPr>
        <xdr:cNvPr id="146" name="テキスト ボックス 145">
          <a:extLst>
            <a:ext uri="{FF2B5EF4-FFF2-40B4-BE49-F238E27FC236}">
              <a16:creationId xmlns:a16="http://schemas.microsoft.com/office/drawing/2014/main" id="{00000000-0008-0000-0500-000092000000}"/>
            </a:ext>
          </a:extLst>
        </xdr:cNvPr>
        <xdr:cNvSpPr txBox="1"/>
      </xdr:nvSpPr>
      <xdr:spPr>
        <a:xfrm>
          <a:off x="2527300" y="7587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佐賀県鹿島市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27,242
26,975
112.12
17,298,266
16,989,425
244,735
7,773,537
13,327,098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98.4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55640</xdr:rowOff>
    </xdr:from>
    <xdr:to>
      <xdr:col>24</xdr:col>
      <xdr:colOff>62865</xdr:colOff>
      <xdr:row>38</xdr:row>
      <xdr:rowOff>169157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99140"/>
          <a:ext cx="1270" cy="148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1534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169157</xdr:rowOff>
    </xdr:from>
    <xdr:to>
      <xdr:col>24</xdr:col>
      <xdr:colOff>152400</xdr:colOff>
      <xdr:row>38</xdr:row>
      <xdr:rowOff>169157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8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2317</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74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55640</xdr:rowOff>
    </xdr:from>
    <xdr:to>
      <xdr:col>24</xdr:col>
      <xdr:colOff>152400</xdr:colOff>
      <xdr:row>30</xdr:row>
      <xdr:rowOff>55640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9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169995</xdr:rowOff>
    </xdr:from>
    <xdr:to>
      <xdr:col>24</xdr:col>
      <xdr:colOff>63500</xdr:colOff>
      <xdr:row>38</xdr:row>
      <xdr:rowOff>89027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513645"/>
          <a:ext cx="838200" cy="90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133331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626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110454</xdr:rowOff>
    </xdr:from>
    <xdr:to>
      <xdr:col>24</xdr:col>
      <xdr:colOff>114300</xdr:colOff>
      <xdr:row>36</xdr:row>
      <xdr:rowOff>40604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1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5828</xdr:rowOff>
    </xdr:from>
    <xdr:to>
      <xdr:col>19</xdr:col>
      <xdr:colOff>177800</xdr:colOff>
      <xdr:row>38</xdr:row>
      <xdr:rowOff>89027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520928"/>
          <a:ext cx="889000" cy="83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44094</xdr:rowOff>
    </xdr:from>
    <xdr:to>
      <xdr:col>20</xdr:col>
      <xdr:colOff>38100</xdr:colOff>
      <xdr:row>36</xdr:row>
      <xdr:rowOff>145694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162221</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5991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5828</xdr:rowOff>
    </xdr:from>
    <xdr:to>
      <xdr:col>15</xdr:col>
      <xdr:colOff>50800</xdr:colOff>
      <xdr:row>38</xdr:row>
      <xdr:rowOff>39846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520928"/>
          <a:ext cx="889000" cy="34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69099</xdr:rowOff>
    </xdr:from>
    <xdr:to>
      <xdr:col>15</xdr:col>
      <xdr:colOff>101600</xdr:colOff>
      <xdr:row>36</xdr:row>
      <xdr:rowOff>170699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15776</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016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39846</xdr:rowOff>
    </xdr:from>
    <xdr:to>
      <xdr:col>10</xdr:col>
      <xdr:colOff>114300</xdr:colOff>
      <xdr:row>38</xdr:row>
      <xdr:rowOff>48347</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554946"/>
          <a:ext cx="889000" cy="8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76653</xdr:rowOff>
    </xdr:from>
    <xdr:to>
      <xdr:col>10</xdr:col>
      <xdr:colOff>165100</xdr:colOff>
      <xdr:row>37</xdr:row>
      <xdr:rowOff>6803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23330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02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125073</xdr:rowOff>
    </xdr:from>
    <xdr:to>
      <xdr:col>6</xdr:col>
      <xdr:colOff>38100</xdr:colOff>
      <xdr:row>37</xdr:row>
      <xdr:rowOff>55223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71750</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6072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119195</xdr:rowOff>
    </xdr:from>
    <xdr:to>
      <xdr:col>24</xdr:col>
      <xdr:colOff>114300</xdr:colOff>
      <xdr:row>38</xdr:row>
      <xdr:rowOff>49345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46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97622</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441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38227</xdr:rowOff>
    </xdr:from>
    <xdr:to>
      <xdr:col>20</xdr:col>
      <xdr:colOff>38100</xdr:colOff>
      <xdr:row>38</xdr:row>
      <xdr:rowOff>139827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55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130954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646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126478</xdr:rowOff>
    </xdr:from>
    <xdr:to>
      <xdr:col>15</xdr:col>
      <xdr:colOff>101600</xdr:colOff>
      <xdr:row>38</xdr:row>
      <xdr:rowOff>56628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7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47755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62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160496</xdr:rowOff>
    </xdr:from>
    <xdr:to>
      <xdr:col>10</xdr:col>
      <xdr:colOff>165100</xdr:colOff>
      <xdr:row>38</xdr:row>
      <xdr:rowOff>90646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50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81773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96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168997</xdr:rowOff>
    </xdr:from>
    <xdr:to>
      <xdr:col>6</xdr:col>
      <xdr:colOff>38100</xdr:colOff>
      <xdr:row>38</xdr:row>
      <xdr:rowOff>99147</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512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90274</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605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1894</xdr:rowOff>
    </xdr:from>
    <xdr:to>
      <xdr:col>24</xdr:col>
      <xdr:colOff>62865</xdr:colOff>
      <xdr:row>58</xdr:row>
      <xdr:rowOff>127539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17294"/>
          <a:ext cx="1270" cy="115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169437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127539</xdr:rowOff>
    </xdr:from>
    <xdr:to>
      <xdr:col>24</xdr:col>
      <xdr:colOff>152400</xdr:colOff>
      <xdr:row>58</xdr:row>
      <xdr:rowOff>127539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71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120021</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925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5,102,826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1894</xdr:rowOff>
    </xdr:from>
    <xdr:to>
      <xdr:col>24</xdr:col>
      <xdr:colOff>152400</xdr:colOff>
      <xdr:row>52</xdr:row>
      <xdr:rowOff>1894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1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120269</xdr:rowOff>
    </xdr:from>
    <xdr:to>
      <xdr:col>24</xdr:col>
      <xdr:colOff>63500</xdr:colOff>
      <xdr:row>58</xdr:row>
      <xdr:rowOff>123046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64369"/>
          <a:ext cx="838200" cy="2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86886</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59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64009</xdr:rowOff>
    </xdr:from>
    <xdr:to>
      <xdr:col>24</xdr:col>
      <xdr:colOff>114300</xdr:colOff>
      <xdr:row>58</xdr:row>
      <xdr:rowOff>165609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1000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123046</xdr:rowOff>
    </xdr:from>
    <xdr:to>
      <xdr:col>19</xdr:col>
      <xdr:colOff>177800</xdr:colOff>
      <xdr:row>58</xdr:row>
      <xdr:rowOff>124947</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10067146"/>
          <a:ext cx="889000" cy="1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65029</xdr:rowOff>
    </xdr:from>
    <xdr:to>
      <xdr:col>20</xdr:col>
      <xdr:colOff>38100</xdr:colOff>
      <xdr:row>58</xdr:row>
      <xdr:rowOff>166629</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100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11706</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784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124756</xdr:rowOff>
    </xdr:from>
    <xdr:to>
      <xdr:col>15</xdr:col>
      <xdr:colOff>50800</xdr:colOff>
      <xdr:row>58</xdr:row>
      <xdr:rowOff>124947</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019300" y="10068856"/>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65420</xdr:rowOff>
    </xdr:from>
    <xdr:to>
      <xdr:col>15</xdr:col>
      <xdr:colOff>101600</xdr:colOff>
      <xdr:row>58</xdr:row>
      <xdr:rowOff>167020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1000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12097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784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124756</xdr:rowOff>
    </xdr:from>
    <xdr:to>
      <xdr:col>10</xdr:col>
      <xdr:colOff>114300</xdr:colOff>
      <xdr:row>58</xdr:row>
      <xdr:rowOff>125375</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68856"/>
          <a:ext cx="889000" cy="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66747</xdr:rowOff>
    </xdr:from>
    <xdr:to>
      <xdr:col>10</xdr:col>
      <xdr:colOff>165100</xdr:colOff>
      <xdr:row>58</xdr:row>
      <xdr:rowOff>168347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1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13424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8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68156</xdr:rowOff>
    </xdr:from>
    <xdr:to>
      <xdr:col>6</xdr:col>
      <xdr:colOff>38100</xdr:colOff>
      <xdr:row>58</xdr:row>
      <xdr:rowOff>169756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14833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78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69469</xdr:rowOff>
    </xdr:from>
    <xdr:to>
      <xdr:col>24</xdr:col>
      <xdr:colOff>114300</xdr:colOff>
      <xdr:row>58</xdr:row>
      <xdr:rowOff>171069</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13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42437</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98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72246</xdr:rowOff>
    </xdr:from>
    <xdr:to>
      <xdr:col>20</xdr:col>
      <xdr:colOff>38100</xdr:colOff>
      <xdr:row>59</xdr:row>
      <xdr:rowOff>2396</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16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164973</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1010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74147</xdr:rowOff>
    </xdr:from>
    <xdr:to>
      <xdr:col>15</xdr:col>
      <xdr:colOff>101600</xdr:colOff>
      <xdr:row>59</xdr:row>
      <xdr:rowOff>4297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18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166874</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1011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73956</xdr:rowOff>
    </xdr:from>
    <xdr:to>
      <xdr:col>10</xdr:col>
      <xdr:colOff>165100</xdr:colOff>
      <xdr:row>59</xdr:row>
      <xdr:rowOff>4106</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1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166683</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10110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74575</xdr:rowOff>
    </xdr:from>
    <xdr:to>
      <xdr:col>6</xdr:col>
      <xdr:colOff>38100</xdr:colOff>
      <xdr:row>59</xdr:row>
      <xdr:rowOff>4725</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18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167302</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111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99034</xdr:rowOff>
    </xdr:from>
    <xdr:to>
      <xdr:col>24</xdr:col>
      <xdr:colOff>62865</xdr:colOff>
      <xdr:row>79</xdr:row>
      <xdr:rowOff>33947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71984"/>
          <a:ext cx="1270" cy="130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37774</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2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33947</xdr:rowOff>
    </xdr:from>
    <xdr:to>
      <xdr:col>24</xdr:col>
      <xdr:colOff>152400</xdr:colOff>
      <xdr:row>79</xdr:row>
      <xdr:rowOff>33947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45711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2047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99034</xdr:rowOff>
    </xdr:from>
    <xdr:to>
      <xdr:col>24</xdr:col>
      <xdr:colOff>152400</xdr:colOff>
      <xdr:row>71</xdr:row>
      <xdr:rowOff>99034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71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26163</xdr:rowOff>
    </xdr:from>
    <xdr:to>
      <xdr:col>24</xdr:col>
      <xdr:colOff>63500</xdr:colOff>
      <xdr:row>79</xdr:row>
      <xdr:rowOff>26860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3797300" y="13570713"/>
          <a:ext cx="838200" cy="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26688</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28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3811</xdr:rowOff>
    </xdr:from>
    <xdr:to>
      <xdr:col>24</xdr:col>
      <xdr:colOff>114300</xdr:colOff>
      <xdr:row>78</xdr:row>
      <xdr:rowOff>105411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26085</xdr:rowOff>
    </xdr:from>
    <xdr:to>
      <xdr:col>19</xdr:col>
      <xdr:colOff>177800</xdr:colOff>
      <xdr:row>79</xdr:row>
      <xdr:rowOff>26163</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570635"/>
          <a:ext cx="889000" cy="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35522</xdr:rowOff>
    </xdr:from>
    <xdr:to>
      <xdr:col>20</xdr:col>
      <xdr:colOff>38100</xdr:colOff>
      <xdr:row>78</xdr:row>
      <xdr:rowOff>137122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40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153649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18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24434</xdr:rowOff>
    </xdr:from>
    <xdr:to>
      <xdr:col>15</xdr:col>
      <xdr:colOff>50800</xdr:colOff>
      <xdr:row>79</xdr:row>
      <xdr:rowOff>26085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568984"/>
          <a:ext cx="889000" cy="1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28487</xdr:rowOff>
    </xdr:from>
    <xdr:to>
      <xdr:col>15</xdr:col>
      <xdr:colOff>101600</xdr:colOff>
      <xdr:row>78</xdr:row>
      <xdr:rowOff>130087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40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146614</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17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24333</xdr:rowOff>
    </xdr:from>
    <xdr:to>
      <xdr:col>10</xdr:col>
      <xdr:colOff>114300</xdr:colOff>
      <xdr:row>79</xdr:row>
      <xdr:rowOff>24434</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568883"/>
          <a:ext cx="889000" cy="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26619</xdr:rowOff>
    </xdr:from>
    <xdr:to>
      <xdr:col>10</xdr:col>
      <xdr:colOff>165100</xdr:colOff>
      <xdr:row>78</xdr:row>
      <xdr:rowOff>128219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144746</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17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44614</xdr:rowOff>
    </xdr:from>
    <xdr:to>
      <xdr:col>6</xdr:col>
      <xdr:colOff>38100</xdr:colOff>
      <xdr:row>78</xdr:row>
      <xdr:rowOff>146214</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1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162741</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19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147510</xdr:rowOff>
    </xdr:from>
    <xdr:to>
      <xdr:col>24</xdr:col>
      <xdr:colOff>114300</xdr:colOff>
      <xdr:row>79</xdr:row>
      <xdr:rowOff>77660</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520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62437</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435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146813</xdr:rowOff>
    </xdr:from>
    <xdr:to>
      <xdr:col>20</xdr:col>
      <xdr:colOff>38100</xdr:colOff>
      <xdr:row>79</xdr:row>
      <xdr:rowOff>76963</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519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68090</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612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146735</xdr:rowOff>
    </xdr:from>
    <xdr:to>
      <xdr:col>15</xdr:col>
      <xdr:colOff>101600</xdr:colOff>
      <xdr:row>79</xdr:row>
      <xdr:rowOff>76885</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519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68012</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612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145084</xdr:rowOff>
    </xdr:from>
    <xdr:to>
      <xdr:col>10</xdr:col>
      <xdr:colOff>165100</xdr:colOff>
      <xdr:row>79</xdr:row>
      <xdr:rowOff>75234</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518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66361</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610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144983</xdr:rowOff>
    </xdr:from>
    <xdr:to>
      <xdr:col>6</xdr:col>
      <xdr:colOff>38100</xdr:colOff>
      <xdr:row>79</xdr:row>
      <xdr:rowOff>75133</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518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66260</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610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26947</xdr:rowOff>
    </xdr:from>
    <xdr:to>
      <xdr:col>24</xdr:col>
      <xdr:colOff>62865</xdr:colOff>
      <xdr:row>97</xdr:row>
      <xdr:rowOff>142970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28897"/>
          <a:ext cx="1270" cy="114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146797</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77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142970</xdr:rowOff>
    </xdr:from>
    <xdr:to>
      <xdr:col>24</xdr:col>
      <xdr:colOff>152400</xdr:colOff>
      <xdr:row>97</xdr:row>
      <xdr:rowOff>142970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773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145074</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04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26947</xdr:rowOff>
    </xdr:from>
    <xdr:to>
      <xdr:col>24</xdr:col>
      <xdr:colOff>152400</xdr:colOff>
      <xdr:row>91</xdr:row>
      <xdr:rowOff>26947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28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59286</xdr:rowOff>
    </xdr:from>
    <xdr:to>
      <xdr:col>24</xdr:col>
      <xdr:colOff>63500</xdr:colOff>
      <xdr:row>94</xdr:row>
      <xdr:rowOff>148577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175586"/>
          <a:ext cx="838200" cy="89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51226</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3389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72799</xdr:rowOff>
    </xdr:from>
    <xdr:to>
      <xdr:col>24</xdr:col>
      <xdr:colOff>114300</xdr:colOff>
      <xdr:row>96</xdr:row>
      <xdr:rowOff>2949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36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148577</xdr:rowOff>
    </xdr:from>
    <xdr:to>
      <xdr:col>19</xdr:col>
      <xdr:colOff>177800</xdr:colOff>
      <xdr:row>95</xdr:row>
      <xdr:rowOff>51774</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264877"/>
          <a:ext cx="889000" cy="74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112469</xdr:rowOff>
    </xdr:from>
    <xdr:to>
      <xdr:col>20</xdr:col>
      <xdr:colOff>38100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33746</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49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118616</xdr:rowOff>
    </xdr:from>
    <xdr:to>
      <xdr:col>15</xdr:col>
      <xdr:colOff>50800</xdr:colOff>
      <xdr:row>95</xdr:row>
      <xdr:rowOff>51774</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234916"/>
          <a:ext cx="889000" cy="104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10544</xdr:rowOff>
    </xdr:from>
    <xdr:to>
      <xdr:col>15</xdr:col>
      <xdr:colOff>101600</xdr:colOff>
      <xdr:row>96</xdr:row>
      <xdr:rowOff>112144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103271</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562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118616</xdr:rowOff>
    </xdr:from>
    <xdr:to>
      <xdr:col>10</xdr:col>
      <xdr:colOff>114300</xdr:colOff>
      <xdr:row>95</xdr:row>
      <xdr:rowOff>137246</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234916"/>
          <a:ext cx="889000" cy="190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102053</xdr:rowOff>
    </xdr:from>
    <xdr:to>
      <xdr:col>10</xdr:col>
      <xdr:colOff>165100</xdr:colOff>
      <xdr:row>96</xdr:row>
      <xdr:rowOff>32203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23330</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6482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108156</xdr:rowOff>
    </xdr:from>
    <xdr:to>
      <xdr:col>6</xdr:col>
      <xdr:colOff>38100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29433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30795" y="16660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8486</xdr:rowOff>
    </xdr:from>
    <xdr:to>
      <xdr:col>24</xdr:col>
      <xdr:colOff>114300</xdr:colOff>
      <xdr:row>94</xdr:row>
      <xdr:rowOff>110086</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12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31363</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5976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97777</xdr:rowOff>
    </xdr:from>
    <xdr:to>
      <xdr:col>20</xdr:col>
      <xdr:colOff>38100</xdr:colOff>
      <xdr:row>95</xdr:row>
      <xdr:rowOff>27927</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214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44454</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5989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974</xdr:rowOff>
    </xdr:from>
    <xdr:to>
      <xdr:col>15</xdr:col>
      <xdr:colOff>101600</xdr:colOff>
      <xdr:row>95</xdr:row>
      <xdr:rowOff>102574</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28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119101</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6063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67816</xdr:rowOff>
    </xdr:from>
    <xdr:to>
      <xdr:col>10</xdr:col>
      <xdr:colOff>165100</xdr:colOff>
      <xdr:row>94</xdr:row>
      <xdr:rowOff>169416</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184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14493</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5959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86446</xdr:rowOff>
    </xdr:from>
    <xdr:to>
      <xdr:col>6</xdr:col>
      <xdr:colOff>38100</xdr:colOff>
      <xdr:row>96</xdr:row>
      <xdr:rowOff>16596</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37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33123</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30795" y="16149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132783</xdr:rowOff>
    </xdr:from>
    <xdr:to>
      <xdr:col>54</xdr:col>
      <xdr:colOff>189865</xdr:colOff>
      <xdr:row>39</xdr:row>
      <xdr:rowOff>30645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104833"/>
          <a:ext cx="1270" cy="1612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34472</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72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30645</xdr:rowOff>
    </xdr:from>
    <xdr:to>
      <xdr:col>55</xdr:col>
      <xdr:colOff>88900</xdr:colOff>
      <xdr:row>39</xdr:row>
      <xdr:rowOff>30645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717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79460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880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132783</xdr:rowOff>
    </xdr:from>
    <xdr:to>
      <xdr:col>55</xdr:col>
      <xdr:colOff>88900</xdr:colOff>
      <xdr:row>29</xdr:row>
      <xdr:rowOff>132783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10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114384</xdr:rowOff>
    </xdr:from>
    <xdr:to>
      <xdr:col>55</xdr:col>
      <xdr:colOff>0</xdr:colOff>
      <xdr:row>37</xdr:row>
      <xdr:rowOff>125230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458034"/>
          <a:ext cx="838200" cy="10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70387</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2425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47510</xdr:rowOff>
    </xdr:from>
    <xdr:to>
      <xdr:col>55</xdr:col>
      <xdr:colOff>50800</xdr:colOff>
      <xdr:row>37</xdr:row>
      <xdr:rowOff>149110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3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125230</xdr:rowOff>
    </xdr:from>
    <xdr:to>
      <xdr:col>50</xdr:col>
      <xdr:colOff>114300</xdr:colOff>
      <xdr:row>37</xdr:row>
      <xdr:rowOff>131092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468880"/>
          <a:ext cx="889000" cy="5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46315</xdr:rowOff>
    </xdr:from>
    <xdr:to>
      <xdr:col>50</xdr:col>
      <xdr:colOff>165100</xdr:colOff>
      <xdr:row>37</xdr:row>
      <xdr:rowOff>147915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38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164442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165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131092</xdr:rowOff>
    </xdr:from>
    <xdr:to>
      <xdr:col>45</xdr:col>
      <xdr:colOff>177800</xdr:colOff>
      <xdr:row>37</xdr:row>
      <xdr:rowOff>148361</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474742"/>
          <a:ext cx="889000" cy="17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50822</xdr:rowOff>
    </xdr:from>
    <xdr:to>
      <xdr:col>46</xdr:col>
      <xdr:colOff>38100</xdr:colOff>
      <xdr:row>37</xdr:row>
      <xdr:rowOff>152422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168949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169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166498</xdr:rowOff>
    </xdr:from>
    <xdr:to>
      <xdr:col>41</xdr:col>
      <xdr:colOff>50800</xdr:colOff>
      <xdr:row>37</xdr:row>
      <xdr:rowOff>148361</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6167248"/>
          <a:ext cx="889000" cy="324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60276</xdr:rowOff>
    </xdr:from>
    <xdr:to>
      <xdr:col>41</xdr:col>
      <xdr:colOff>101600</xdr:colOff>
      <xdr:row>37</xdr:row>
      <xdr:rowOff>161876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6953</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179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80357</xdr:rowOff>
    </xdr:from>
    <xdr:to>
      <xdr:col>36</xdr:col>
      <xdr:colOff>165100</xdr:colOff>
      <xdr:row>36</xdr:row>
      <xdr:rowOff>10507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27034</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856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63584</xdr:rowOff>
    </xdr:from>
    <xdr:to>
      <xdr:col>55</xdr:col>
      <xdr:colOff>50800</xdr:colOff>
      <xdr:row>37</xdr:row>
      <xdr:rowOff>165184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40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42011</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385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74430</xdr:rowOff>
    </xdr:from>
    <xdr:to>
      <xdr:col>50</xdr:col>
      <xdr:colOff>165100</xdr:colOff>
      <xdr:row>38</xdr:row>
      <xdr:rowOff>4580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41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167157</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510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80292</xdr:rowOff>
    </xdr:from>
    <xdr:to>
      <xdr:col>46</xdr:col>
      <xdr:colOff>38100</xdr:colOff>
      <xdr:row>38</xdr:row>
      <xdr:rowOff>10441</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42394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1568</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51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97561</xdr:rowOff>
    </xdr:from>
    <xdr:to>
      <xdr:col>41</xdr:col>
      <xdr:colOff>101600</xdr:colOff>
      <xdr:row>38</xdr:row>
      <xdr:rowOff>27711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441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18838</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533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115698</xdr:rowOff>
    </xdr:from>
    <xdr:to>
      <xdr:col>36</xdr:col>
      <xdr:colOff>165100</xdr:colOff>
      <xdr:row>36</xdr:row>
      <xdr:rowOff>45848</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116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36975</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6209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13463</xdr:rowOff>
    </xdr:from>
    <xdr:to>
      <xdr:col>54</xdr:col>
      <xdr:colOff>189865</xdr:colOff>
      <xdr:row>58</xdr:row>
      <xdr:rowOff>27599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57413"/>
          <a:ext cx="1270" cy="1214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31426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7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27599</xdr:rowOff>
    </xdr:from>
    <xdr:to>
      <xdr:col>55</xdr:col>
      <xdr:colOff>88900</xdr:colOff>
      <xdr:row>58</xdr:row>
      <xdr:rowOff>27599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7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131590</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32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13463</xdr:rowOff>
    </xdr:from>
    <xdr:to>
      <xdr:col>55</xdr:col>
      <xdr:colOff>88900</xdr:colOff>
      <xdr:row>51</xdr:row>
      <xdr:rowOff>13463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57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9997</xdr:rowOff>
    </xdr:from>
    <xdr:to>
      <xdr:col>55</xdr:col>
      <xdr:colOff>0</xdr:colOff>
      <xdr:row>57</xdr:row>
      <xdr:rowOff>74517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611197"/>
          <a:ext cx="838200" cy="235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4134</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433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152707</xdr:rowOff>
    </xdr:from>
    <xdr:to>
      <xdr:col>55</xdr:col>
      <xdr:colOff>50800</xdr:colOff>
      <xdr:row>56</xdr:row>
      <xdr:rowOff>82857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58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9997</xdr:rowOff>
    </xdr:from>
    <xdr:to>
      <xdr:col>50</xdr:col>
      <xdr:colOff>114300</xdr:colOff>
      <xdr:row>56</xdr:row>
      <xdr:rowOff>90094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611197"/>
          <a:ext cx="889000" cy="80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8849</xdr:rowOff>
    </xdr:from>
    <xdr:to>
      <xdr:col>50</xdr:col>
      <xdr:colOff>165100</xdr:colOff>
      <xdr:row>56</xdr:row>
      <xdr:rowOff>110449</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10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101576</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702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27197</xdr:rowOff>
    </xdr:from>
    <xdr:to>
      <xdr:col>45</xdr:col>
      <xdr:colOff>177800</xdr:colOff>
      <xdr:row>56</xdr:row>
      <xdr:rowOff>90094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628397"/>
          <a:ext cx="889000" cy="62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39783</xdr:rowOff>
    </xdr:from>
    <xdr:to>
      <xdr:col>46</xdr:col>
      <xdr:colOff>38100</xdr:colOff>
      <xdr:row>56</xdr:row>
      <xdr:rowOff>141383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40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132510</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733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27197</xdr:rowOff>
    </xdr:from>
    <xdr:to>
      <xdr:col>41</xdr:col>
      <xdr:colOff>50800</xdr:colOff>
      <xdr:row>57</xdr:row>
      <xdr:rowOff>25660</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628397"/>
          <a:ext cx="889000" cy="169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162194</xdr:rowOff>
    </xdr:from>
    <xdr:to>
      <xdr:col>41</xdr:col>
      <xdr:colOff>101600</xdr:colOff>
      <xdr:row>56</xdr:row>
      <xdr:rowOff>92344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59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83471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684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8286</xdr:rowOff>
    </xdr:from>
    <xdr:to>
      <xdr:col>36</xdr:col>
      <xdr:colOff>165100</xdr:colOff>
      <xdr:row>56</xdr:row>
      <xdr:rowOff>109886</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126413</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38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23717</xdr:rowOff>
    </xdr:from>
    <xdr:to>
      <xdr:col>55</xdr:col>
      <xdr:colOff>50800</xdr:colOff>
      <xdr:row>57</xdr:row>
      <xdr:rowOff>125317</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79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110094</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711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130647</xdr:rowOff>
    </xdr:from>
    <xdr:to>
      <xdr:col>50</xdr:col>
      <xdr:colOff>165100</xdr:colOff>
      <xdr:row>56</xdr:row>
      <xdr:rowOff>60797</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560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77324</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335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39294</xdr:rowOff>
    </xdr:from>
    <xdr:to>
      <xdr:col>46</xdr:col>
      <xdr:colOff>38100</xdr:colOff>
      <xdr:row>56</xdr:row>
      <xdr:rowOff>140894</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640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157421</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415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147847</xdr:rowOff>
    </xdr:from>
    <xdr:to>
      <xdr:col>41</xdr:col>
      <xdr:colOff>101600</xdr:colOff>
      <xdr:row>56</xdr:row>
      <xdr:rowOff>77997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577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94524</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352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146310</xdr:rowOff>
    </xdr:from>
    <xdr:to>
      <xdr:col>36</xdr:col>
      <xdr:colOff>165100</xdr:colOff>
      <xdr:row>57</xdr:row>
      <xdr:rowOff>76460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747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67587</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84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1974</xdr:rowOff>
    </xdr:from>
    <xdr:to>
      <xdr:col>54</xdr:col>
      <xdr:colOff>189865</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174924"/>
          <a:ext cx="1270" cy="1468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120101</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5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1974</xdr:rowOff>
    </xdr:from>
    <xdr:to>
      <xdr:col>55</xdr:col>
      <xdr:colOff>88900</xdr:colOff>
      <xdr:row>71</xdr:row>
      <xdr:rowOff>1974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174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3204</xdr:rowOff>
    </xdr:from>
    <xdr:to>
      <xdr:col>55</xdr:col>
      <xdr:colOff>0</xdr:colOff>
      <xdr:row>79</xdr:row>
      <xdr:rowOff>19794</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9639300" y="13547754"/>
          <a:ext cx="838200" cy="16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158205</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188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135328</xdr:rowOff>
    </xdr:from>
    <xdr:to>
      <xdr:col>55</xdr:col>
      <xdr:colOff>50800</xdr:colOff>
      <xdr:row>78</xdr:row>
      <xdr:rowOff>65478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3204</xdr:rowOff>
    </xdr:from>
    <xdr:to>
      <xdr:col>50</xdr:col>
      <xdr:colOff>114300</xdr:colOff>
      <xdr:row>79</xdr:row>
      <xdr:rowOff>18552</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547754"/>
          <a:ext cx="889000" cy="15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12373</xdr:rowOff>
    </xdr:from>
    <xdr:to>
      <xdr:col>50</xdr:col>
      <xdr:colOff>165100</xdr:colOff>
      <xdr:row>78</xdr:row>
      <xdr:rowOff>113973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130500</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16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131699</xdr:rowOff>
    </xdr:from>
    <xdr:to>
      <xdr:col>45</xdr:col>
      <xdr:colOff>177800</xdr:colOff>
      <xdr:row>79</xdr:row>
      <xdr:rowOff>18552</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504799"/>
          <a:ext cx="889000" cy="58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18154</xdr:rowOff>
    </xdr:from>
    <xdr:to>
      <xdr:col>46</xdr:col>
      <xdr:colOff>38100</xdr:colOff>
      <xdr:row>78</xdr:row>
      <xdr:rowOff>119754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136281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16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131699</xdr:rowOff>
    </xdr:from>
    <xdr:to>
      <xdr:col>41</xdr:col>
      <xdr:colOff>50800</xdr:colOff>
      <xdr:row>78</xdr:row>
      <xdr:rowOff>144599</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6972300" y="13504799"/>
          <a:ext cx="889000" cy="1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122472</xdr:rowOff>
    </xdr:from>
    <xdr:to>
      <xdr:col>41</xdr:col>
      <xdr:colOff>101600</xdr:colOff>
      <xdr:row>78</xdr:row>
      <xdr:rowOff>52622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2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69149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09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99654</xdr:rowOff>
    </xdr:from>
    <xdr:to>
      <xdr:col>36</xdr:col>
      <xdr:colOff>165100</xdr:colOff>
      <xdr:row>78</xdr:row>
      <xdr:rowOff>29804</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46331</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07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140444</xdr:rowOff>
    </xdr:from>
    <xdr:to>
      <xdr:col>55</xdr:col>
      <xdr:colOff>50800</xdr:colOff>
      <xdr:row>79</xdr:row>
      <xdr:rowOff>70594</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513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55371</xdr:rowOff>
    </xdr:from>
    <xdr:ext cx="469744"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428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123854</xdr:rowOff>
    </xdr:from>
    <xdr:to>
      <xdr:col>50</xdr:col>
      <xdr:colOff>165100</xdr:colOff>
      <xdr:row>79</xdr:row>
      <xdr:rowOff>54004</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496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45131</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04428" y="13589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139202</xdr:rowOff>
    </xdr:from>
    <xdr:to>
      <xdr:col>46</xdr:col>
      <xdr:colOff>38100</xdr:colOff>
      <xdr:row>79</xdr:row>
      <xdr:rowOff>69352</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512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60479</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15428" y="13605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80899</xdr:rowOff>
    </xdr:from>
    <xdr:to>
      <xdr:col>41</xdr:col>
      <xdr:colOff>101600</xdr:colOff>
      <xdr:row>79</xdr:row>
      <xdr:rowOff>11049</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45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2176</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3546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93799</xdr:rowOff>
    </xdr:from>
    <xdr:to>
      <xdr:col>36</xdr:col>
      <xdr:colOff>165100</xdr:colOff>
      <xdr:row>79</xdr:row>
      <xdr:rowOff>23949</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46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15076</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355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108010</xdr:rowOff>
    </xdr:from>
    <xdr:to>
      <xdr:col>54</xdr:col>
      <xdr:colOff>189865</xdr:colOff>
      <xdr:row>97</xdr:row>
      <xdr:rowOff>147369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38510"/>
          <a:ext cx="1270" cy="1239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151196</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78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147369</xdr:rowOff>
    </xdr:from>
    <xdr:to>
      <xdr:col>55</xdr:col>
      <xdr:colOff>88900</xdr:colOff>
      <xdr:row>97</xdr:row>
      <xdr:rowOff>147369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778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54687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31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108010</xdr:rowOff>
    </xdr:from>
    <xdr:to>
      <xdr:col>55</xdr:col>
      <xdr:colOff>88900</xdr:colOff>
      <xdr:row>90</xdr:row>
      <xdr:rowOff>108010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79493</xdr:rowOff>
    </xdr:from>
    <xdr:to>
      <xdr:col>55</xdr:col>
      <xdr:colOff>0</xdr:colOff>
      <xdr:row>96</xdr:row>
      <xdr:rowOff>163371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367243"/>
          <a:ext cx="838200" cy="255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160515</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276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137638</xdr:rowOff>
    </xdr:from>
    <xdr:to>
      <xdr:col>55</xdr:col>
      <xdr:colOff>50800</xdr:colOff>
      <xdr:row>96</xdr:row>
      <xdr:rowOff>67788</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42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79493</xdr:rowOff>
    </xdr:from>
    <xdr:to>
      <xdr:col>50</xdr:col>
      <xdr:colOff>114300</xdr:colOff>
      <xdr:row>95</xdr:row>
      <xdr:rowOff>141129</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367243"/>
          <a:ext cx="889000" cy="61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155789</xdr:rowOff>
    </xdr:from>
    <xdr:to>
      <xdr:col>50</xdr:col>
      <xdr:colOff>165100</xdr:colOff>
      <xdr:row>96</xdr:row>
      <xdr:rowOff>85939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44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77066</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536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134894</xdr:rowOff>
    </xdr:from>
    <xdr:to>
      <xdr:col>45</xdr:col>
      <xdr:colOff>177800</xdr:colOff>
      <xdr:row>95</xdr:row>
      <xdr:rowOff>141129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422644"/>
          <a:ext cx="889000" cy="6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17526</xdr:rowOff>
    </xdr:from>
    <xdr:to>
      <xdr:col>46</xdr:col>
      <xdr:colOff>38100</xdr:colOff>
      <xdr:row>96</xdr:row>
      <xdr:rowOff>119126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47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110253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56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134894</xdr:rowOff>
    </xdr:from>
    <xdr:to>
      <xdr:col>41</xdr:col>
      <xdr:colOff>50800</xdr:colOff>
      <xdr:row>97</xdr:row>
      <xdr:rowOff>28338</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422644"/>
          <a:ext cx="889000" cy="236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1924</xdr:rowOff>
    </xdr:from>
    <xdr:to>
      <xdr:col>41</xdr:col>
      <xdr:colOff>101600</xdr:colOff>
      <xdr:row>96</xdr:row>
      <xdr:rowOff>103524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46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94651</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55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27019</xdr:rowOff>
    </xdr:from>
    <xdr:to>
      <xdr:col>36</xdr:col>
      <xdr:colOff>165100</xdr:colOff>
      <xdr:row>96</xdr:row>
      <xdr:rowOff>128619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48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145146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261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112571</xdr:rowOff>
    </xdr:from>
    <xdr:to>
      <xdr:col>55</xdr:col>
      <xdr:colOff>50800</xdr:colOff>
      <xdr:row>97</xdr:row>
      <xdr:rowOff>42721</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571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90998</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55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28693</xdr:rowOff>
    </xdr:from>
    <xdr:to>
      <xdr:col>50</xdr:col>
      <xdr:colOff>165100</xdr:colOff>
      <xdr:row>95</xdr:row>
      <xdr:rowOff>130293</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31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146820</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091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90329</xdr:rowOff>
    </xdr:from>
    <xdr:to>
      <xdr:col>46</xdr:col>
      <xdr:colOff>38100</xdr:colOff>
      <xdr:row>96</xdr:row>
      <xdr:rowOff>20479</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378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37006</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153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84094</xdr:rowOff>
    </xdr:from>
    <xdr:to>
      <xdr:col>41</xdr:col>
      <xdr:colOff>101600</xdr:colOff>
      <xdr:row>96</xdr:row>
      <xdr:rowOff>14244</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30771</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147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148988</xdr:rowOff>
    </xdr:from>
    <xdr:to>
      <xdr:col>36</xdr:col>
      <xdr:colOff>165100</xdr:colOff>
      <xdr:row>97</xdr:row>
      <xdr:rowOff>79138</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60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70265</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700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20175</xdr:rowOff>
    </xdr:from>
    <xdr:to>
      <xdr:col>85</xdr:col>
      <xdr:colOff>126364</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63675"/>
          <a:ext cx="1269" cy="1621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131824</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8183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138302</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38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20175</xdr:rowOff>
    </xdr:from>
    <xdr:to>
      <xdr:col>86</xdr:col>
      <xdr:colOff>25400</xdr:colOff>
      <xdr:row>30</xdr:row>
      <xdr:rowOff>20175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6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92651</xdr:rowOff>
    </xdr:from>
    <xdr:to>
      <xdr:col>85</xdr:col>
      <xdr:colOff>127000</xdr:colOff>
      <xdr:row>39</xdr:row>
      <xdr:rowOff>93594</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779201"/>
          <a:ext cx="838200" cy="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49275</xdr:rowOff>
    </xdr:from>
    <xdr:ext cx="469744"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564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26398</xdr:rowOff>
    </xdr:from>
    <xdr:to>
      <xdr:col>85</xdr:col>
      <xdr:colOff>177800</xdr:colOff>
      <xdr:row>39</xdr:row>
      <xdr:rowOff>127998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712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70026</xdr:rowOff>
    </xdr:from>
    <xdr:to>
      <xdr:col>81</xdr:col>
      <xdr:colOff>50800</xdr:colOff>
      <xdr:row>39</xdr:row>
      <xdr:rowOff>92651</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756576"/>
          <a:ext cx="889000" cy="22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22652</xdr:rowOff>
    </xdr:from>
    <xdr:to>
      <xdr:col>81</xdr:col>
      <xdr:colOff>101600</xdr:colOff>
      <xdr:row>39</xdr:row>
      <xdr:rowOff>124252</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70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140779</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46428" y="6484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64497</xdr:rowOff>
    </xdr:from>
    <xdr:to>
      <xdr:col>76</xdr:col>
      <xdr:colOff>114300</xdr:colOff>
      <xdr:row>39</xdr:row>
      <xdr:rowOff>70026</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751047"/>
          <a:ext cx="889000" cy="5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19190</xdr:rowOff>
    </xdr:from>
    <xdr:to>
      <xdr:col>76</xdr:col>
      <xdr:colOff>165100</xdr:colOff>
      <xdr:row>39</xdr:row>
      <xdr:rowOff>120790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7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137317</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48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64497</xdr:rowOff>
    </xdr:from>
    <xdr:to>
      <xdr:col>71</xdr:col>
      <xdr:colOff>177800</xdr:colOff>
      <xdr:row>39</xdr:row>
      <xdr:rowOff>71205</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751047"/>
          <a:ext cx="889000" cy="6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15212</xdr:rowOff>
    </xdr:from>
    <xdr:to>
      <xdr:col>72</xdr:col>
      <xdr:colOff>38100</xdr:colOff>
      <xdr:row>39</xdr:row>
      <xdr:rowOff>116812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701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107939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794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18001</xdr:rowOff>
    </xdr:from>
    <xdr:to>
      <xdr:col>67</xdr:col>
      <xdr:colOff>101600</xdr:colOff>
      <xdr:row>39</xdr:row>
      <xdr:rowOff>119601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70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136128</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79428" y="647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42794</xdr:rowOff>
    </xdr:from>
    <xdr:to>
      <xdr:col>85</xdr:col>
      <xdr:colOff>177800</xdr:colOff>
      <xdr:row>39</xdr:row>
      <xdr:rowOff>144394</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729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4824</xdr:rowOff>
    </xdr:from>
    <xdr:ext cx="469744"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691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41851</xdr:rowOff>
    </xdr:from>
    <xdr:to>
      <xdr:col>81</xdr:col>
      <xdr:colOff>101600</xdr:colOff>
      <xdr:row>39</xdr:row>
      <xdr:rowOff>143451</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728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134578</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46428" y="6821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19226</xdr:rowOff>
    </xdr:from>
    <xdr:to>
      <xdr:col>76</xdr:col>
      <xdr:colOff>165100</xdr:colOff>
      <xdr:row>39</xdr:row>
      <xdr:rowOff>120826</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705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111953</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57428" y="6798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13697</xdr:rowOff>
    </xdr:from>
    <xdr:to>
      <xdr:col>72</xdr:col>
      <xdr:colOff>38100</xdr:colOff>
      <xdr:row>39</xdr:row>
      <xdr:rowOff>115297</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700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131824</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36111" y="647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20405</xdr:rowOff>
    </xdr:from>
    <xdr:to>
      <xdr:col>67</xdr:col>
      <xdr:colOff>101600</xdr:colOff>
      <xdr:row>39</xdr:row>
      <xdr:rowOff>122005</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70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113132</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79428" y="679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165429</xdr:rowOff>
    </xdr:from>
    <xdr:to>
      <xdr:col>85</xdr:col>
      <xdr:colOff>126364</xdr:colOff>
      <xdr:row>78</xdr:row>
      <xdr:rowOff>65349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166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69176</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44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65349</xdr:rowOff>
    </xdr:from>
    <xdr:to>
      <xdr:col>86</xdr:col>
      <xdr:colOff>25400</xdr:colOff>
      <xdr:row>78</xdr:row>
      <xdr:rowOff>65349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438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112106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42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165429</xdr:rowOff>
    </xdr:from>
    <xdr:to>
      <xdr:col>86</xdr:col>
      <xdr:colOff>25400</xdr:colOff>
      <xdr:row>70</xdr:row>
      <xdr:rowOff>165429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166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52135</xdr:rowOff>
    </xdr:from>
    <xdr:to>
      <xdr:col>85</xdr:col>
      <xdr:colOff>127000</xdr:colOff>
      <xdr:row>78</xdr:row>
      <xdr:rowOff>55843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425235"/>
          <a:ext cx="838200" cy="3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107077</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137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84200</xdr:rowOff>
    </xdr:from>
    <xdr:to>
      <xdr:col>85</xdr:col>
      <xdr:colOff>177800</xdr:colOff>
      <xdr:row>78</xdr:row>
      <xdr:rowOff>14350</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8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55843</xdr:rowOff>
    </xdr:from>
    <xdr:to>
      <xdr:col>81</xdr:col>
      <xdr:colOff>50800</xdr:colOff>
      <xdr:row>78</xdr:row>
      <xdr:rowOff>57384</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428943"/>
          <a:ext cx="889000" cy="1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83582</xdr:rowOff>
    </xdr:from>
    <xdr:to>
      <xdr:col>81</xdr:col>
      <xdr:colOff>101600</xdr:colOff>
      <xdr:row>78</xdr:row>
      <xdr:rowOff>13732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30259</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060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57384</xdr:rowOff>
    </xdr:from>
    <xdr:to>
      <xdr:col>76</xdr:col>
      <xdr:colOff>114300</xdr:colOff>
      <xdr:row>78</xdr:row>
      <xdr:rowOff>63494</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430484"/>
          <a:ext cx="889000" cy="6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83063</xdr:rowOff>
    </xdr:from>
    <xdr:to>
      <xdr:col>76</xdr:col>
      <xdr:colOff>165100</xdr:colOff>
      <xdr:row>78</xdr:row>
      <xdr:rowOff>13213</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29740</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059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63494</xdr:rowOff>
    </xdr:from>
    <xdr:to>
      <xdr:col>71</xdr:col>
      <xdr:colOff>177800</xdr:colOff>
      <xdr:row>78</xdr:row>
      <xdr:rowOff>67087</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436594"/>
          <a:ext cx="889000" cy="3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88832</xdr:rowOff>
    </xdr:from>
    <xdr:to>
      <xdr:col>72</xdr:col>
      <xdr:colOff>38100</xdr:colOff>
      <xdr:row>78</xdr:row>
      <xdr:rowOff>18982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35509</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06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99155</xdr:rowOff>
    </xdr:from>
    <xdr:to>
      <xdr:col>67</xdr:col>
      <xdr:colOff>101600</xdr:colOff>
      <xdr:row>78</xdr:row>
      <xdr:rowOff>29305</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45832</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076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1335</xdr:rowOff>
    </xdr:from>
    <xdr:to>
      <xdr:col>85</xdr:col>
      <xdr:colOff>177800</xdr:colOff>
      <xdr:row>78</xdr:row>
      <xdr:rowOff>102935</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37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87712</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289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5043</xdr:rowOff>
    </xdr:from>
    <xdr:to>
      <xdr:col>81</xdr:col>
      <xdr:colOff>101600</xdr:colOff>
      <xdr:row>78</xdr:row>
      <xdr:rowOff>106643</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37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97770</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470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6584</xdr:rowOff>
    </xdr:from>
    <xdr:to>
      <xdr:col>76</xdr:col>
      <xdr:colOff>165100</xdr:colOff>
      <xdr:row>78</xdr:row>
      <xdr:rowOff>108184</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37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99311</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47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12694</xdr:rowOff>
    </xdr:from>
    <xdr:to>
      <xdr:col>72</xdr:col>
      <xdr:colOff>38100</xdr:colOff>
      <xdr:row>78</xdr:row>
      <xdr:rowOff>114294</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38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105421</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47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16287</xdr:rowOff>
    </xdr:from>
    <xdr:to>
      <xdr:col>67</xdr:col>
      <xdr:colOff>101600</xdr:colOff>
      <xdr:row>78</xdr:row>
      <xdr:rowOff>117887</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389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109014</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482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163291</xdr:rowOff>
    </xdr:from>
    <xdr:to>
      <xdr:col>85</xdr:col>
      <xdr:colOff>126364</xdr:colOff>
      <xdr:row>99</xdr:row>
      <xdr:rowOff>42774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93791"/>
          <a:ext cx="1269" cy="1422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46601</xdr:rowOff>
    </xdr:from>
    <xdr:ext cx="378565"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20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42774</xdr:rowOff>
    </xdr:from>
    <xdr:to>
      <xdr:col>86</xdr:col>
      <xdr:colOff>25400</xdr:colOff>
      <xdr:row>99</xdr:row>
      <xdr:rowOff>42774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16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109968</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36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163291</xdr:rowOff>
    </xdr:from>
    <xdr:to>
      <xdr:col>86</xdr:col>
      <xdr:colOff>25400</xdr:colOff>
      <xdr:row>90</xdr:row>
      <xdr:rowOff>163291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93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136302</xdr:rowOff>
    </xdr:from>
    <xdr:to>
      <xdr:col>85</xdr:col>
      <xdr:colOff>127000</xdr:colOff>
      <xdr:row>98</xdr:row>
      <xdr:rowOff>156733</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5481300" y="16938402"/>
          <a:ext cx="838200" cy="20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100739</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731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77862</xdr:rowOff>
    </xdr:from>
    <xdr:to>
      <xdr:col>85</xdr:col>
      <xdr:colOff>177800</xdr:colOff>
      <xdr:row>99</xdr:row>
      <xdr:rowOff>8012</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87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156733</xdr:rowOff>
    </xdr:from>
    <xdr:to>
      <xdr:col>81</xdr:col>
      <xdr:colOff>50800</xdr:colOff>
      <xdr:row>99</xdr:row>
      <xdr:rowOff>7877</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4592300" y="16958833"/>
          <a:ext cx="889000" cy="22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79449</xdr:rowOff>
    </xdr:from>
    <xdr:to>
      <xdr:col>81</xdr:col>
      <xdr:colOff>101600</xdr:colOff>
      <xdr:row>99</xdr:row>
      <xdr:rowOff>9599</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88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26126</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65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154370</xdr:rowOff>
    </xdr:from>
    <xdr:to>
      <xdr:col>76</xdr:col>
      <xdr:colOff>114300</xdr:colOff>
      <xdr:row>99</xdr:row>
      <xdr:rowOff>7877</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3703300" y="16956470"/>
          <a:ext cx="889000" cy="24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81347</xdr:rowOff>
    </xdr:from>
    <xdr:to>
      <xdr:col>76</xdr:col>
      <xdr:colOff>165100</xdr:colOff>
      <xdr:row>99</xdr:row>
      <xdr:rowOff>11497</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28024</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65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154370</xdr:rowOff>
    </xdr:from>
    <xdr:to>
      <xdr:col>71</xdr:col>
      <xdr:colOff>177800</xdr:colOff>
      <xdr:row>98</xdr:row>
      <xdr:rowOff>171379</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6956470"/>
          <a:ext cx="889000" cy="17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72574</xdr:rowOff>
    </xdr:from>
    <xdr:to>
      <xdr:col>72</xdr:col>
      <xdr:colOff>38100</xdr:colOff>
      <xdr:row>99</xdr:row>
      <xdr:rowOff>2724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19251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64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104654</xdr:rowOff>
    </xdr:from>
    <xdr:to>
      <xdr:col>67</xdr:col>
      <xdr:colOff>101600</xdr:colOff>
      <xdr:row>99</xdr:row>
      <xdr:rowOff>34804</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51331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681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85502</xdr:rowOff>
    </xdr:from>
    <xdr:to>
      <xdr:col>85</xdr:col>
      <xdr:colOff>177800</xdr:colOff>
      <xdr:row>99</xdr:row>
      <xdr:rowOff>15652</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887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56290</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858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105933</xdr:rowOff>
    </xdr:from>
    <xdr:to>
      <xdr:col>81</xdr:col>
      <xdr:colOff>101600</xdr:colOff>
      <xdr:row>99</xdr:row>
      <xdr:rowOff>36083</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908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27210</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7000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128527</xdr:rowOff>
    </xdr:from>
    <xdr:to>
      <xdr:col>76</xdr:col>
      <xdr:colOff>165100</xdr:colOff>
      <xdr:row>99</xdr:row>
      <xdr:rowOff>58677</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930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49804</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7023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103570</xdr:rowOff>
    </xdr:from>
    <xdr:to>
      <xdr:col>72</xdr:col>
      <xdr:colOff>38100</xdr:colOff>
      <xdr:row>99</xdr:row>
      <xdr:rowOff>33720</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90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24847</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6998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120579</xdr:rowOff>
    </xdr:from>
    <xdr:to>
      <xdr:col>67</xdr:col>
      <xdr:colOff>101600</xdr:colOff>
      <xdr:row>99</xdr:row>
      <xdr:rowOff>50729</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922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41856</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7015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13088</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328038"/>
          <a:ext cx="1269" cy="1457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131215</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10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13088</xdr:rowOff>
    </xdr:from>
    <xdr:to>
      <xdr:col>116</xdr:col>
      <xdr:colOff>152400</xdr:colOff>
      <xdr:row>31</xdr:row>
      <xdr:rowOff>13088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328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109230</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452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86353</xdr:rowOff>
    </xdr:from>
    <xdr:to>
      <xdr:col>116</xdr:col>
      <xdr:colOff>114300</xdr:colOff>
      <xdr:row>39</xdr:row>
      <xdr:rowOff>16503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71918</xdr:rowOff>
    </xdr:from>
    <xdr:to>
      <xdr:col>112</xdr:col>
      <xdr:colOff>38100</xdr:colOff>
      <xdr:row>39</xdr:row>
      <xdr:rowOff>2068</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58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18595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362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93929</xdr:rowOff>
    </xdr:from>
    <xdr:to>
      <xdr:col>107</xdr:col>
      <xdr:colOff>101600</xdr:colOff>
      <xdr:row>39</xdr:row>
      <xdr:rowOff>24079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40606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384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101016</xdr:rowOff>
    </xdr:from>
    <xdr:to>
      <xdr:col>102</xdr:col>
      <xdr:colOff>165100</xdr:colOff>
      <xdr:row>39</xdr:row>
      <xdr:rowOff>31166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47693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391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91708</xdr:rowOff>
    </xdr:from>
    <xdr:to>
      <xdr:col>98</xdr:col>
      <xdr:colOff>38100</xdr:colOff>
      <xdr:row>39</xdr:row>
      <xdr:rowOff>21858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0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38385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38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168927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130827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99078</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671578"/>
          <a:ext cx="1269" cy="1488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45755</xdr:rowOff>
    </xdr:from>
    <xdr:ext cx="599010"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44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99078</xdr:rowOff>
    </xdr:from>
    <xdr:to>
      <xdr:col>116</xdr:col>
      <xdr:colOff>152400</xdr:colOff>
      <xdr:row>50</xdr:row>
      <xdr:rowOff>99078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67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155763</xdr:rowOff>
    </xdr:from>
    <xdr:to>
      <xdr:col>116</xdr:col>
      <xdr:colOff>63500</xdr:colOff>
      <xdr:row>58</xdr:row>
      <xdr:rowOff>156532</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10099863"/>
          <a:ext cx="838200" cy="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84731</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10028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106304</xdr:rowOff>
    </xdr:from>
    <xdr:to>
      <xdr:col>116</xdr:col>
      <xdr:colOff>114300</xdr:colOff>
      <xdr:row>59</xdr:row>
      <xdr:rowOff>36454</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156532</xdr:rowOff>
    </xdr:from>
    <xdr:to>
      <xdr:col>111</xdr:col>
      <xdr:colOff>177800</xdr:colOff>
      <xdr:row>58</xdr:row>
      <xdr:rowOff>157211</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0434300" y="10100632"/>
          <a:ext cx="889000" cy="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119190</xdr:rowOff>
    </xdr:from>
    <xdr:to>
      <xdr:col>112</xdr:col>
      <xdr:colOff>38100</xdr:colOff>
      <xdr:row>59</xdr:row>
      <xdr:rowOff>49340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6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40467</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10156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157211</xdr:rowOff>
    </xdr:from>
    <xdr:to>
      <xdr:col>107</xdr:col>
      <xdr:colOff>50800</xdr:colOff>
      <xdr:row>58</xdr:row>
      <xdr:rowOff>157927</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19545300" y="10101311"/>
          <a:ext cx="889000" cy="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119997</xdr:rowOff>
    </xdr:from>
    <xdr:to>
      <xdr:col>107</xdr:col>
      <xdr:colOff>101600</xdr:colOff>
      <xdr:row>59</xdr:row>
      <xdr:rowOff>50147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6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41274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10156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156868</xdr:rowOff>
    </xdr:from>
    <xdr:to>
      <xdr:col>102</xdr:col>
      <xdr:colOff>114300</xdr:colOff>
      <xdr:row>58</xdr:row>
      <xdr:rowOff>157927</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10100968"/>
          <a:ext cx="889000" cy="1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122344</xdr:rowOff>
    </xdr:from>
    <xdr:to>
      <xdr:col>102</xdr:col>
      <xdr:colOff>165100</xdr:colOff>
      <xdr:row>59</xdr:row>
      <xdr:rowOff>52494</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6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43621</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1015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117185</xdr:rowOff>
    </xdr:from>
    <xdr:to>
      <xdr:col>98</xdr:col>
      <xdr:colOff>38100</xdr:colOff>
      <xdr:row>59</xdr:row>
      <xdr:rowOff>47335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6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38462</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10154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104963</xdr:rowOff>
    </xdr:from>
    <xdr:to>
      <xdr:col>116</xdr:col>
      <xdr:colOff>114300</xdr:colOff>
      <xdr:row>59</xdr:row>
      <xdr:rowOff>35113</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049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64340</xdr:rowOff>
    </xdr:from>
    <xdr:ext cx="469744"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9836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105732</xdr:rowOff>
    </xdr:from>
    <xdr:to>
      <xdr:col>112</xdr:col>
      <xdr:colOff>38100</xdr:colOff>
      <xdr:row>59</xdr:row>
      <xdr:rowOff>35882</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049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52409</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88428" y="9825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106411</xdr:rowOff>
    </xdr:from>
    <xdr:to>
      <xdr:col>107</xdr:col>
      <xdr:colOff>101600</xdr:colOff>
      <xdr:row>59</xdr:row>
      <xdr:rowOff>36561</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05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53088</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99428" y="9825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107127</xdr:rowOff>
    </xdr:from>
    <xdr:to>
      <xdr:col>102</xdr:col>
      <xdr:colOff>165100</xdr:colOff>
      <xdr:row>59</xdr:row>
      <xdr:rowOff>37277</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051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53804</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9826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106068</xdr:rowOff>
    </xdr:from>
    <xdr:to>
      <xdr:col>98</xdr:col>
      <xdr:colOff>38100</xdr:colOff>
      <xdr:row>59</xdr:row>
      <xdr:rowOff>36218</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050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52745</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9825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145606</xdr:rowOff>
    </xdr:from>
    <xdr:to>
      <xdr:col>116</xdr:col>
      <xdr:colOff>62864</xdr:colOff>
      <xdr:row>77</xdr:row>
      <xdr:rowOff>158311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147106"/>
          <a:ext cx="1269" cy="1212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162138</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36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158311</xdr:rowOff>
    </xdr:from>
    <xdr:to>
      <xdr:col>116</xdr:col>
      <xdr:colOff>152400</xdr:colOff>
      <xdr:row>77</xdr:row>
      <xdr:rowOff>158311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359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92283</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92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145606</xdr:rowOff>
    </xdr:from>
    <xdr:to>
      <xdr:col>116</xdr:col>
      <xdr:colOff>152400</xdr:colOff>
      <xdr:row>70</xdr:row>
      <xdr:rowOff>145606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14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156217</xdr:rowOff>
    </xdr:from>
    <xdr:to>
      <xdr:col>116</xdr:col>
      <xdr:colOff>63500</xdr:colOff>
      <xdr:row>76</xdr:row>
      <xdr:rowOff>12751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3014967"/>
          <a:ext cx="838200" cy="27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2601</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689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151174</xdr:rowOff>
    </xdr:from>
    <xdr:to>
      <xdr:col>116</xdr:col>
      <xdr:colOff>114300</xdr:colOff>
      <xdr:row>75</xdr:row>
      <xdr:rowOff>81324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83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12751</xdr:rowOff>
    </xdr:from>
    <xdr:to>
      <xdr:col>111</xdr:col>
      <xdr:colOff>177800</xdr:colOff>
      <xdr:row>76</xdr:row>
      <xdr:rowOff>56717</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3042951"/>
          <a:ext cx="889000" cy="43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136639</xdr:rowOff>
    </xdr:from>
    <xdr:to>
      <xdr:col>112</xdr:col>
      <xdr:colOff>38100</xdr:colOff>
      <xdr:row>75</xdr:row>
      <xdr:rowOff>66789</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82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83316</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59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49861</xdr:rowOff>
    </xdr:from>
    <xdr:to>
      <xdr:col>107</xdr:col>
      <xdr:colOff>50800</xdr:colOff>
      <xdr:row>76</xdr:row>
      <xdr:rowOff>56717</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9545300" y="13080061"/>
          <a:ext cx="889000" cy="6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170149</xdr:rowOff>
    </xdr:from>
    <xdr:to>
      <xdr:col>107</xdr:col>
      <xdr:colOff>101600</xdr:colOff>
      <xdr:row>75</xdr:row>
      <xdr:rowOff>100299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85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116826</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632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49861</xdr:rowOff>
    </xdr:from>
    <xdr:to>
      <xdr:col>102</xdr:col>
      <xdr:colOff>114300</xdr:colOff>
      <xdr:row>76</xdr:row>
      <xdr:rowOff>65787</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8656300" y="13080061"/>
          <a:ext cx="889000" cy="15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8719</xdr:rowOff>
    </xdr:from>
    <xdr:to>
      <xdr:col>102</xdr:col>
      <xdr:colOff>165100</xdr:colOff>
      <xdr:row>75</xdr:row>
      <xdr:rowOff>110319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867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126846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64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45238</xdr:rowOff>
    </xdr:from>
    <xdr:to>
      <xdr:col>98</xdr:col>
      <xdr:colOff>38100</xdr:colOff>
      <xdr:row>75</xdr:row>
      <xdr:rowOff>146838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163365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67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105416</xdr:rowOff>
    </xdr:from>
    <xdr:to>
      <xdr:col>116</xdr:col>
      <xdr:colOff>114300</xdr:colOff>
      <xdr:row>76</xdr:row>
      <xdr:rowOff>35567</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296416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83843</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942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133401</xdr:rowOff>
    </xdr:from>
    <xdr:to>
      <xdr:col>112</xdr:col>
      <xdr:colOff>38100</xdr:colOff>
      <xdr:row>76</xdr:row>
      <xdr:rowOff>63551</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2992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54678</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3084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5917</xdr:rowOff>
    </xdr:from>
    <xdr:to>
      <xdr:col>107</xdr:col>
      <xdr:colOff>101600</xdr:colOff>
      <xdr:row>76</xdr:row>
      <xdr:rowOff>107517</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3036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98644</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312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170511</xdr:rowOff>
    </xdr:from>
    <xdr:to>
      <xdr:col>102</xdr:col>
      <xdr:colOff>165100</xdr:colOff>
      <xdr:row>76</xdr:row>
      <xdr:rowOff>100661</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30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91788</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3121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14987</xdr:rowOff>
    </xdr:from>
    <xdr:to>
      <xdr:col>98</xdr:col>
      <xdr:colOff>38100</xdr:colOff>
      <xdr:row>76</xdr:row>
      <xdr:rowOff>116587</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3045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107714</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3137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89</xdr:row>
      <xdr:rowOff>92727</xdr:rowOff>
    </xdr:from>
    <xdr:ext cx="46717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820821" y="1535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34353</xdr:rowOff>
    </xdr:from>
    <xdr:to>
      <xdr:col>116</xdr:col>
      <xdr:colOff>62864</xdr:colOff>
      <xdr:row>99</xdr:row>
      <xdr:rowOff>44450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flipV="1">
          <a:off x="22159595" y="15464853"/>
          <a:ext cx="1269" cy="1553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91267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7064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152480</xdr:rowOff>
    </xdr:from>
    <xdr:ext cx="469744"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24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34353</xdr:rowOff>
    </xdr:from>
    <xdr:to>
      <xdr:col>116</xdr:col>
      <xdr:colOff>152400</xdr:colOff>
      <xdr:row>90</xdr:row>
      <xdr:rowOff>34353</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546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8717</xdr:rowOff>
    </xdr:from>
    <xdr:ext cx="313932"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810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157290</xdr:rowOff>
    </xdr:from>
    <xdr:to>
      <xdr:col>116</xdr:col>
      <xdr:colOff>114300</xdr:colOff>
      <xdr:row>99</xdr:row>
      <xdr:rowOff>87440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95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156527</xdr:rowOff>
    </xdr:from>
    <xdr:to>
      <xdr:col>112</xdr:col>
      <xdr:colOff>38100</xdr:colOff>
      <xdr:row>99</xdr:row>
      <xdr:rowOff>86677</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958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103204</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66333" y="167338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156147</xdr:rowOff>
    </xdr:from>
    <xdr:to>
      <xdr:col>107</xdr:col>
      <xdr:colOff>101600</xdr:colOff>
      <xdr:row>99</xdr:row>
      <xdr:rowOff>86297</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958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102824</xdr:rowOff>
    </xdr:from>
    <xdr:ext cx="313932"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77333" y="167334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155575</xdr:rowOff>
    </xdr:from>
    <xdr:to>
      <xdr:col>102</xdr:col>
      <xdr:colOff>165100</xdr:colOff>
      <xdr:row>99</xdr:row>
      <xdr:rowOff>85725</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95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102252</xdr:rowOff>
    </xdr:from>
    <xdr:ext cx="313932"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88333" y="16732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154812</xdr:rowOff>
    </xdr:from>
    <xdr:to>
      <xdr:col>98</xdr:col>
      <xdr:colOff>38100</xdr:colOff>
      <xdr:row>99</xdr:row>
      <xdr:rowOff>84962</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956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101489</xdr:rowOff>
    </xdr:from>
    <xdr:ext cx="313932"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99333" y="167321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135717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937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扶助費、貸付金を除けば、住民一人あたりのコストはおおむね類似団体平均より低い水準である。</a:t>
          </a:r>
        </a:p>
        <a:p>
          <a:r>
            <a:rPr kumimoji="1" lang="ja-JP" altLang="en-US" sz="1300">
              <a:latin typeface="ＭＳ Ｐゴシック" panose="020B0600070205080204" pitchFamily="50" charset="-128"/>
              <a:ea typeface="ＭＳ Ｐゴシック" panose="020B0600070205080204" pitchFamily="50" charset="-128"/>
            </a:rPr>
            <a:t>・扶助費が全国平均、類似団体平均及び佐賀県平均を上回っている要因として、特に児童福祉費が高水準にあることが挙げられ、その背景には当市内に幼稚園が少なく、保育所又は認定こども園を利用する児童の割合が高いことが挙げられる。</a:t>
          </a:r>
        </a:p>
        <a:p>
          <a:r>
            <a:rPr kumimoji="1" lang="ja-JP" altLang="en-US" sz="1300">
              <a:latin typeface="ＭＳ Ｐゴシック" panose="020B0600070205080204" pitchFamily="50" charset="-128"/>
              <a:ea typeface="ＭＳ Ｐゴシック" panose="020B0600070205080204" pitchFamily="50" charset="-128"/>
            </a:rPr>
            <a:t>・各性質において、前年度と比較し、増加が大きなものの主な要因は以下のとおり。</a:t>
          </a:r>
        </a:p>
        <a:p>
          <a:r>
            <a:rPr kumimoji="1" lang="ja-JP" altLang="en-US" sz="1300">
              <a:latin typeface="ＭＳ Ｐゴシック" panose="020B0600070205080204" pitchFamily="50" charset="-128"/>
              <a:ea typeface="ＭＳ Ｐゴシック" panose="020B0600070205080204" pitchFamily="50" charset="-128"/>
            </a:rPr>
            <a:t>　人件費：給与改定により職員給与等が増加したこと。　　扶助費：国の施策による給付金事業（低所得者支援及び定額減税補足給付金等）の実施により事業費が増加したこと。</a:t>
          </a:r>
        </a:p>
        <a:p>
          <a:r>
            <a:rPr kumimoji="1" lang="ja-JP" altLang="en-US" sz="1300">
              <a:latin typeface="ＭＳ Ｐゴシック" panose="020B0600070205080204" pitchFamily="50" charset="-128"/>
              <a:ea typeface="ＭＳ Ｐゴシック" panose="020B0600070205080204" pitchFamily="50" charset="-128"/>
            </a:rPr>
            <a:t>・各性質において、前年度と比較し、減少が大きなものの主な要因は以下のとおり。</a:t>
          </a:r>
        </a:p>
        <a:p>
          <a:r>
            <a:rPr kumimoji="1" lang="ja-JP" altLang="en-US" sz="1300">
              <a:latin typeface="ＭＳ Ｐゴシック" panose="020B0600070205080204" pitchFamily="50" charset="-128"/>
              <a:ea typeface="ＭＳ Ｐゴシック" panose="020B0600070205080204" pitchFamily="50" charset="-128"/>
            </a:rPr>
            <a:t>　普通建設事業費：市民会館建設事業や道の駅鹿島整備事業の終了により事業費が減少したこと。</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佐賀県鹿島市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27,242
26,975
112.12
17,298,266
16,989,425
244,735
7,773,537
13,327,098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9.7
98.4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170561</xdr:rowOff>
    </xdr:from>
    <xdr:to>
      <xdr:col>24</xdr:col>
      <xdr:colOff>62865</xdr:colOff>
      <xdr:row>39</xdr:row>
      <xdr:rowOff>131890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14061"/>
          <a:ext cx="1270" cy="1504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135717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82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131890</xdr:rowOff>
    </xdr:from>
    <xdr:to>
      <xdr:col>24</xdr:col>
      <xdr:colOff>152400</xdr:colOff>
      <xdr:row>39</xdr:row>
      <xdr:rowOff>131890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818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117238</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8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170561</xdr:rowOff>
    </xdr:from>
    <xdr:to>
      <xdr:col>24</xdr:col>
      <xdr:colOff>152400</xdr:colOff>
      <xdr:row>30</xdr:row>
      <xdr:rowOff>170561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1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87884</xdr:rowOff>
    </xdr:from>
    <xdr:to>
      <xdr:col>24</xdr:col>
      <xdr:colOff>63500</xdr:colOff>
      <xdr:row>37</xdr:row>
      <xdr:rowOff>91884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431534"/>
          <a:ext cx="838200" cy="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51706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395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73279</xdr:rowOff>
    </xdr:from>
    <xdr:to>
      <xdr:col>24</xdr:col>
      <xdr:colOff>114300</xdr:colOff>
      <xdr:row>38</xdr:row>
      <xdr:rowOff>3429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4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91884</xdr:rowOff>
    </xdr:from>
    <xdr:to>
      <xdr:col>19</xdr:col>
      <xdr:colOff>177800</xdr:colOff>
      <xdr:row>37</xdr:row>
      <xdr:rowOff>140653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435534"/>
          <a:ext cx="889000" cy="48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104711</xdr:rowOff>
    </xdr:from>
    <xdr:to>
      <xdr:col>20</xdr:col>
      <xdr:colOff>38100</xdr:colOff>
      <xdr:row>38</xdr:row>
      <xdr:rowOff>34861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44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25988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541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140653</xdr:rowOff>
    </xdr:from>
    <xdr:to>
      <xdr:col>15</xdr:col>
      <xdr:colOff>50800</xdr:colOff>
      <xdr:row>38</xdr:row>
      <xdr:rowOff>14542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484303"/>
          <a:ext cx="889000" cy="4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127953</xdr:rowOff>
    </xdr:from>
    <xdr:to>
      <xdr:col>15</xdr:col>
      <xdr:colOff>101600</xdr:colOff>
      <xdr:row>38</xdr:row>
      <xdr:rowOff>58103</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47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49230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564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170561</xdr:rowOff>
    </xdr:from>
    <xdr:to>
      <xdr:col>10</xdr:col>
      <xdr:colOff>114300</xdr:colOff>
      <xdr:row>38</xdr:row>
      <xdr:rowOff>14542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514211"/>
          <a:ext cx="889000" cy="15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138621</xdr:rowOff>
    </xdr:from>
    <xdr:to>
      <xdr:col>10</xdr:col>
      <xdr:colOff>165100</xdr:colOff>
      <xdr:row>38</xdr:row>
      <xdr:rowOff>68771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48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59897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57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163767</xdr:rowOff>
    </xdr:from>
    <xdr:to>
      <xdr:col>6</xdr:col>
      <xdr:colOff>38100</xdr:colOff>
      <xdr:row>38</xdr:row>
      <xdr:rowOff>93917</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50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85044</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600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37084</xdr:rowOff>
    </xdr:from>
    <xdr:to>
      <xdr:col>24</xdr:col>
      <xdr:colOff>114300</xdr:colOff>
      <xdr:row>37</xdr:row>
      <xdr:rowOff>138684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380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59961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32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41084</xdr:rowOff>
    </xdr:from>
    <xdr:to>
      <xdr:col>20</xdr:col>
      <xdr:colOff>38100</xdr:colOff>
      <xdr:row>37</xdr:row>
      <xdr:rowOff>142684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84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159211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159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89853</xdr:rowOff>
    </xdr:from>
    <xdr:to>
      <xdr:col>15</xdr:col>
      <xdr:colOff>101600</xdr:colOff>
      <xdr:row>38</xdr:row>
      <xdr:rowOff>20003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43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36530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08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135191</xdr:rowOff>
    </xdr:from>
    <xdr:to>
      <xdr:col>10</xdr:col>
      <xdr:colOff>165100</xdr:colOff>
      <xdr:row>38</xdr:row>
      <xdr:rowOff>65342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47884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81868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54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119761</xdr:rowOff>
    </xdr:from>
    <xdr:to>
      <xdr:col>6</xdr:col>
      <xdr:colOff>38100</xdr:colOff>
      <xdr:row>38</xdr:row>
      <xdr:rowOff>49911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46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66438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3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67564</xdr:rowOff>
    </xdr:from>
    <xdr:to>
      <xdr:col>24</xdr:col>
      <xdr:colOff>62865</xdr:colOff>
      <xdr:row>58</xdr:row>
      <xdr:rowOff>156214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40064"/>
          <a:ext cx="1270" cy="1460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160041</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0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156214</xdr:rowOff>
    </xdr:from>
    <xdr:to>
      <xdr:col>24</xdr:col>
      <xdr:colOff>152400</xdr:colOff>
      <xdr:row>58</xdr:row>
      <xdr:rowOff>156214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0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14241</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152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1,196,800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67564</xdr:rowOff>
    </xdr:from>
    <xdr:to>
      <xdr:col>24</xdr:col>
      <xdr:colOff>152400</xdr:colOff>
      <xdr:row>50</xdr:row>
      <xdr:rowOff>67564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4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38555</xdr:rowOff>
    </xdr:from>
    <xdr:to>
      <xdr:col>24</xdr:col>
      <xdr:colOff>63500</xdr:colOff>
      <xdr:row>58</xdr:row>
      <xdr:rowOff>61423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982655"/>
          <a:ext cx="838200" cy="22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9871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825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158444</xdr:rowOff>
    </xdr:from>
    <xdr:to>
      <xdr:col>24</xdr:col>
      <xdr:colOff>114300</xdr:colOff>
      <xdr:row>58</xdr:row>
      <xdr:rowOff>88594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38555</xdr:rowOff>
    </xdr:from>
    <xdr:to>
      <xdr:col>19</xdr:col>
      <xdr:colOff>177800</xdr:colOff>
      <xdr:row>58</xdr:row>
      <xdr:rowOff>75433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982655"/>
          <a:ext cx="889000" cy="36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165064</xdr:rowOff>
    </xdr:from>
    <xdr:to>
      <xdr:col>20</xdr:col>
      <xdr:colOff>38100</xdr:colOff>
      <xdr:row>58</xdr:row>
      <xdr:rowOff>95214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86341</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10030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65363</xdr:rowOff>
    </xdr:from>
    <xdr:to>
      <xdr:col>15</xdr:col>
      <xdr:colOff>50800</xdr:colOff>
      <xdr:row>58</xdr:row>
      <xdr:rowOff>75433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10009463"/>
          <a:ext cx="889000" cy="10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169532</xdr:rowOff>
    </xdr:from>
    <xdr:to>
      <xdr:col>15</xdr:col>
      <xdr:colOff>101600</xdr:colOff>
      <xdr:row>58</xdr:row>
      <xdr:rowOff>99682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116209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7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163037</xdr:rowOff>
    </xdr:from>
    <xdr:to>
      <xdr:col>10</xdr:col>
      <xdr:colOff>114300</xdr:colOff>
      <xdr:row>58</xdr:row>
      <xdr:rowOff>65363</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935687"/>
          <a:ext cx="889000" cy="73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166026</xdr:rowOff>
    </xdr:from>
    <xdr:to>
      <xdr:col>10</xdr:col>
      <xdr:colOff>165100</xdr:colOff>
      <xdr:row>58</xdr:row>
      <xdr:rowOff>96176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112703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713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68942</xdr:rowOff>
    </xdr:from>
    <xdr:to>
      <xdr:col>6</xdr:col>
      <xdr:colOff>38100</xdr:colOff>
      <xdr:row>57</xdr:row>
      <xdr:rowOff>170542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15619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61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10623</xdr:rowOff>
    </xdr:from>
    <xdr:to>
      <xdr:col>24</xdr:col>
      <xdr:colOff>114300</xdr:colOff>
      <xdr:row>58</xdr:row>
      <xdr:rowOff>112223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54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136872</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909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159205</xdr:rowOff>
    </xdr:from>
    <xdr:to>
      <xdr:col>20</xdr:col>
      <xdr:colOff>38100</xdr:colOff>
      <xdr:row>58</xdr:row>
      <xdr:rowOff>89355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3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105882</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707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24633</xdr:rowOff>
    </xdr:from>
    <xdr:to>
      <xdr:col>15</xdr:col>
      <xdr:colOff>101600</xdr:colOff>
      <xdr:row>58</xdr:row>
      <xdr:rowOff>126233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68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117360</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10061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14563</xdr:rowOff>
    </xdr:from>
    <xdr:to>
      <xdr:col>10</xdr:col>
      <xdr:colOff>165100</xdr:colOff>
      <xdr:row>58</xdr:row>
      <xdr:rowOff>116163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58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107290</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10051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112237</xdr:rowOff>
    </xdr:from>
    <xdr:to>
      <xdr:col>6</xdr:col>
      <xdr:colOff>38100</xdr:colOff>
      <xdr:row>58</xdr:row>
      <xdr:rowOff>42387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84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33514</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977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221,207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18304</xdr:rowOff>
    </xdr:from>
    <xdr:to>
      <xdr:col>24</xdr:col>
      <xdr:colOff>62865</xdr:colOff>
      <xdr:row>78</xdr:row>
      <xdr:rowOff>54899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91254"/>
          <a:ext cx="1270" cy="1236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58726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31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54899</xdr:rowOff>
    </xdr:from>
    <xdr:to>
      <xdr:col>24</xdr:col>
      <xdr:colOff>152400</xdr:colOff>
      <xdr:row>78</xdr:row>
      <xdr:rowOff>54899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27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136431</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66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544,673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18304</xdr:rowOff>
    </xdr:from>
    <xdr:to>
      <xdr:col>24</xdr:col>
      <xdr:colOff>152400</xdr:colOff>
      <xdr:row>71</xdr:row>
      <xdr:rowOff>18304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9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163768</xdr:rowOff>
    </xdr:from>
    <xdr:to>
      <xdr:col>24</xdr:col>
      <xdr:colOff>63500</xdr:colOff>
      <xdr:row>77</xdr:row>
      <xdr:rowOff>34089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193968"/>
          <a:ext cx="838200" cy="4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117874</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148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139447</xdr:rowOff>
    </xdr:from>
    <xdr:to>
      <xdr:col>24</xdr:col>
      <xdr:colOff>114300</xdr:colOff>
      <xdr:row>77</xdr:row>
      <xdr:rowOff>69597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6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34089</xdr:rowOff>
    </xdr:from>
    <xdr:to>
      <xdr:col>19</xdr:col>
      <xdr:colOff>177800</xdr:colOff>
      <xdr:row>77</xdr:row>
      <xdr:rowOff>75986</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235739"/>
          <a:ext cx="889000" cy="41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169994</xdr:rowOff>
    </xdr:from>
    <xdr:to>
      <xdr:col>20</xdr:col>
      <xdr:colOff>38100</xdr:colOff>
      <xdr:row>77</xdr:row>
      <xdr:rowOff>100144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00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91271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292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27277</xdr:rowOff>
    </xdr:from>
    <xdr:to>
      <xdr:col>15</xdr:col>
      <xdr:colOff>50800</xdr:colOff>
      <xdr:row>77</xdr:row>
      <xdr:rowOff>75986</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228927"/>
          <a:ext cx="889000" cy="48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39026</xdr:rowOff>
    </xdr:from>
    <xdr:to>
      <xdr:col>15</xdr:col>
      <xdr:colOff>101600</xdr:colOff>
      <xdr:row>77</xdr:row>
      <xdr:rowOff>140626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4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131753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33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27277</xdr:rowOff>
    </xdr:from>
    <xdr:to>
      <xdr:col>10</xdr:col>
      <xdr:colOff>114300</xdr:colOff>
      <xdr:row>77</xdr:row>
      <xdr:rowOff>100250</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228927"/>
          <a:ext cx="889000" cy="72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10209</xdr:rowOff>
    </xdr:from>
    <xdr:to>
      <xdr:col>10</xdr:col>
      <xdr:colOff>165100</xdr:colOff>
      <xdr:row>77</xdr:row>
      <xdr:rowOff>111809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1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102936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0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101212</xdr:rowOff>
    </xdr:from>
    <xdr:to>
      <xdr:col>6</xdr:col>
      <xdr:colOff>38100</xdr:colOff>
      <xdr:row>78</xdr:row>
      <xdr:rowOff>31362</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22489</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395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112968</xdr:rowOff>
    </xdr:from>
    <xdr:to>
      <xdr:col>24</xdr:col>
      <xdr:colOff>114300</xdr:colOff>
      <xdr:row>77</xdr:row>
      <xdr:rowOff>43118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143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135845</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994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154739</xdr:rowOff>
    </xdr:from>
    <xdr:to>
      <xdr:col>20</xdr:col>
      <xdr:colOff>38100</xdr:colOff>
      <xdr:row>77</xdr:row>
      <xdr:rowOff>84889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184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101417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960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25186</xdr:rowOff>
    </xdr:from>
    <xdr:to>
      <xdr:col>15</xdr:col>
      <xdr:colOff>101600</xdr:colOff>
      <xdr:row>77</xdr:row>
      <xdr:rowOff>126786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22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143313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002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147927</xdr:rowOff>
    </xdr:from>
    <xdr:to>
      <xdr:col>10</xdr:col>
      <xdr:colOff>165100</xdr:colOff>
      <xdr:row>77</xdr:row>
      <xdr:rowOff>78077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178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94604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953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49450</xdr:rowOff>
    </xdr:from>
    <xdr:to>
      <xdr:col>6</xdr:col>
      <xdr:colOff>38100</xdr:colOff>
      <xdr:row>77</xdr:row>
      <xdr:rowOff>151050</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25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167577</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026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96</xdr:row>
      <xdr:rowOff>144434</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6603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94</xdr:row>
      <xdr:rowOff>160763</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6277063"/>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93</xdr:row>
      <xdr:rowOff>5641</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950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91</xdr:row>
      <xdr:rowOff>21970</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28029</xdr:rowOff>
    </xdr:from>
    <xdr:to>
      <xdr:col>24</xdr:col>
      <xdr:colOff>62865</xdr:colOff>
      <xdr:row>99</xdr:row>
      <xdr:rowOff>89841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458529"/>
          <a:ext cx="1270" cy="1604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130772</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710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89841</xdr:rowOff>
    </xdr:from>
    <xdr:to>
      <xdr:col>24</xdr:col>
      <xdr:colOff>152400</xdr:colOff>
      <xdr:row>99</xdr:row>
      <xdr:rowOff>89841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706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146156</xdr:rowOff>
    </xdr:from>
    <xdr:ext cx="690189"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2337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4,941,950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28029</xdr:rowOff>
    </xdr:from>
    <xdr:to>
      <xdr:col>24</xdr:col>
      <xdr:colOff>152400</xdr:colOff>
      <xdr:row>90</xdr:row>
      <xdr:rowOff>28029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45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84953</xdr:rowOff>
    </xdr:from>
    <xdr:to>
      <xdr:col>24</xdr:col>
      <xdr:colOff>63500</xdr:colOff>
      <xdr:row>99</xdr:row>
      <xdr:rowOff>86176</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3797300" y="17058503"/>
          <a:ext cx="838200" cy="1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48221</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850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25344</xdr:rowOff>
    </xdr:from>
    <xdr:to>
      <xdr:col>24</xdr:col>
      <xdr:colOff>114300</xdr:colOff>
      <xdr:row>99</xdr:row>
      <xdr:rowOff>126944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998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84950</xdr:rowOff>
    </xdr:from>
    <xdr:to>
      <xdr:col>19</xdr:col>
      <xdr:colOff>177800</xdr:colOff>
      <xdr:row>99</xdr:row>
      <xdr:rowOff>84953</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908300" y="17058500"/>
          <a:ext cx="889000" cy="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99</xdr:row>
      <xdr:rowOff>25888</xdr:rowOff>
    </xdr:from>
    <xdr:to>
      <xdr:col>20</xdr:col>
      <xdr:colOff>38100</xdr:colOff>
      <xdr:row>99</xdr:row>
      <xdr:rowOff>127488</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99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144015</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77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84950</xdr:rowOff>
    </xdr:from>
    <xdr:to>
      <xdr:col>15</xdr:col>
      <xdr:colOff>50800</xdr:colOff>
      <xdr:row>99</xdr:row>
      <xdr:rowOff>85072</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7058500"/>
          <a:ext cx="889000" cy="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26574</xdr:rowOff>
    </xdr:from>
    <xdr:to>
      <xdr:col>15</xdr:col>
      <xdr:colOff>101600</xdr:colOff>
      <xdr:row>99</xdr:row>
      <xdr:rowOff>128174</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700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144701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77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85072</xdr:rowOff>
    </xdr:from>
    <xdr:to>
      <xdr:col>10</xdr:col>
      <xdr:colOff>114300</xdr:colOff>
      <xdr:row>99</xdr:row>
      <xdr:rowOff>88046</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7058622"/>
          <a:ext cx="889000" cy="2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26995</xdr:rowOff>
    </xdr:from>
    <xdr:to>
      <xdr:col>10</xdr:col>
      <xdr:colOff>165100</xdr:colOff>
      <xdr:row>99</xdr:row>
      <xdr:rowOff>128595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700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145122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77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29462</xdr:rowOff>
    </xdr:from>
    <xdr:to>
      <xdr:col>6</xdr:col>
      <xdr:colOff>38100</xdr:colOff>
      <xdr:row>99</xdr:row>
      <xdr:rowOff>131062</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70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147589</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77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35376</xdr:rowOff>
    </xdr:from>
    <xdr:to>
      <xdr:col>24</xdr:col>
      <xdr:colOff>114300</xdr:colOff>
      <xdr:row>99</xdr:row>
      <xdr:rowOff>136976</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7008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99</xdr:row>
      <xdr:rowOff>3771</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977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34153</xdr:rowOff>
    </xdr:from>
    <xdr:to>
      <xdr:col>20</xdr:col>
      <xdr:colOff>38100</xdr:colOff>
      <xdr:row>99</xdr:row>
      <xdr:rowOff>135753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7007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126880</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7100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34150</xdr:rowOff>
    </xdr:from>
    <xdr:to>
      <xdr:col>15</xdr:col>
      <xdr:colOff>101600</xdr:colOff>
      <xdr:row>99</xdr:row>
      <xdr:rowOff>135750</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70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126877</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7100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34272</xdr:rowOff>
    </xdr:from>
    <xdr:to>
      <xdr:col>10</xdr:col>
      <xdr:colOff>165100</xdr:colOff>
      <xdr:row>99</xdr:row>
      <xdr:rowOff>135872</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700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126999</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7100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37246</xdr:rowOff>
    </xdr:from>
    <xdr:to>
      <xdr:col>6</xdr:col>
      <xdr:colOff>38100</xdr:colOff>
      <xdr:row>99</xdr:row>
      <xdr:rowOff>138846</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7010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129973</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7103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116187</xdr:rowOff>
    </xdr:from>
    <xdr:to>
      <xdr:col>54</xdr:col>
      <xdr:colOff>189865</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259687"/>
          <a:ext cx="1270" cy="1525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62864</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03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116187</xdr:rowOff>
    </xdr:from>
    <xdr:to>
      <xdr:col>55</xdr:col>
      <xdr:colOff>88900</xdr:colOff>
      <xdr:row>30</xdr:row>
      <xdr:rowOff>116187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259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28992</xdr:rowOff>
    </xdr:from>
    <xdr:to>
      <xdr:col>55</xdr:col>
      <xdr:colOff>0</xdr:colOff>
      <xdr:row>35</xdr:row>
      <xdr:rowOff>44668</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9639300" y="6029742"/>
          <a:ext cx="838200" cy="15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82676</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4263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104249</xdr:rowOff>
    </xdr:from>
    <xdr:to>
      <xdr:col>55</xdr:col>
      <xdr:colOff>50800</xdr:colOff>
      <xdr:row>38</xdr:row>
      <xdr:rowOff>34399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44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44668</xdr:rowOff>
    </xdr:from>
    <xdr:to>
      <xdr:col>50</xdr:col>
      <xdr:colOff>114300</xdr:colOff>
      <xdr:row>35</xdr:row>
      <xdr:rowOff>50219</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8750300" y="6045418"/>
          <a:ext cx="889000" cy="5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132007</xdr:rowOff>
    </xdr:from>
    <xdr:to>
      <xdr:col>50</xdr:col>
      <xdr:colOff>165100</xdr:colOff>
      <xdr:row>38</xdr:row>
      <xdr:rowOff>62157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53284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568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50219</xdr:rowOff>
    </xdr:from>
    <xdr:to>
      <xdr:col>45</xdr:col>
      <xdr:colOff>177800</xdr:colOff>
      <xdr:row>35</xdr:row>
      <xdr:rowOff>114228</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7861300" y="6050969"/>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119271</xdr:rowOff>
    </xdr:from>
    <xdr:to>
      <xdr:col>46</xdr:col>
      <xdr:colOff>38100</xdr:colOff>
      <xdr:row>38</xdr:row>
      <xdr:rowOff>49421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40548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5556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77978</xdr:rowOff>
    </xdr:from>
    <xdr:to>
      <xdr:col>41</xdr:col>
      <xdr:colOff>50800</xdr:colOff>
      <xdr:row>35</xdr:row>
      <xdr:rowOff>114228</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a:off x="6972300" y="6078728"/>
          <a:ext cx="889000" cy="36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132987</xdr:rowOff>
    </xdr:from>
    <xdr:to>
      <xdr:col>41</xdr:col>
      <xdr:colOff>101600</xdr:colOff>
      <xdr:row>38</xdr:row>
      <xdr:rowOff>63137</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54264</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569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158133</xdr:rowOff>
    </xdr:from>
    <xdr:to>
      <xdr:col>36</xdr:col>
      <xdr:colOff>165100</xdr:colOff>
      <xdr:row>38</xdr:row>
      <xdr:rowOff>88283</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79410</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6594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149642</xdr:rowOff>
    </xdr:from>
    <xdr:to>
      <xdr:col>55</xdr:col>
      <xdr:colOff>50800</xdr:colOff>
      <xdr:row>35</xdr:row>
      <xdr:rowOff>79792</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5978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1069</xdr:rowOff>
    </xdr:from>
    <xdr:ext cx="469744"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5830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165318</xdr:rowOff>
    </xdr:from>
    <xdr:to>
      <xdr:col>50</xdr:col>
      <xdr:colOff>165100</xdr:colOff>
      <xdr:row>35</xdr:row>
      <xdr:rowOff>95468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599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33</xdr:row>
      <xdr:rowOff>111995</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04428" y="5769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170869</xdr:rowOff>
    </xdr:from>
    <xdr:to>
      <xdr:col>46</xdr:col>
      <xdr:colOff>38100</xdr:colOff>
      <xdr:row>35</xdr:row>
      <xdr:rowOff>101019</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000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117546</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15428" y="5775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63428</xdr:rowOff>
    </xdr:from>
    <xdr:to>
      <xdr:col>41</xdr:col>
      <xdr:colOff>101600</xdr:colOff>
      <xdr:row>35</xdr:row>
      <xdr:rowOff>165028</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064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10105</xdr:rowOff>
    </xdr:from>
    <xdr:ext cx="469744"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26428" y="5839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27178</xdr:rowOff>
    </xdr:from>
    <xdr:to>
      <xdr:col>36</xdr:col>
      <xdr:colOff>165100</xdr:colOff>
      <xdr:row>35</xdr:row>
      <xdr:rowOff>128778</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027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145305</xdr:rowOff>
    </xdr:from>
    <xdr:ext cx="469744"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37428" y="5803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64288</xdr:rowOff>
    </xdr:from>
    <xdr:to>
      <xdr:col>54</xdr:col>
      <xdr:colOff>189865</xdr:colOff>
      <xdr:row>58</xdr:row>
      <xdr:rowOff>136944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636788"/>
          <a:ext cx="1270" cy="144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140771</xdr:rowOff>
    </xdr:from>
    <xdr:ext cx="469744"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08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136944</xdr:rowOff>
    </xdr:from>
    <xdr:to>
      <xdr:col>55</xdr:col>
      <xdr:colOff>88900</xdr:colOff>
      <xdr:row>58</xdr:row>
      <xdr:rowOff>136944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081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10965</xdr:rowOff>
    </xdr:from>
    <xdr:ext cx="599010"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412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119,938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64288</xdr:rowOff>
    </xdr:from>
    <xdr:to>
      <xdr:col>55</xdr:col>
      <xdr:colOff>88900</xdr:colOff>
      <xdr:row>50</xdr:row>
      <xdr:rowOff>64288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63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104978</xdr:rowOff>
    </xdr:from>
    <xdr:to>
      <xdr:col>55</xdr:col>
      <xdr:colOff>0</xdr:colOff>
      <xdr:row>56</xdr:row>
      <xdr:rowOff>124764</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9639300" y="9706178"/>
          <a:ext cx="838200" cy="19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28592</xdr:rowOff>
    </xdr:from>
    <xdr:ext cx="534377"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458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5715</xdr:rowOff>
    </xdr:from>
    <xdr:to>
      <xdr:col>55</xdr:col>
      <xdr:colOff>50800</xdr:colOff>
      <xdr:row>56</xdr:row>
      <xdr:rowOff>107315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60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104978</xdr:rowOff>
    </xdr:from>
    <xdr:to>
      <xdr:col>50</xdr:col>
      <xdr:colOff>114300</xdr:colOff>
      <xdr:row>57</xdr:row>
      <xdr:rowOff>2515</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8750300" y="9706178"/>
          <a:ext cx="889000" cy="6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159868</xdr:rowOff>
    </xdr:from>
    <xdr:to>
      <xdr:col>50</xdr:col>
      <xdr:colOff>165100</xdr:colOff>
      <xdr:row>56</xdr:row>
      <xdr:rowOff>90018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589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106545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372111" y="9364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27737</xdr:rowOff>
    </xdr:from>
    <xdr:to>
      <xdr:col>45</xdr:col>
      <xdr:colOff>177800</xdr:colOff>
      <xdr:row>57</xdr:row>
      <xdr:rowOff>2515</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a:off x="7861300" y="9628937"/>
          <a:ext cx="889000" cy="146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16104</xdr:rowOff>
    </xdr:from>
    <xdr:to>
      <xdr:col>46</xdr:col>
      <xdr:colOff>38100</xdr:colOff>
      <xdr:row>56</xdr:row>
      <xdr:rowOff>117704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61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134231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483111" y="9392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27737</xdr:rowOff>
    </xdr:from>
    <xdr:to>
      <xdr:col>41</xdr:col>
      <xdr:colOff>50800</xdr:colOff>
      <xdr:row>56</xdr:row>
      <xdr:rowOff>66751</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flipV="1">
          <a:off x="6972300" y="9628937"/>
          <a:ext cx="889000" cy="39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10351</xdr:rowOff>
    </xdr:from>
    <xdr:to>
      <xdr:col>41</xdr:col>
      <xdr:colOff>101600</xdr:colOff>
      <xdr:row>56</xdr:row>
      <xdr:rowOff>111951</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103078</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594111" y="970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21717</xdr:rowOff>
    </xdr:from>
    <xdr:to>
      <xdr:col>36</xdr:col>
      <xdr:colOff>165100</xdr:colOff>
      <xdr:row>56</xdr:row>
      <xdr:rowOff>123317</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62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114444</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05111" y="971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73964</xdr:rowOff>
    </xdr:from>
    <xdr:to>
      <xdr:col>55</xdr:col>
      <xdr:colOff>50800</xdr:colOff>
      <xdr:row>57</xdr:row>
      <xdr:rowOff>4114</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9675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52391</xdr:rowOff>
    </xdr:from>
    <xdr:ext cx="534377"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653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54178</xdr:rowOff>
    </xdr:from>
    <xdr:to>
      <xdr:col>50</xdr:col>
      <xdr:colOff>165100</xdr:colOff>
      <xdr:row>56</xdr:row>
      <xdr:rowOff>155778</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9655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146905</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372111" y="9748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123165</xdr:rowOff>
    </xdr:from>
    <xdr:to>
      <xdr:col>46</xdr:col>
      <xdr:colOff>38100</xdr:colOff>
      <xdr:row>57</xdr:row>
      <xdr:rowOff>53315</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972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44442</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483111" y="9817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148387</xdr:rowOff>
    </xdr:from>
    <xdr:to>
      <xdr:col>41</xdr:col>
      <xdr:colOff>101600</xdr:colOff>
      <xdr:row>56</xdr:row>
      <xdr:rowOff>78537</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9578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95064</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594111" y="9353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15951</xdr:rowOff>
    </xdr:from>
    <xdr:to>
      <xdr:col>36</xdr:col>
      <xdr:colOff>165100</xdr:colOff>
      <xdr:row>56</xdr:row>
      <xdr:rowOff>117551</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9617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134078</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05111" y="9392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134685</xdr:rowOff>
    </xdr:from>
    <xdr:to>
      <xdr:col>54</xdr:col>
      <xdr:colOff>189865</xdr:colOff>
      <xdr:row>78</xdr:row>
      <xdr:rowOff>120735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307635"/>
          <a:ext cx="1270" cy="118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124562</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9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120735</xdr:rowOff>
    </xdr:from>
    <xdr:to>
      <xdr:col>55</xdr:col>
      <xdr:colOff>88900</xdr:colOff>
      <xdr:row>78</xdr:row>
      <xdr:rowOff>120735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93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81362</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082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134685</xdr:rowOff>
    </xdr:from>
    <xdr:to>
      <xdr:col>55</xdr:col>
      <xdr:colOff>88900</xdr:colOff>
      <xdr:row>71</xdr:row>
      <xdr:rowOff>134685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307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28944</xdr:rowOff>
    </xdr:from>
    <xdr:to>
      <xdr:col>55</xdr:col>
      <xdr:colOff>0</xdr:colOff>
      <xdr:row>78</xdr:row>
      <xdr:rowOff>72313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3402044"/>
          <a:ext cx="838200" cy="43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164332</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194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141455</xdr:rowOff>
    </xdr:from>
    <xdr:to>
      <xdr:col>55</xdr:col>
      <xdr:colOff>50800</xdr:colOff>
      <xdr:row>78</xdr:row>
      <xdr:rowOff>71605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34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8584</xdr:rowOff>
    </xdr:from>
    <xdr:to>
      <xdr:col>50</xdr:col>
      <xdr:colOff>114300</xdr:colOff>
      <xdr:row>78</xdr:row>
      <xdr:rowOff>28944</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381684"/>
          <a:ext cx="889000" cy="20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132494</xdr:rowOff>
    </xdr:from>
    <xdr:to>
      <xdr:col>50</xdr:col>
      <xdr:colOff>165100</xdr:colOff>
      <xdr:row>78</xdr:row>
      <xdr:rowOff>62644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79171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10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8584</xdr:rowOff>
    </xdr:from>
    <xdr:to>
      <xdr:col>45</xdr:col>
      <xdr:colOff>177800</xdr:colOff>
      <xdr:row>78</xdr:row>
      <xdr:rowOff>38362</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381684"/>
          <a:ext cx="889000" cy="29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123337</xdr:rowOff>
    </xdr:from>
    <xdr:to>
      <xdr:col>46</xdr:col>
      <xdr:colOff>38100</xdr:colOff>
      <xdr:row>78</xdr:row>
      <xdr:rowOff>53487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70014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10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31860</xdr:rowOff>
    </xdr:from>
    <xdr:to>
      <xdr:col>41</xdr:col>
      <xdr:colOff>50800</xdr:colOff>
      <xdr:row>78</xdr:row>
      <xdr:rowOff>38362</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972300" y="13404960"/>
          <a:ext cx="889000" cy="6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119176</xdr:rowOff>
    </xdr:from>
    <xdr:to>
      <xdr:col>41</xdr:col>
      <xdr:colOff>101600</xdr:colOff>
      <xdr:row>78</xdr:row>
      <xdr:rowOff>49326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65853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0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112016</xdr:rowOff>
    </xdr:from>
    <xdr:to>
      <xdr:col>36</xdr:col>
      <xdr:colOff>165100</xdr:colOff>
      <xdr:row>78</xdr:row>
      <xdr:rowOff>42166</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58693</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0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21513</xdr:rowOff>
    </xdr:from>
    <xdr:to>
      <xdr:col>55</xdr:col>
      <xdr:colOff>50800</xdr:colOff>
      <xdr:row>78</xdr:row>
      <xdr:rowOff>123113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394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119882</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321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149594</xdr:rowOff>
    </xdr:from>
    <xdr:to>
      <xdr:col>50</xdr:col>
      <xdr:colOff>165100</xdr:colOff>
      <xdr:row>78</xdr:row>
      <xdr:rowOff>79744</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35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70871</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344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129234</xdr:rowOff>
    </xdr:from>
    <xdr:to>
      <xdr:col>46</xdr:col>
      <xdr:colOff>38100</xdr:colOff>
      <xdr:row>78</xdr:row>
      <xdr:rowOff>59384</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33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50511</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423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159012</xdr:rowOff>
    </xdr:from>
    <xdr:to>
      <xdr:col>41</xdr:col>
      <xdr:colOff>101600</xdr:colOff>
      <xdr:row>78</xdr:row>
      <xdr:rowOff>89162</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360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80289</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453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152510</xdr:rowOff>
    </xdr:from>
    <xdr:to>
      <xdr:col>36</xdr:col>
      <xdr:colOff>165100</xdr:colOff>
      <xdr:row>78</xdr:row>
      <xdr:rowOff>82660</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35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73787</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446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62502</xdr:rowOff>
    </xdr:from>
    <xdr:to>
      <xdr:col>54</xdr:col>
      <xdr:colOff>189865</xdr:colOff>
      <xdr:row>98</xdr:row>
      <xdr:rowOff>79228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93002"/>
          <a:ext cx="1270" cy="1388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83055</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88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79228</xdr:rowOff>
    </xdr:from>
    <xdr:to>
      <xdr:col>55</xdr:col>
      <xdr:colOff>88900</xdr:colOff>
      <xdr:row>98</xdr:row>
      <xdr:rowOff>79228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88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9179</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68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200,131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62502</xdr:rowOff>
    </xdr:from>
    <xdr:to>
      <xdr:col>55</xdr:col>
      <xdr:colOff>88900</xdr:colOff>
      <xdr:row>90</xdr:row>
      <xdr:rowOff>62502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93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130297</xdr:rowOff>
    </xdr:from>
    <xdr:to>
      <xdr:col>55</xdr:col>
      <xdr:colOff>0</xdr:colOff>
      <xdr:row>97</xdr:row>
      <xdr:rowOff>12409</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6589497"/>
          <a:ext cx="838200" cy="53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15246</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302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163819</xdr:rowOff>
    </xdr:from>
    <xdr:to>
      <xdr:col>55</xdr:col>
      <xdr:colOff>50800</xdr:colOff>
      <xdr:row>96</xdr:row>
      <xdr:rowOff>93969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45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12409</xdr:rowOff>
    </xdr:from>
    <xdr:to>
      <xdr:col>50</xdr:col>
      <xdr:colOff>114300</xdr:colOff>
      <xdr:row>97</xdr:row>
      <xdr:rowOff>37486</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6643059"/>
          <a:ext cx="889000" cy="25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22682</xdr:rowOff>
    </xdr:from>
    <xdr:to>
      <xdr:col>50</xdr:col>
      <xdr:colOff>165100</xdr:colOff>
      <xdr:row>96</xdr:row>
      <xdr:rowOff>124282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140809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25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21476</xdr:rowOff>
    </xdr:from>
    <xdr:to>
      <xdr:col>45</xdr:col>
      <xdr:colOff>177800</xdr:colOff>
      <xdr:row>97</xdr:row>
      <xdr:rowOff>37486</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7861300" y="16652126"/>
          <a:ext cx="889000" cy="16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26043</xdr:rowOff>
    </xdr:from>
    <xdr:to>
      <xdr:col>46</xdr:col>
      <xdr:colOff>38100</xdr:colOff>
      <xdr:row>96</xdr:row>
      <xdr:rowOff>127643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144170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26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21476</xdr:rowOff>
    </xdr:from>
    <xdr:to>
      <xdr:col>41</xdr:col>
      <xdr:colOff>50800</xdr:colOff>
      <xdr:row>97</xdr:row>
      <xdr:rowOff>38216</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6652126"/>
          <a:ext cx="889000" cy="16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13408</xdr:rowOff>
    </xdr:from>
    <xdr:to>
      <xdr:col>41</xdr:col>
      <xdr:colOff>101600</xdr:colOff>
      <xdr:row>96</xdr:row>
      <xdr:rowOff>115008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131535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24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53467</xdr:rowOff>
    </xdr:from>
    <xdr:to>
      <xdr:col>36</xdr:col>
      <xdr:colOff>165100</xdr:colOff>
      <xdr:row>96</xdr:row>
      <xdr:rowOff>155067</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144</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28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79497</xdr:rowOff>
    </xdr:from>
    <xdr:to>
      <xdr:col>55</xdr:col>
      <xdr:colOff>50800</xdr:colOff>
      <xdr:row>97</xdr:row>
      <xdr:rowOff>9647</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538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57924</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517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133059</xdr:rowOff>
    </xdr:from>
    <xdr:to>
      <xdr:col>50</xdr:col>
      <xdr:colOff>165100</xdr:colOff>
      <xdr:row>97</xdr:row>
      <xdr:rowOff>63209</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592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54336</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684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158136</xdr:rowOff>
    </xdr:from>
    <xdr:to>
      <xdr:col>46</xdr:col>
      <xdr:colOff>38100</xdr:colOff>
      <xdr:row>97</xdr:row>
      <xdr:rowOff>88286</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617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79413</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710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142126</xdr:rowOff>
    </xdr:from>
    <xdr:to>
      <xdr:col>41</xdr:col>
      <xdr:colOff>101600</xdr:colOff>
      <xdr:row>97</xdr:row>
      <xdr:rowOff>72276</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601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63403</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694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158866</xdr:rowOff>
    </xdr:from>
    <xdr:to>
      <xdr:col>36</xdr:col>
      <xdr:colOff>165100</xdr:colOff>
      <xdr:row>97</xdr:row>
      <xdr:rowOff>89016</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61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80143</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710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91994</xdr:rowOff>
    </xdr:from>
    <xdr:to>
      <xdr:col>85</xdr:col>
      <xdr:colOff>126364</xdr:colOff>
      <xdr:row>38</xdr:row>
      <xdr:rowOff>143243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35494"/>
          <a:ext cx="1269" cy="1422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147070</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6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143243</xdr:rowOff>
    </xdr:from>
    <xdr:to>
      <xdr:col>86</xdr:col>
      <xdr:colOff>25400</xdr:colOff>
      <xdr:row>38</xdr:row>
      <xdr:rowOff>143243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5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38671</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010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91994</xdr:rowOff>
    </xdr:from>
    <xdr:to>
      <xdr:col>86</xdr:col>
      <xdr:colOff>25400</xdr:colOff>
      <xdr:row>30</xdr:row>
      <xdr:rowOff>91994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35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55218</xdr:rowOff>
    </xdr:from>
    <xdr:to>
      <xdr:col>85</xdr:col>
      <xdr:colOff>127000</xdr:colOff>
      <xdr:row>38</xdr:row>
      <xdr:rowOff>71434</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570318"/>
          <a:ext cx="838200" cy="16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6607</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178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155180</xdr:rowOff>
    </xdr:from>
    <xdr:to>
      <xdr:col>85</xdr:col>
      <xdr:colOff>177800</xdr:colOff>
      <xdr:row>37</xdr:row>
      <xdr:rowOff>85330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65634</xdr:rowOff>
    </xdr:from>
    <xdr:to>
      <xdr:col>81</xdr:col>
      <xdr:colOff>50800</xdr:colOff>
      <xdr:row>38</xdr:row>
      <xdr:rowOff>71434</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4592300" y="6580734"/>
          <a:ext cx="889000" cy="5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39822</xdr:rowOff>
    </xdr:from>
    <xdr:to>
      <xdr:col>81</xdr:col>
      <xdr:colOff>101600</xdr:colOff>
      <xdr:row>37</xdr:row>
      <xdr:rowOff>141422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38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157949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158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65634</xdr:rowOff>
    </xdr:from>
    <xdr:to>
      <xdr:col>76</xdr:col>
      <xdr:colOff>114300</xdr:colOff>
      <xdr:row>38</xdr:row>
      <xdr:rowOff>80221</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3703300" y="6580734"/>
          <a:ext cx="889000" cy="14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60168</xdr:rowOff>
    </xdr:from>
    <xdr:to>
      <xdr:col>76</xdr:col>
      <xdr:colOff>165100</xdr:colOff>
      <xdr:row>37</xdr:row>
      <xdr:rowOff>161768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40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6845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17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67776</xdr:rowOff>
    </xdr:from>
    <xdr:to>
      <xdr:col>71</xdr:col>
      <xdr:colOff>177800</xdr:colOff>
      <xdr:row>38</xdr:row>
      <xdr:rowOff>80221</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a:off x="12814300" y="6582876"/>
          <a:ext cx="889000" cy="12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47438</xdr:rowOff>
    </xdr:from>
    <xdr:to>
      <xdr:col>72</xdr:col>
      <xdr:colOff>38100</xdr:colOff>
      <xdr:row>37</xdr:row>
      <xdr:rowOff>149038</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39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165565</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16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39765</xdr:rowOff>
    </xdr:from>
    <xdr:to>
      <xdr:col>67</xdr:col>
      <xdr:colOff>101600</xdr:colOff>
      <xdr:row>37</xdr:row>
      <xdr:rowOff>141365</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38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157892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15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4418</xdr:rowOff>
    </xdr:from>
    <xdr:to>
      <xdr:col>85</xdr:col>
      <xdr:colOff>177800</xdr:colOff>
      <xdr:row>38</xdr:row>
      <xdr:rowOff>106018</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519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90795</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434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20634</xdr:rowOff>
    </xdr:from>
    <xdr:to>
      <xdr:col>81</xdr:col>
      <xdr:colOff>101600</xdr:colOff>
      <xdr:row>38</xdr:row>
      <xdr:rowOff>122234</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53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113361</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628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14834</xdr:rowOff>
    </xdr:from>
    <xdr:to>
      <xdr:col>76</xdr:col>
      <xdr:colOff>165100</xdr:colOff>
      <xdr:row>38</xdr:row>
      <xdr:rowOff>116434</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529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107561</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622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29421</xdr:rowOff>
    </xdr:from>
    <xdr:to>
      <xdr:col>72</xdr:col>
      <xdr:colOff>38100</xdr:colOff>
      <xdr:row>38</xdr:row>
      <xdr:rowOff>131021</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544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122148</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637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16976</xdr:rowOff>
    </xdr:from>
    <xdr:to>
      <xdr:col>67</xdr:col>
      <xdr:colOff>101600</xdr:colOff>
      <xdr:row>38</xdr:row>
      <xdr:rowOff>118576</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53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109703</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624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34064</xdr:rowOff>
    </xdr:from>
    <xdr:to>
      <xdr:col>85</xdr:col>
      <xdr:colOff>126364</xdr:colOff>
      <xdr:row>57</xdr:row>
      <xdr:rowOff>155481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78014"/>
          <a:ext cx="1269" cy="1150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159308</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993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155481</xdr:rowOff>
    </xdr:from>
    <xdr:to>
      <xdr:col>86</xdr:col>
      <xdr:colOff>25400</xdr:colOff>
      <xdr:row>57</xdr:row>
      <xdr:rowOff>155481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992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152191</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553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181,363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34064</xdr:rowOff>
    </xdr:from>
    <xdr:to>
      <xdr:col>86</xdr:col>
      <xdr:colOff>25400</xdr:colOff>
      <xdr:row>51</xdr:row>
      <xdr:rowOff>34064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78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142626</xdr:rowOff>
    </xdr:from>
    <xdr:to>
      <xdr:col>85</xdr:col>
      <xdr:colOff>127000</xdr:colOff>
      <xdr:row>57</xdr:row>
      <xdr:rowOff>31374</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9743826"/>
          <a:ext cx="838200" cy="60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122018</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380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99141</xdr:rowOff>
    </xdr:from>
    <xdr:to>
      <xdr:col>85</xdr:col>
      <xdr:colOff>177800</xdr:colOff>
      <xdr:row>56</xdr:row>
      <xdr:rowOff>29291</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528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16470</xdr:rowOff>
    </xdr:from>
    <xdr:to>
      <xdr:col>81</xdr:col>
      <xdr:colOff>50800</xdr:colOff>
      <xdr:row>57</xdr:row>
      <xdr:rowOff>31374</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4592300" y="9789120"/>
          <a:ext cx="889000" cy="1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158524</xdr:rowOff>
    </xdr:from>
    <xdr:to>
      <xdr:col>81</xdr:col>
      <xdr:colOff>101600</xdr:colOff>
      <xdr:row>56</xdr:row>
      <xdr:rowOff>88674</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58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105201</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36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147586</xdr:rowOff>
    </xdr:from>
    <xdr:to>
      <xdr:col>76</xdr:col>
      <xdr:colOff>114300</xdr:colOff>
      <xdr:row>57</xdr:row>
      <xdr:rowOff>16470</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3703300" y="9748786"/>
          <a:ext cx="889000" cy="40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18240</xdr:rowOff>
    </xdr:from>
    <xdr:to>
      <xdr:col>76</xdr:col>
      <xdr:colOff>165100</xdr:colOff>
      <xdr:row>56</xdr:row>
      <xdr:rowOff>119840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136367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394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144721</xdr:rowOff>
    </xdr:from>
    <xdr:to>
      <xdr:col>71</xdr:col>
      <xdr:colOff>177800</xdr:colOff>
      <xdr:row>56</xdr:row>
      <xdr:rowOff>147586</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2814300" y="9745921"/>
          <a:ext cx="889000" cy="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6825</xdr:rowOff>
    </xdr:from>
    <xdr:to>
      <xdr:col>72</xdr:col>
      <xdr:colOff>38100</xdr:colOff>
      <xdr:row>56</xdr:row>
      <xdr:rowOff>108425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124952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38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139825</xdr:rowOff>
    </xdr:from>
    <xdr:to>
      <xdr:col>67</xdr:col>
      <xdr:colOff>101600</xdr:colOff>
      <xdr:row>56</xdr:row>
      <xdr:rowOff>69975</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86502</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34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91826</xdr:rowOff>
    </xdr:from>
    <xdr:to>
      <xdr:col>85</xdr:col>
      <xdr:colOff>177800</xdr:colOff>
      <xdr:row>57</xdr:row>
      <xdr:rowOff>21976</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693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70253</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671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152024</xdr:rowOff>
    </xdr:from>
    <xdr:to>
      <xdr:col>81</xdr:col>
      <xdr:colOff>101600</xdr:colOff>
      <xdr:row>57</xdr:row>
      <xdr:rowOff>82174</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75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73301</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845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137120</xdr:rowOff>
    </xdr:from>
    <xdr:to>
      <xdr:col>76</xdr:col>
      <xdr:colOff>165100</xdr:colOff>
      <xdr:row>57</xdr:row>
      <xdr:rowOff>67270</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73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58397</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831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96786</xdr:rowOff>
    </xdr:from>
    <xdr:to>
      <xdr:col>72</xdr:col>
      <xdr:colOff>38100</xdr:colOff>
      <xdr:row>57</xdr:row>
      <xdr:rowOff>26936</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697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18063</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790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93921</xdr:rowOff>
    </xdr:from>
    <xdr:to>
      <xdr:col>67</xdr:col>
      <xdr:colOff>101600</xdr:colOff>
      <xdr:row>57</xdr:row>
      <xdr:rowOff>24071</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695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15198</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787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20175</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21675"/>
          <a:ext cx="1269" cy="1621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131812</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763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138302</xdr:rowOff>
    </xdr:from>
    <xdr:ext cx="599010"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79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496,600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20175</xdr:rowOff>
    </xdr:from>
    <xdr:to>
      <xdr:col>86</xdr:col>
      <xdr:colOff>25400</xdr:colOff>
      <xdr:row>70</xdr:row>
      <xdr:rowOff>20175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2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92650</xdr:rowOff>
    </xdr:from>
    <xdr:to>
      <xdr:col>85</xdr:col>
      <xdr:colOff>127000</xdr:colOff>
      <xdr:row>79</xdr:row>
      <xdr:rowOff>93594</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637200"/>
          <a:ext cx="838200" cy="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49261</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422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26384</xdr:rowOff>
    </xdr:from>
    <xdr:to>
      <xdr:col>85</xdr:col>
      <xdr:colOff>177800</xdr:colOff>
      <xdr:row>79</xdr:row>
      <xdr:rowOff>127984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570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70027</xdr:rowOff>
    </xdr:from>
    <xdr:to>
      <xdr:col>81</xdr:col>
      <xdr:colOff>50800</xdr:colOff>
      <xdr:row>79</xdr:row>
      <xdr:rowOff>92650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614577"/>
          <a:ext cx="889000" cy="22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22651</xdr:rowOff>
    </xdr:from>
    <xdr:to>
      <xdr:col>81</xdr:col>
      <xdr:colOff>101600</xdr:colOff>
      <xdr:row>79</xdr:row>
      <xdr:rowOff>124251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5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140778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342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64497</xdr:rowOff>
    </xdr:from>
    <xdr:to>
      <xdr:col>76</xdr:col>
      <xdr:colOff>114300</xdr:colOff>
      <xdr:row>79</xdr:row>
      <xdr:rowOff>70027</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609047"/>
          <a:ext cx="889000" cy="5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19186</xdr:rowOff>
    </xdr:from>
    <xdr:to>
      <xdr:col>76</xdr:col>
      <xdr:colOff>165100</xdr:colOff>
      <xdr:row>79</xdr:row>
      <xdr:rowOff>120786</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5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137313</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33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64497</xdr:rowOff>
    </xdr:from>
    <xdr:to>
      <xdr:col>71</xdr:col>
      <xdr:colOff>177800</xdr:colOff>
      <xdr:row>79</xdr:row>
      <xdr:rowOff>71205</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flipV="1">
          <a:off x="12814300" y="13609047"/>
          <a:ext cx="889000" cy="6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15213</xdr:rowOff>
    </xdr:from>
    <xdr:to>
      <xdr:col>72</xdr:col>
      <xdr:colOff>38100</xdr:colOff>
      <xdr:row>79</xdr:row>
      <xdr:rowOff>116813</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5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107940</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36111" y="13652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18002</xdr:rowOff>
    </xdr:from>
    <xdr:to>
      <xdr:col>67</xdr:col>
      <xdr:colOff>101600</xdr:colOff>
      <xdr:row>79</xdr:row>
      <xdr:rowOff>119602</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56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136129</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337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42794</xdr:rowOff>
    </xdr:from>
    <xdr:to>
      <xdr:col>85</xdr:col>
      <xdr:colOff>177800</xdr:colOff>
      <xdr:row>79</xdr:row>
      <xdr:rowOff>144394</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87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4811</xdr:rowOff>
    </xdr:from>
    <xdr:ext cx="469744"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549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41850</xdr:rowOff>
    </xdr:from>
    <xdr:to>
      <xdr:col>81</xdr:col>
      <xdr:colOff>101600</xdr:colOff>
      <xdr:row>79</xdr:row>
      <xdr:rowOff>143450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8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134577</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46428" y="1367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19227</xdr:rowOff>
    </xdr:from>
    <xdr:to>
      <xdr:col>76</xdr:col>
      <xdr:colOff>165100</xdr:colOff>
      <xdr:row>79</xdr:row>
      <xdr:rowOff>120827</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63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111954</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357428" y="13656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13697</xdr:rowOff>
    </xdr:from>
    <xdr:to>
      <xdr:col>72</xdr:col>
      <xdr:colOff>38100</xdr:colOff>
      <xdr:row>79</xdr:row>
      <xdr:rowOff>115297</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58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131824</xdr:rowOff>
    </xdr:from>
    <xdr:ext cx="534377"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436111" y="13333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20405</xdr:rowOff>
    </xdr:from>
    <xdr:to>
      <xdr:col>67</xdr:col>
      <xdr:colOff>101600</xdr:colOff>
      <xdr:row>79</xdr:row>
      <xdr:rowOff>122005</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56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113132</xdr:rowOff>
    </xdr:from>
    <xdr:ext cx="469744"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79428" y="13657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165429</xdr:rowOff>
    </xdr:from>
    <xdr:to>
      <xdr:col>85</xdr:col>
      <xdr:colOff>126364</xdr:colOff>
      <xdr:row>98</xdr:row>
      <xdr:rowOff>65349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95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69176</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87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65349</xdr:rowOff>
    </xdr:from>
    <xdr:to>
      <xdr:col>86</xdr:col>
      <xdr:colOff>25400</xdr:colOff>
      <xdr:row>98</xdr:row>
      <xdr:rowOff>65349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867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112106</xdr:rowOff>
    </xdr:from>
    <xdr:ext cx="599010"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37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165429</xdr:rowOff>
    </xdr:from>
    <xdr:to>
      <xdr:col>86</xdr:col>
      <xdr:colOff>25400</xdr:colOff>
      <xdr:row>90</xdr:row>
      <xdr:rowOff>165429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9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52135</xdr:rowOff>
    </xdr:from>
    <xdr:to>
      <xdr:col>85</xdr:col>
      <xdr:colOff>127000</xdr:colOff>
      <xdr:row>98</xdr:row>
      <xdr:rowOff>55843</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5481300" y="16854235"/>
          <a:ext cx="838200" cy="3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107077</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566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84200</xdr:rowOff>
    </xdr:from>
    <xdr:to>
      <xdr:col>85</xdr:col>
      <xdr:colOff>177800</xdr:colOff>
      <xdr:row>98</xdr:row>
      <xdr:rowOff>14350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71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55843</xdr:rowOff>
    </xdr:from>
    <xdr:to>
      <xdr:col>81</xdr:col>
      <xdr:colOff>50800</xdr:colOff>
      <xdr:row>98</xdr:row>
      <xdr:rowOff>57384</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4592300" y="16857943"/>
          <a:ext cx="889000" cy="1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83578</xdr:rowOff>
    </xdr:from>
    <xdr:to>
      <xdr:col>81</xdr:col>
      <xdr:colOff>101600</xdr:colOff>
      <xdr:row>98</xdr:row>
      <xdr:rowOff>13728</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30255</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48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57384</xdr:rowOff>
    </xdr:from>
    <xdr:to>
      <xdr:col>76</xdr:col>
      <xdr:colOff>114300</xdr:colOff>
      <xdr:row>98</xdr:row>
      <xdr:rowOff>63494</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859484"/>
          <a:ext cx="889000" cy="6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83055</xdr:rowOff>
    </xdr:from>
    <xdr:to>
      <xdr:col>76</xdr:col>
      <xdr:colOff>165100</xdr:colOff>
      <xdr:row>98</xdr:row>
      <xdr:rowOff>13205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29732</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488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63494</xdr:rowOff>
    </xdr:from>
    <xdr:to>
      <xdr:col>71</xdr:col>
      <xdr:colOff>177800</xdr:colOff>
      <xdr:row>98</xdr:row>
      <xdr:rowOff>67087</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6865594"/>
          <a:ext cx="889000" cy="3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88824</xdr:rowOff>
    </xdr:from>
    <xdr:to>
      <xdr:col>72</xdr:col>
      <xdr:colOff>38100</xdr:colOff>
      <xdr:row>98</xdr:row>
      <xdr:rowOff>18974</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35501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49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99146</xdr:rowOff>
    </xdr:from>
    <xdr:to>
      <xdr:col>67</xdr:col>
      <xdr:colOff>101600</xdr:colOff>
      <xdr:row>98</xdr:row>
      <xdr:rowOff>29296</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45823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50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1335</xdr:rowOff>
    </xdr:from>
    <xdr:to>
      <xdr:col>85</xdr:col>
      <xdr:colOff>177800</xdr:colOff>
      <xdr:row>98</xdr:row>
      <xdr:rowOff>102935</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80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87712</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718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5043</xdr:rowOff>
    </xdr:from>
    <xdr:to>
      <xdr:col>81</xdr:col>
      <xdr:colOff>101600</xdr:colOff>
      <xdr:row>98</xdr:row>
      <xdr:rowOff>106643</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807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97770</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899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6584</xdr:rowOff>
    </xdr:from>
    <xdr:to>
      <xdr:col>76</xdr:col>
      <xdr:colOff>165100</xdr:colOff>
      <xdr:row>98</xdr:row>
      <xdr:rowOff>108184</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80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99311</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901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12694</xdr:rowOff>
    </xdr:from>
    <xdr:to>
      <xdr:col>72</xdr:col>
      <xdr:colOff>38100</xdr:colOff>
      <xdr:row>98</xdr:row>
      <xdr:rowOff>114294</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814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105421</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907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16287</xdr:rowOff>
    </xdr:from>
    <xdr:to>
      <xdr:col>67</xdr:col>
      <xdr:colOff>101600</xdr:colOff>
      <xdr:row>98</xdr:row>
      <xdr:rowOff>117887</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818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109014</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911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19359</xdr:rowOff>
    </xdr:from>
    <xdr:to>
      <xdr:col>116</xdr:col>
      <xdr:colOff>62864</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2159595" y="5162859"/>
          <a:ext cx="1269" cy="1622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133421</xdr:rowOff>
    </xdr:from>
    <xdr:ext cx="249299" cy="25904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2212300" y="6819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137486</xdr:rowOff>
    </xdr:from>
    <xdr:ext cx="469744" cy="259045"/>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2212300" y="4938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19359</xdr:rowOff>
    </xdr:from>
    <xdr:to>
      <xdr:col>116</xdr:col>
      <xdr:colOff>152400</xdr:colOff>
      <xdr:row>30</xdr:row>
      <xdr:rowOff>19359</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5162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50871</xdr:rowOff>
    </xdr:from>
    <xdr:ext cx="378565" cy="259045"/>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2212300" y="65659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27994</xdr:rowOff>
    </xdr:from>
    <xdr:to>
      <xdr:col>116</xdr:col>
      <xdr:colOff>114300</xdr:colOff>
      <xdr:row>39</xdr:row>
      <xdr:rowOff>129594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2110700" y="671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19014</xdr:rowOff>
    </xdr:from>
    <xdr:to>
      <xdr:col>112</xdr:col>
      <xdr:colOff>38100</xdr:colOff>
      <xdr:row>39</xdr:row>
      <xdr:rowOff>120614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1272500" y="670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137141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4017" y="6480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25382</xdr:rowOff>
    </xdr:from>
    <xdr:to>
      <xdr:col>107</xdr:col>
      <xdr:colOff>101600</xdr:colOff>
      <xdr:row>39</xdr:row>
      <xdr:rowOff>126982</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0383500" y="671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143509</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5017" y="6487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38118</xdr:rowOff>
    </xdr:from>
    <xdr:to>
      <xdr:col>102</xdr:col>
      <xdr:colOff>165100</xdr:colOff>
      <xdr:row>39</xdr:row>
      <xdr:rowOff>139718</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9494500" y="672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156245</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88333" y="64998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26035</xdr:rowOff>
    </xdr:from>
    <xdr:to>
      <xdr:col>98</xdr:col>
      <xdr:colOff>38100</xdr:colOff>
      <xdr:row>39</xdr:row>
      <xdr:rowOff>127635</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8605500" y="671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144162</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7017" y="6487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6421</xdr:rowOff>
    </xdr:from>
    <xdr:ext cx="249299" cy="259045"/>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2212300" y="6692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佐賀県平均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49</xdr:row>
      <xdr:rowOff>92727</xdr:rowOff>
    </xdr:from>
    <xdr:ext cx="46717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7820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7" name="前年度繰上充用金グラフ枠">
          <a:extLst>
            <a:ext uri="{FF2B5EF4-FFF2-40B4-BE49-F238E27FC236}">
              <a16:creationId xmlns:a16="http://schemas.microsoft.com/office/drawing/2014/main" id="{00000000-0008-0000-0700-00002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34354</xdr:rowOff>
    </xdr:from>
    <xdr:to>
      <xdr:col>116</xdr:col>
      <xdr:colOff>62864</xdr:colOff>
      <xdr:row>59</xdr:row>
      <xdr:rowOff>44450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flipV="1">
          <a:off x="22159595" y="8606854"/>
          <a:ext cx="1269" cy="1553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91267</xdr:rowOff>
    </xdr:from>
    <xdr:ext cx="249299" cy="259045"/>
    <xdr:sp macro="" textlink="">
      <xdr:nvSpPr>
        <xdr:cNvPr id="809" name="前年度繰上充用金最小値テキスト">
          <a:extLst>
            <a:ext uri="{FF2B5EF4-FFF2-40B4-BE49-F238E27FC236}">
              <a16:creationId xmlns:a16="http://schemas.microsoft.com/office/drawing/2014/main" id="{00000000-0008-0000-0700-000029030000}"/>
            </a:ext>
          </a:extLst>
        </xdr:cNvPr>
        <xdr:cNvSpPr txBox="1"/>
      </xdr:nvSpPr>
      <xdr:spPr>
        <a:xfrm>
          <a:off x="22212300" y="10206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152481</xdr:rowOff>
    </xdr:from>
    <xdr:ext cx="469744" cy="259045"/>
    <xdr:sp macro="" textlink="">
      <xdr:nvSpPr>
        <xdr:cNvPr id="811" name="前年度繰上充用金最大値テキスト">
          <a:extLst>
            <a:ext uri="{FF2B5EF4-FFF2-40B4-BE49-F238E27FC236}">
              <a16:creationId xmlns:a16="http://schemas.microsoft.com/office/drawing/2014/main" id="{00000000-0008-0000-0700-00002B030000}"/>
            </a:ext>
          </a:extLst>
        </xdr:cNvPr>
        <xdr:cNvSpPr txBox="1"/>
      </xdr:nvSpPr>
      <xdr:spPr>
        <a:xfrm>
          <a:off x="22212300" y="838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8,153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34354</xdr:rowOff>
    </xdr:from>
    <xdr:to>
      <xdr:col>116</xdr:col>
      <xdr:colOff>152400</xdr:colOff>
      <xdr:row>50</xdr:row>
      <xdr:rowOff>34354</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2072600" y="8606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8717</xdr:rowOff>
    </xdr:from>
    <xdr:ext cx="313932" cy="259045"/>
    <xdr:sp macro="" textlink="">
      <xdr:nvSpPr>
        <xdr:cNvPr id="814" name="前年度繰上充用金平均値テキスト">
          <a:extLst>
            <a:ext uri="{FF2B5EF4-FFF2-40B4-BE49-F238E27FC236}">
              <a16:creationId xmlns:a16="http://schemas.microsoft.com/office/drawing/2014/main" id="{00000000-0008-0000-0700-00002E030000}"/>
            </a:ext>
          </a:extLst>
        </xdr:cNvPr>
        <xdr:cNvSpPr txBox="1"/>
      </xdr:nvSpPr>
      <xdr:spPr>
        <a:xfrm>
          <a:off x="22212300" y="9952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157290</xdr:rowOff>
    </xdr:from>
    <xdr:to>
      <xdr:col>116</xdr:col>
      <xdr:colOff>114300</xdr:colOff>
      <xdr:row>59</xdr:row>
      <xdr:rowOff>87440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22110700" y="1010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156528</xdr:rowOff>
    </xdr:from>
    <xdr:to>
      <xdr:col>112</xdr:col>
      <xdr:colOff>38100</xdr:colOff>
      <xdr:row>59</xdr:row>
      <xdr:rowOff>86678</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1272500" y="1010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103205</xdr:rowOff>
    </xdr:from>
    <xdr:ext cx="313932"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66333" y="9875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156146</xdr:rowOff>
    </xdr:from>
    <xdr:to>
      <xdr:col>107</xdr:col>
      <xdr:colOff>101600</xdr:colOff>
      <xdr:row>59</xdr:row>
      <xdr:rowOff>86296</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20383500" y="1010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102823</xdr:rowOff>
    </xdr:from>
    <xdr:ext cx="313932"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77333" y="9875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155575</xdr:rowOff>
    </xdr:from>
    <xdr:to>
      <xdr:col>102</xdr:col>
      <xdr:colOff>165100</xdr:colOff>
      <xdr:row>59</xdr:row>
      <xdr:rowOff>85725</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19494500" y="1009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102252</xdr:rowOff>
    </xdr:from>
    <xdr:ext cx="313932"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88333" y="9874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154813</xdr:rowOff>
    </xdr:from>
    <xdr:to>
      <xdr:col>98</xdr:col>
      <xdr:colOff>38100</xdr:colOff>
      <xdr:row>59</xdr:row>
      <xdr:rowOff>84963</xdr:rowOff>
    </xdr:to>
    <xdr:sp macro="" textlink="">
      <xdr:nvSpPr>
        <xdr:cNvPr id="825" name="フローチャート: 判断 824">
          <a:extLst>
            <a:ext uri="{FF2B5EF4-FFF2-40B4-BE49-F238E27FC236}">
              <a16:creationId xmlns:a16="http://schemas.microsoft.com/office/drawing/2014/main" id="{00000000-0008-0000-0700-000039030000}"/>
            </a:ext>
          </a:extLst>
        </xdr:cNvPr>
        <xdr:cNvSpPr/>
      </xdr:nvSpPr>
      <xdr:spPr>
        <a:xfrm>
          <a:off x="18605500" y="10098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101490</xdr:rowOff>
    </xdr:from>
    <xdr:ext cx="313932"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499333" y="98741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135717</xdr:rowOff>
    </xdr:from>
    <xdr:ext cx="249299" cy="259045"/>
    <xdr:sp macro="" textlink="">
      <xdr:nvSpPr>
        <xdr:cNvPr id="833" name="前年度繰上充用金該当値テキスト">
          <a:extLst>
            <a:ext uri="{FF2B5EF4-FFF2-40B4-BE49-F238E27FC236}">
              <a16:creationId xmlns:a16="http://schemas.microsoft.com/office/drawing/2014/main" id="{00000000-0008-0000-0700-000041030000}"/>
            </a:ext>
          </a:extLst>
        </xdr:cNvPr>
        <xdr:cNvSpPr txBox="1"/>
      </xdr:nvSpPr>
      <xdr:spPr>
        <a:xfrm>
          <a:off x="22212300" y="10079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0" name="楕円 839">
          <a:extLst>
            <a:ext uri="{FF2B5EF4-FFF2-40B4-BE49-F238E27FC236}">
              <a16:creationId xmlns:a16="http://schemas.microsoft.com/office/drawing/2014/main" id="{00000000-0008-0000-0700-000048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2" name="正方形/長方形 841">
          <a:extLst>
            <a:ext uri="{FF2B5EF4-FFF2-40B4-BE49-F238E27FC236}">
              <a16:creationId xmlns:a16="http://schemas.microsoft.com/office/drawing/2014/main" id="{00000000-0008-0000-0700-00004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3" name="正方形/長方形 842">
          <a:extLst>
            <a:ext uri="{FF2B5EF4-FFF2-40B4-BE49-F238E27FC236}">
              <a16:creationId xmlns:a16="http://schemas.microsoft.com/office/drawing/2014/main" id="{00000000-0008-0000-0700-00004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4" name="テキスト ボックス 843">
          <a:extLst>
            <a:ext uri="{FF2B5EF4-FFF2-40B4-BE49-F238E27FC236}">
              <a16:creationId xmlns:a16="http://schemas.microsoft.com/office/drawing/2014/main" id="{00000000-0008-0000-0700-00004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・議会費、民生費、労働費を除くと、住民一人当たりのコストは類似団体平均と比較して、おおむね同等又は低い水準にある。</a:t>
          </a:r>
        </a:p>
        <a:p>
          <a:r>
            <a:rPr kumimoji="1" lang="ja-JP" altLang="en-US" sz="1300">
              <a:latin typeface="ＭＳ Ｐゴシック" panose="020B0600070205080204" pitchFamily="50" charset="-128"/>
              <a:ea typeface="ＭＳ Ｐゴシック" panose="020B0600070205080204" pitchFamily="50" charset="-128"/>
            </a:rPr>
            <a:t>・民生費は他自治体と比べ、老年人口割合が高く、また当市内に幼稚園が少なく、保育所又は認定こども園を利用する児童の割合が高いこと、労働費は労働福利厚生資金等貸付金が高い水準であることが主な要因となってる。</a:t>
          </a:r>
        </a:p>
        <a:p>
          <a:r>
            <a:rPr kumimoji="1" lang="ja-JP" altLang="en-US" sz="1300">
              <a:latin typeface="ＭＳ Ｐゴシック" panose="020B0600070205080204" pitchFamily="50" charset="-128"/>
              <a:ea typeface="ＭＳ Ｐゴシック" panose="020B0600070205080204" pitchFamily="50" charset="-128"/>
            </a:rPr>
            <a:t>・各目的において、前年度と比較し、増加が大きなものの主な要因は以下のとおり。</a:t>
          </a:r>
        </a:p>
        <a:p>
          <a:r>
            <a:rPr kumimoji="1" lang="ja-JP" altLang="en-US" sz="1300">
              <a:latin typeface="ＭＳ Ｐゴシック" panose="020B0600070205080204" pitchFamily="50" charset="-128"/>
              <a:ea typeface="ＭＳ Ｐゴシック" panose="020B0600070205080204" pitchFamily="50" charset="-128"/>
            </a:rPr>
            <a:t>　民生費：国の施策による給付金事業（低所得者支援及び定額減税補足給付金等）の実施により事業費が増加したこと。　　教育費：国スポ・全障スポ大会の開催や小学校長寿命化改良事業の実施により事業費が増加したこと。</a:t>
          </a:r>
        </a:p>
        <a:p>
          <a:r>
            <a:rPr kumimoji="1" lang="ja-JP" altLang="en-US" sz="1300">
              <a:latin typeface="ＭＳ Ｐゴシック" panose="020B0600070205080204" pitchFamily="50" charset="-128"/>
              <a:ea typeface="ＭＳ Ｐゴシック" panose="020B0600070205080204" pitchFamily="50" charset="-128"/>
            </a:rPr>
            <a:t>・各目的において、前年度と比較し、減少が大きなものの主な要因は以下のとおり。</a:t>
          </a:r>
        </a:p>
        <a:p>
          <a:r>
            <a:rPr kumimoji="1" lang="ja-JP" altLang="en-US" sz="1300">
              <a:latin typeface="ＭＳ Ｐゴシック" panose="020B0600070205080204" pitchFamily="50" charset="-128"/>
              <a:ea typeface="ＭＳ Ｐゴシック" panose="020B0600070205080204" pitchFamily="50" charset="-128"/>
            </a:rPr>
            <a:t>　商工費：道の駅鹿島整備事業や緊急経済対策事業継続支援事業の終了により事業費が減少したこと。</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佐賀県鹿島市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財政調整基金は、財源不足の補てんや年度間の財源平準化のために、取崩や積立を行っている。</a:t>
          </a:r>
        </a:p>
        <a:p>
          <a:r>
            <a:rPr kumimoji="1" lang="ja-JP" altLang="en-US" sz="1300">
              <a:latin typeface="ＭＳ ゴシック" pitchFamily="49" charset="-128"/>
              <a:ea typeface="ＭＳ ゴシック" pitchFamily="49" charset="-128"/>
            </a:rPr>
            <a:t>令和</a:t>
          </a:r>
          <a:r>
            <a:rPr kumimoji="1" lang="en-US" altLang="ja-JP" sz="1300">
              <a:latin typeface="ＭＳ ゴシック" pitchFamily="49" charset="-128"/>
              <a:ea typeface="ＭＳ ゴシック" pitchFamily="49" charset="-128"/>
            </a:rPr>
            <a:t>6</a:t>
          </a:r>
          <a:r>
            <a:rPr kumimoji="1" lang="ja-JP" altLang="en-US" sz="1300">
              <a:latin typeface="ＭＳ ゴシック" pitchFamily="49" charset="-128"/>
              <a:ea typeface="ＭＳ ゴシック" pitchFamily="49" charset="-128"/>
            </a:rPr>
            <a:t>年度末残高は前年度を上回り、一般的に適正といわれている標準財政規模の</a:t>
          </a:r>
          <a:r>
            <a:rPr kumimoji="1" lang="en-US" altLang="ja-JP" sz="1300">
              <a:latin typeface="ＭＳ ゴシック" pitchFamily="49" charset="-128"/>
              <a:ea typeface="ＭＳ ゴシック" pitchFamily="49" charset="-128"/>
            </a:rPr>
            <a:t>10</a:t>
          </a:r>
          <a:r>
            <a:rPr kumimoji="1" lang="ja-JP" altLang="en-US" sz="1300">
              <a:latin typeface="ＭＳ ゴシック" pitchFamily="49" charset="-128"/>
              <a:ea typeface="ＭＳ ゴシック" pitchFamily="49" charset="-128"/>
            </a:rPr>
            <a:t>～</a:t>
          </a:r>
          <a:r>
            <a:rPr kumimoji="1" lang="en-US" altLang="ja-JP" sz="1300">
              <a:latin typeface="ＭＳ ゴシック" pitchFamily="49" charset="-128"/>
              <a:ea typeface="ＭＳ ゴシック" pitchFamily="49" charset="-128"/>
            </a:rPr>
            <a:t>20</a:t>
          </a:r>
          <a:r>
            <a:rPr kumimoji="1" lang="ja-JP" altLang="en-US" sz="1300">
              <a:latin typeface="ＭＳ ゴシック" pitchFamily="49" charset="-128"/>
              <a:ea typeface="ＭＳ ゴシック" pitchFamily="49" charset="-128"/>
            </a:rPr>
            <a:t>％程度で推移している。</a:t>
          </a:r>
        </a:p>
        <a:p>
          <a:r>
            <a:rPr kumimoji="1" lang="ja-JP" altLang="en-US" sz="1300">
              <a:latin typeface="ＭＳ ゴシック" pitchFamily="49" charset="-128"/>
              <a:ea typeface="ＭＳ ゴシック" pitchFamily="49" charset="-128"/>
            </a:rPr>
            <a:t>実質単年度収支については、実質収支額が前年度から同程度で推移したことにより、前年度から増加した。</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今後も、財政調整基金の取崩を最小限にとどめ、財政基盤の強化を図る。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佐賀県鹿島市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年度以降、全ての会計で黒字決算となっている。</a:t>
          </a:r>
        </a:p>
        <a:p>
          <a:r>
            <a:rPr kumimoji="1" lang="ja-JP" altLang="en-US" sz="1400">
              <a:latin typeface="ＭＳ ゴシック" pitchFamily="49" charset="-128"/>
              <a:ea typeface="ＭＳ ゴシック" pitchFamily="49" charset="-128"/>
            </a:rPr>
            <a:t>今後も、料金・税収納率の向上や事業規模の精査、給付費の適正化等を進め、黒字を維持できるよう努めるとともに、健全な事業運営を図る。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 thickBot="1" x14ac:dyDescent="0.25">
      <c r="B2" s="164" t="s">
        <v>77</v>
      </c>
      <c r="C2" s="164"/>
      <c r="D2" s="165"/>
    </row>
    <row r="3" spans="1:119" ht="18.75" customHeight="1" thickBot="1" x14ac:dyDescent="0.25">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17298266</v>
      </c>
      <c r="BO4" s="358"/>
      <c r="BP4" s="358"/>
      <c r="BQ4" s="358"/>
      <c r="BR4" s="358"/>
      <c r="BS4" s="358"/>
      <c r="BT4" s="358"/>
      <c r="BU4" s="359"/>
      <c r="BV4" s="357">
        <v>17611754</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3.1</v>
      </c>
      <c r="CU4" s="364"/>
      <c r="CV4" s="364"/>
      <c r="CW4" s="364"/>
      <c r="CX4" s="364"/>
      <c r="CY4" s="364"/>
      <c r="CZ4" s="364"/>
      <c r="DA4" s="365"/>
      <c r="DB4" s="363">
        <v>3.5</v>
      </c>
      <c r="DC4" s="364"/>
      <c r="DD4" s="364"/>
      <c r="DE4" s="364"/>
      <c r="DF4" s="364"/>
      <c r="DG4" s="364"/>
      <c r="DH4" s="364"/>
      <c r="DI4" s="365"/>
    </row>
    <row r="5" spans="1:119" ht="18.75" customHeight="1" x14ac:dyDescent="0.2">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16989425</v>
      </c>
      <c r="BO5" s="395"/>
      <c r="BP5" s="395"/>
      <c r="BQ5" s="395"/>
      <c r="BR5" s="395"/>
      <c r="BS5" s="395"/>
      <c r="BT5" s="395"/>
      <c r="BU5" s="396"/>
      <c r="BV5" s="394">
        <v>17280211</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94.1</v>
      </c>
      <c r="CU5" s="392"/>
      <c r="CV5" s="392"/>
      <c r="CW5" s="392"/>
      <c r="CX5" s="392"/>
      <c r="CY5" s="392"/>
      <c r="CZ5" s="392"/>
      <c r="DA5" s="393"/>
      <c r="DB5" s="391">
        <v>93.4</v>
      </c>
      <c r="DC5" s="392"/>
      <c r="DD5" s="392"/>
      <c r="DE5" s="392"/>
      <c r="DF5" s="392"/>
      <c r="DG5" s="392"/>
      <c r="DH5" s="392"/>
      <c r="DI5" s="393"/>
    </row>
    <row r="6" spans="1:119" ht="18.75" customHeight="1" x14ac:dyDescent="0.2">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308841</v>
      </c>
      <c r="BO6" s="395"/>
      <c r="BP6" s="395"/>
      <c r="BQ6" s="395"/>
      <c r="BR6" s="395"/>
      <c r="BS6" s="395"/>
      <c r="BT6" s="395"/>
      <c r="BU6" s="396"/>
      <c r="BV6" s="394">
        <v>331543</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94.4</v>
      </c>
      <c r="CU6" s="432"/>
      <c r="CV6" s="432"/>
      <c r="CW6" s="432"/>
      <c r="CX6" s="432"/>
      <c r="CY6" s="432"/>
      <c r="CZ6" s="432"/>
      <c r="DA6" s="433"/>
      <c r="DB6" s="431">
        <v>94</v>
      </c>
      <c r="DC6" s="432"/>
      <c r="DD6" s="432"/>
      <c r="DE6" s="432"/>
      <c r="DF6" s="432"/>
      <c r="DG6" s="432"/>
      <c r="DH6" s="432"/>
      <c r="DI6" s="433"/>
    </row>
    <row r="7" spans="1:119" ht="18.75" customHeight="1" x14ac:dyDescent="0.2">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64106</v>
      </c>
      <c r="BO7" s="395"/>
      <c r="BP7" s="395"/>
      <c r="BQ7" s="395"/>
      <c r="BR7" s="395"/>
      <c r="BS7" s="395"/>
      <c r="BT7" s="395"/>
      <c r="BU7" s="396"/>
      <c r="BV7" s="394">
        <v>73072</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7773537</v>
      </c>
      <c r="CU7" s="395"/>
      <c r="CV7" s="395"/>
      <c r="CW7" s="395"/>
      <c r="CX7" s="395"/>
      <c r="CY7" s="395"/>
      <c r="CZ7" s="395"/>
      <c r="DA7" s="396"/>
      <c r="DB7" s="394">
        <v>7463642</v>
      </c>
      <c r="DC7" s="395"/>
      <c r="DD7" s="395"/>
      <c r="DE7" s="395"/>
      <c r="DF7" s="395"/>
      <c r="DG7" s="395"/>
      <c r="DH7" s="395"/>
      <c r="DI7" s="396"/>
    </row>
    <row r="8" spans="1:119" ht="18.75" customHeight="1" thickBot="1" x14ac:dyDescent="0.25">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244735</v>
      </c>
      <c r="BO8" s="395"/>
      <c r="BP8" s="395"/>
      <c r="BQ8" s="395"/>
      <c r="BR8" s="395"/>
      <c r="BS8" s="395"/>
      <c r="BT8" s="395"/>
      <c r="BU8" s="396"/>
      <c r="BV8" s="394">
        <v>258471</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0.47</v>
      </c>
      <c r="CU8" s="435"/>
      <c r="CV8" s="435"/>
      <c r="CW8" s="435"/>
      <c r="CX8" s="435"/>
      <c r="CY8" s="435"/>
      <c r="CZ8" s="435"/>
      <c r="DA8" s="436"/>
      <c r="DB8" s="434">
        <v>0.47</v>
      </c>
      <c r="DC8" s="435"/>
      <c r="DD8" s="435"/>
      <c r="DE8" s="435"/>
      <c r="DF8" s="435"/>
      <c r="DG8" s="435"/>
      <c r="DH8" s="435"/>
      <c r="DI8" s="436"/>
    </row>
    <row r="9" spans="1:119" ht="18.75" customHeight="1" thickBot="1" x14ac:dyDescent="0.25">
      <c r="A9" s="163"/>
      <c r="B9" s="388" t="s">
        <v>106</v>
      </c>
      <c r="C9" s="389"/>
      <c r="D9" s="389"/>
      <c r="E9" s="389"/>
      <c r="F9" s="389"/>
      <c r="G9" s="389"/>
      <c r="H9" s="389"/>
      <c r="I9" s="389"/>
      <c r="J9" s="389"/>
      <c r="K9" s="437"/>
      <c r="L9" s="438" t="s">
        <v>107</v>
      </c>
      <c r="M9" s="439"/>
      <c r="N9" s="439"/>
      <c r="O9" s="439"/>
      <c r="P9" s="439"/>
      <c r="Q9" s="440"/>
      <c r="R9" s="441">
        <v>27892</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-13736</v>
      </c>
      <c r="BO9" s="395"/>
      <c r="BP9" s="395"/>
      <c r="BQ9" s="395"/>
      <c r="BR9" s="395"/>
      <c r="BS9" s="395"/>
      <c r="BT9" s="395"/>
      <c r="BU9" s="396"/>
      <c r="BV9" s="394">
        <v>-196518</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10.7</v>
      </c>
      <c r="CU9" s="392"/>
      <c r="CV9" s="392"/>
      <c r="CW9" s="392"/>
      <c r="CX9" s="392"/>
      <c r="CY9" s="392"/>
      <c r="CZ9" s="392"/>
      <c r="DA9" s="393"/>
      <c r="DB9" s="391">
        <v>10.7</v>
      </c>
      <c r="DC9" s="392"/>
      <c r="DD9" s="392"/>
      <c r="DE9" s="392"/>
      <c r="DF9" s="392"/>
      <c r="DG9" s="392"/>
      <c r="DH9" s="392"/>
      <c r="DI9" s="393"/>
    </row>
    <row r="10" spans="1:119" ht="18.75" customHeight="1" thickBot="1" x14ac:dyDescent="0.25">
      <c r="A10" s="163"/>
      <c r="B10" s="388"/>
      <c r="C10" s="389"/>
      <c r="D10" s="389"/>
      <c r="E10" s="389"/>
      <c r="F10" s="389"/>
      <c r="G10" s="389"/>
      <c r="H10" s="389"/>
      <c r="I10" s="389"/>
      <c r="J10" s="389"/>
      <c r="K10" s="437"/>
      <c r="L10" s="444" t="s">
        <v>112</v>
      </c>
      <c r="M10" s="424"/>
      <c r="N10" s="424"/>
      <c r="O10" s="424"/>
      <c r="P10" s="424"/>
      <c r="Q10" s="425"/>
      <c r="R10" s="445">
        <v>29684</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90</v>
      </c>
      <c r="AV10" s="427"/>
      <c r="AW10" s="427"/>
      <c r="AX10" s="427"/>
      <c r="AY10" s="428" t="s">
        <v>114</v>
      </c>
      <c r="AZ10" s="429"/>
      <c r="BA10" s="429"/>
      <c r="BB10" s="429"/>
      <c r="BC10" s="429"/>
      <c r="BD10" s="429"/>
      <c r="BE10" s="429"/>
      <c r="BF10" s="429"/>
      <c r="BG10" s="429"/>
      <c r="BH10" s="429"/>
      <c r="BI10" s="429"/>
      <c r="BJ10" s="429"/>
      <c r="BK10" s="429"/>
      <c r="BL10" s="429"/>
      <c r="BM10" s="430"/>
      <c r="BN10" s="394">
        <v>192910</v>
      </c>
      <c r="BO10" s="395"/>
      <c r="BP10" s="395"/>
      <c r="BQ10" s="395"/>
      <c r="BR10" s="395"/>
      <c r="BS10" s="395"/>
      <c r="BT10" s="395"/>
      <c r="BU10" s="396"/>
      <c r="BV10" s="394">
        <v>231000</v>
      </c>
      <c r="BW10" s="395"/>
      <c r="BX10" s="395"/>
      <c r="BY10" s="395"/>
      <c r="BZ10" s="395"/>
      <c r="CA10" s="395"/>
      <c r="CB10" s="395"/>
      <c r="CC10" s="396"/>
      <c r="CD10" s="169" t="s">
        <v>115</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388"/>
      <c r="C11" s="389"/>
      <c r="D11" s="389"/>
      <c r="E11" s="389"/>
      <c r="F11" s="389"/>
      <c r="G11" s="389"/>
      <c r="H11" s="389"/>
      <c r="I11" s="389"/>
      <c r="J11" s="389"/>
      <c r="K11" s="437"/>
      <c r="L11" s="448" t="s">
        <v>116</v>
      </c>
      <c r="M11" s="449"/>
      <c r="N11" s="449"/>
      <c r="O11" s="449"/>
      <c r="P11" s="449"/>
      <c r="Q11" s="450"/>
      <c r="R11" s="451" t="s">
        <v>117</v>
      </c>
      <c r="S11" s="452"/>
      <c r="T11" s="452"/>
      <c r="U11" s="452"/>
      <c r="V11" s="453"/>
      <c r="W11" s="382"/>
      <c r="X11" s="383"/>
      <c r="Y11" s="383"/>
      <c r="Z11" s="383"/>
      <c r="AA11" s="383"/>
      <c r="AB11" s="383"/>
      <c r="AC11" s="383"/>
      <c r="AD11" s="383"/>
      <c r="AE11" s="383"/>
      <c r="AF11" s="383"/>
      <c r="AG11" s="383"/>
      <c r="AH11" s="383"/>
      <c r="AI11" s="383"/>
      <c r="AJ11" s="383"/>
      <c r="AK11" s="383"/>
      <c r="AL11" s="386"/>
      <c r="AM11" s="423" t="s">
        <v>118</v>
      </c>
      <c r="AN11" s="424"/>
      <c r="AO11" s="424"/>
      <c r="AP11" s="424"/>
      <c r="AQ11" s="424"/>
      <c r="AR11" s="424"/>
      <c r="AS11" s="424"/>
      <c r="AT11" s="425"/>
      <c r="AU11" s="426" t="s">
        <v>90</v>
      </c>
      <c r="AV11" s="427"/>
      <c r="AW11" s="427"/>
      <c r="AX11" s="427"/>
      <c r="AY11" s="428" t="s">
        <v>119</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120</v>
      </c>
      <c r="CE11" s="398"/>
      <c r="CF11" s="398"/>
      <c r="CG11" s="398"/>
      <c r="CH11" s="398"/>
      <c r="CI11" s="398"/>
      <c r="CJ11" s="398"/>
      <c r="CK11" s="398"/>
      <c r="CL11" s="398"/>
      <c r="CM11" s="398"/>
      <c r="CN11" s="398"/>
      <c r="CO11" s="398"/>
      <c r="CP11" s="398"/>
      <c r="CQ11" s="398"/>
      <c r="CR11" s="398"/>
      <c r="CS11" s="399"/>
      <c r="CT11" s="434" t="s">
        <v>121</v>
      </c>
      <c r="CU11" s="435"/>
      <c r="CV11" s="435"/>
      <c r="CW11" s="435"/>
      <c r="CX11" s="435"/>
      <c r="CY11" s="435"/>
      <c r="CZ11" s="435"/>
      <c r="DA11" s="436"/>
      <c r="DB11" s="434" t="s">
        <v>121</v>
      </c>
      <c r="DC11" s="435"/>
      <c r="DD11" s="435"/>
      <c r="DE11" s="435"/>
      <c r="DF11" s="435"/>
      <c r="DG11" s="435"/>
      <c r="DH11" s="435"/>
      <c r="DI11" s="436"/>
    </row>
    <row r="12" spans="1:119" ht="18.75" customHeight="1" x14ac:dyDescent="0.2">
      <c r="A12" s="163"/>
      <c r="B12" s="454" t="s">
        <v>122</v>
      </c>
      <c r="C12" s="455"/>
      <c r="D12" s="455"/>
      <c r="E12" s="455"/>
      <c r="F12" s="455"/>
      <c r="G12" s="455"/>
      <c r="H12" s="455"/>
      <c r="I12" s="455"/>
      <c r="J12" s="455"/>
      <c r="K12" s="456"/>
      <c r="L12" s="463" t="s">
        <v>123</v>
      </c>
      <c r="M12" s="464"/>
      <c r="N12" s="464"/>
      <c r="O12" s="464"/>
      <c r="P12" s="464"/>
      <c r="Q12" s="465"/>
      <c r="R12" s="466">
        <v>27242</v>
      </c>
      <c r="S12" s="467"/>
      <c r="T12" s="467"/>
      <c r="U12" s="467"/>
      <c r="V12" s="468"/>
      <c r="W12" s="469" t="s">
        <v>1</v>
      </c>
      <c r="X12" s="427"/>
      <c r="Y12" s="427"/>
      <c r="Z12" s="427"/>
      <c r="AA12" s="427"/>
      <c r="AB12" s="470"/>
      <c r="AC12" s="471" t="s">
        <v>124</v>
      </c>
      <c r="AD12" s="472"/>
      <c r="AE12" s="472"/>
      <c r="AF12" s="472"/>
      <c r="AG12" s="473"/>
      <c r="AH12" s="471" t="s">
        <v>125</v>
      </c>
      <c r="AI12" s="472"/>
      <c r="AJ12" s="472"/>
      <c r="AK12" s="472"/>
      <c r="AL12" s="474"/>
      <c r="AM12" s="423" t="s">
        <v>126</v>
      </c>
      <c r="AN12" s="424"/>
      <c r="AO12" s="424"/>
      <c r="AP12" s="424"/>
      <c r="AQ12" s="424"/>
      <c r="AR12" s="424"/>
      <c r="AS12" s="424"/>
      <c r="AT12" s="425"/>
      <c r="AU12" s="426" t="s">
        <v>127</v>
      </c>
      <c r="AV12" s="427"/>
      <c r="AW12" s="427"/>
      <c r="AX12" s="427"/>
      <c r="AY12" s="428" t="s">
        <v>128</v>
      </c>
      <c r="AZ12" s="429"/>
      <c r="BA12" s="429"/>
      <c r="BB12" s="429"/>
      <c r="BC12" s="429"/>
      <c r="BD12" s="429"/>
      <c r="BE12" s="429"/>
      <c r="BF12" s="429"/>
      <c r="BG12" s="429"/>
      <c r="BH12" s="429"/>
      <c r="BI12" s="429"/>
      <c r="BJ12" s="429"/>
      <c r="BK12" s="429"/>
      <c r="BL12" s="429"/>
      <c r="BM12" s="430"/>
      <c r="BN12" s="394">
        <v>191625</v>
      </c>
      <c r="BO12" s="395"/>
      <c r="BP12" s="395"/>
      <c r="BQ12" s="395"/>
      <c r="BR12" s="395"/>
      <c r="BS12" s="395"/>
      <c r="BT12" s="395"/>
      <c r="BU12" s="396"/>
      <c r="BV12" s="394">
        <v>171000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121</v>
      </c>
      <c r="CU12" s="435"/>
      <c r="CV12" s="435"/>
      <c r="CW12" s="435"/>
      <c r="CX12" s="435"/>
      <c r="CY12" s="435"/>
      <c r="CZ12" s="435"/>
      <c r="DA12" s="436"/>
      <c r="DB12" s="434" t="s">
        <v>121</v>
      </c>
      <c r="DC12" s="435"/>
      <c r="DD12" s="435"/>
      <c r="DE12" s="435"/>
      <c r="DF12" s="435"/>
      <c r="DG12" s="435"/>
      <c r="DH12" s="435"/>
      <c r="DI12" s="436"/>
    </row>
    <row r="13" spans="1:119" ht="18.75" customHeight="1" x14ac:dyDescent="0.2">
      <c r="A13" s="163"/>
      <c r="B13" s="457"/>
      <c r="C13" s="458"/>
      <c r="D13" s="458"/>
      <c r="E13" s="458"/>
      <c r="F13" s="458"/>
      <c r="G13" s="458"/>
      <c r="H13" s="458"/>
      <c r="I13" s="458"/>
      <c r="J13" s="458"/>
      <c r="K13" s="459"/>
      <c r="L13" s="178"/>
      <c r="M13" s="485" t="s">
        <v>130</v>
      </c>
      <c r="N13" s="486"/>
      <c r="O13" s="486"/>
      <c r="P13" s="486"/>
      <c r="Q13" s="487"/>
      <c r="R13" s="478">
        <v>26975</v>
      </c>
      <c r="S13" s="479"/>
      <c r="T13" s="479"/>
      <c r="U13" s="479"/>
      <c r="V13" s="480"/>
      <c r="W13" s="410" t="s">
        <v>131</v>
      </c>
      <c r="X13" s="411"/>
      <c r="Y13" s="411"/>
      <c r="Z13" s="411"/>
      <c r="AA13" s="411"/>
      <c r="AB13" s="401"/>
      <c r="AC13" s="445">
        <v>1899</v>
      </c>
      <c r="AD13" s="446"/>
      <c r="AE13" s="446"/>
      <c r="AF13" s="446"/>
      <c r="AG13" s="488"/>
      <c r="AH13" s="445">
        <v>2220</v>
      </c>
      <c r="AI13" s="446"/>
      <c r="AJ13" s="446"/>
      <c r="AK13" s="446"/>
      <c r="AL13" s="447"/>
      <c r="AM13" s="423" t="s">
        <v>132</v>
      </c>
      <c r="AN13" s="424"/>
      <c r="AO13" s="424"/>
      <c r="AP13" s="424"/>
      <c r="AQ13" s="424"/>
      <c r="AR13" s="424"/>
      <c r="AS13" s="424"/>
      <c r="AT13" s="425"/>
      <c r="AU13" s="426" t="s">
        <v>127</v>
      </c>
      <c r="AV13" s="427"/>
      <c r="AW13" s="427"/>
      <c r="AX13" s="427"/>
      <c r="AY13" s="428" t="s">
        <v>133</v>
      </c>
      <c r="AZ13" s="429"/>
      <c r="BA13" s="429"/>
      <c r="BB13" s="429"/>
      <c r="BC13" s="429"/>
      <c r="BD13" s="429"/>
      <c r="BE13" s="429"/>
      <c r="BF13" s="429"/>
      <c r="BG13" s="429"/>
      <c r="BH13" s="429"/>
      <c r="BI13" s="429"/>
      <c r="BJ13" s="429"/>
      <c r="BK13" s="429"/>
      <c r="BL13" s="429"/>
      <c r="BM13" s="430"/>
      <c r="BN13" s="394">
        <v>-12451</v>
      </c>
      <c r="BO13" s="395"/>
      <c r="BP13" s="395"/>
      <c r="BQ13" s="395"/>
      <c r="BR13" s="395"/>
      <c r="BS13" s="395"/>
      <c r="BT13" s="395"/>
      <c r="BU13" s="396"/>
      <c r="BV13" s="394">
        <v>-136518</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9.6999999999999993</v>
      </c>
      <c r="CU13" s="392"/>
      <c r="CV13" s="392"/>
      <c r="CW13" s="392"/>
      <c r="CX13" s="392"/>
      <c r="CY13" s="392"/>
      <c r="CZ13" s="392"/>
      <c r="DA13" s="393"/>
      <c r="DB13" s="391">
        <v>9.3000000000000007</v>
      </c>
      <c r="DC13" s="392"/>
      <c r="DD13" s="392"/>
      <c r="DE13" s="392"/>
      <c r="DF13" s="392"/>
      <c r="DG13" s="392"/>
      <c r="DH13" s="392"/>
      <c r="DI13" s="393"/>
    </row>
    <row r="14" spans="1:119" ht="18.75" customHeight="1" thickBot="1" x14ac:dyDescent="0.25">
      <c r="A14" s="163"/>
      <c r="B14" s="457"/>
      <c r="C14" s="458"/>
      <c r="D14" s="458"/>
      <c r="E14" s="458"/>
      <c r="F14" s="458"/>
      <c r="G14" s="458"/>
      <c r="H14" s="458"/>
      <c r="I14" s="458"/>
      <c r="J14" s="458"/>
      <c r="K14" s="459"/>
      <c r="L14" s="475" t="s">
        <v>135</v>
      </c>
      <c r="M14" s="476"/>
      <c r="N14" s="476"/>
      <c r="O14" s="476"/>
      <c r="P14" s="476"/>
      <c r="Q14" s="477"/>
      <c r="R14" s="478">
        <v>27596</v>
      </c>
      <c r="S14" s="479"/>
      <c r="T14" s="479"/>
      <c r="U14" s="479"/>
      <c r="V14" s="480"/>
      <c r="W14" s="384"/>
      <c r="X14" s="385"/>
      <c r="Y14" s="385"/>
      <c r="Z14" s="385"/>
      <c r="AA14" s="385"/>
      <c r="AB14" s="374"/>
      <c r="AC14" s="481">
        <v>12.9</v>
      </c>
      <c r="AD14" s="482"/>
      <c r="AE14" s="482"/>
      <c r="AF14" s="482"/>
      <c r="AG14" s="483"/>
      <c r="AH14" s="481">
        <v>14.2</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98.4</v>
      </c>
      <c r="CU14" s="493"/>
      <c r="CV14" s="493"/>
      <c r="CW14" s="493"/>
      <c r="CX14" s="493"/>
      <c r="CY14" s="493"/>
      <c r="CZ14" s="493"/>
      <c r="DA14" s="494"/>
      <c r="DB14" s="492">
        <v>101.2</v>
      </c>
      <c r="DC14" s="493"/>
      <c r="DD14" s="493"/>
      <c r="DE14" s="493"/>
      <c r="DF14" s="493"/>
      <c r="DG14" s="493"/>
      <c r="DH14" s="493"/>
      <c r="DI14" s="494"/>
    </row>
    <row r="15" spans="1:119" ht="18.75" customHeight="1" x14ac:dyDescent="0.2">
      <c r="A15" s="163"/>
      <c r="B15" s="457"/>
      <c r="C15" s="458"/>
      <c r="D15" s="458"/>
      <c r="E15" s="458"/>
      <c r="F15" s="458"/>
      <c r="G15" s="458"/>
      <c r="H15" s="458"/>
      <c r="I15" s="458"/>
      <c r="J15" s="458"/>
      <c r="K15" s="459"/>
      <c r="L15" s="178"/>
      <c r="M15" s="485" t="s">
        <v>130</v>
      </c>
      <c r="N15" s="486"/>
      <c r="O15" s="486"/>
      <c r="P15" s="486"/>
      <c r="Q15" s="487"/>
      <c r="R15" s="478">
        <v>27367</v>
      </c>
      <c r="S15" s="479"/>
      <c r="T15" s="479"/>
      <c r="U15" s="479"/>
      <c r="V15" s="480"/>
      <c r="W15" s="410" t="s">
        <v>137</v>
      </c>
      <c r="X15" s="411"/>
      <c r="Y15" s="411"/>
      <c r="Z15" s="411"/>
      <c r="AA15" s="411"/>
      <c r="AB15" s="401"/>
      <c r="AC15" s="445">
        <v>3752</v>
      </c>
      <c r="AD15" s="446"/>
      <c r="AE15" s="446"/>
      <c r="AF15" s="446"/>
      <c r="AG15" s="488"/>
      <c r="AH15" s="445">
        <v>4007</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3212443</v>
      </c>
      <c r="BO15" s="358"/>
      <c r="BP15" s="358"/>
      <c r="BQ15" s="358"/>
      <c r="BR15" s="358"/>
      <c r="BS15" s="358"/>
      <c r="BT15" s="358"/>
      <c r="BU15" s="359"/>
      <c r="BV15" s="357">
        <v>3163226</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25.5</v>
      </c>
      <c r="AD16" s="482"/>
      <c r="AE16" s="482"/>
      <c r="AF16" s="482"/>
      <c r="AG16" s="483"/>
      <c r="AH16" s="481">
        <v>25.7</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6942832</v>
      </c>
      <c r="BO16" s="395"/>
      <c r="BP16" s="395"/>
      <c r="BQ16" s="395"/>
      <c r="BR16" s="395"/>
      <c r="BS16" s="395"/>
      <c r="BT16" s="395"/>
      <c r="BU16" s="396"/>
      <c r="BV16" s="394">
        <v>6613818</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9050</v>
      </c>
      <c r="AD17" s="446"/>
      <c r="AE17" s="446"/>
      <c r="AF17" s="446"/>
      <c r="AG17" s="488"/>
      <c r="AH17" s="445">
        <v>9378</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4017671</v>
      </c>
      <c r="BO17" s="395"/>
      <c r="BP17" s="395"/>
      <c r="BQ17" s="395"/>
      <c r="BR17" s="395"/>
      <c r="BS17" s="395"/>
      <c r="BT17" s="395"/>
      <c r="BU17" s="396"/>
      <c r="BV17" s="394">
        <v>3954748</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63"/>
      <c r="B18" s="516" t="s">
        <v>147</v>
      </c>
      <c r="C18" s="437"/>
      <c r="D18" s="437"/>
      <c r="E18" s="517"/>
      <c r="F18" s="517"/>
      <c r="G18" s="517"/>
      <c r="H18" s="517"/>
      <c r="I18" s="517"/>
      <c r="J18" s="517"/>
      <c r="K18" s="517"/>
      <c r="L18" s="518">
        <v>112.12</v>
      </c>
      <c r="M18" s="518"/>
      <c r="N18" s="518"/>
      <c r="O18" s="518"/>
      <c r="P18" s="518"/>
      <c r="Q18" s="518"/>
      <c r="R18" s="519"/>
      <c r="S18" s="519"/>
      <c r="T18" s="519"/>
      <c r="U18" s="519"/>
      <c r="V18" s="520"/>
      <c r="W18" s="412"/>
      <c r="X18" s="413"/>
      <c r="Y18" s="413"/>
      <c r="Z18" s="413"/>
      <c r="AA18" s="413"/>
      <c r="AB18" s="404"/>
      <c r="AC18" s="521">
        <v>61.6</v>
      </c>
      <c r="AD18" s="522"/>
      <c r="AE18" s="522"/>
      <c r="AF18" s="522"/>
      <c r="AG18" s="523"/>
      <c r="AH18" s="521">
        <v>60.1</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7515733</v>
      </c>
      <c r="BO18" s="395"/>
      <c r="BP18" s="395"/>
      <c r="BQ18" s="395"/>
      <c r="BR18" s="395"/>
      <c r="BS18" s="395"/>
      <c r="BT18" s="395"/>
      <c r="BU18" s="396"/>
      <c r="BV18" s="394">
        <v>7146360</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63"/>
      <c r="B19" s="516" t="s">
        <v>149</v>
      </c>
      <c r="C19" s="437"/>
      <c r="D19" s="437"/>
      <c r="E19" s="517"/>
      <c r="F19" s="517"/>
      <c r="G19" s="517"/>
      <c r="H19" s="517"/>
      <c r="I19" s="517"/>
      <c r="J19" s="517"/>
      <c r="K19" s="517"/>
      <c r="L19" s="525">
        <v>249</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9678927</v>
      </c>
      <c r="BO19" s="395"/>
      <c r="BP19" s="395"/>
      <c r="BQ19" s="395"/>
      <c r="BR19" s="395"/>
      <c r="BS19" s="395"/>
      <c r="BT19" s="395"/>
      <c r="BU19" s="396"/>
      <c r="BV19" s="394">
        <v>9494569</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63"/>
      <c r="B20" s="516" t="s">
        <v>151</v>
      </c>
      <c r="C20" s="437"/>
      <c r="D20" s="437"/>
      <c r="E20" s="517"/>
      <c r="F20" s="517"/>
      <c r="G20" s="517"/>
      <c r="H20" s="517"/>
      <c r="I20" s="517"/>
      <c r="J20" s="517"/>
      <c r="K20" s="517"/>
      <c r="L20" s="525">
        <v>10046</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13327098</v>
      </c>
      <c r="BO22" s="358"/>
      <c r="BP22" s="358"/>
      <c r="BQ22" s="358"/>
      <c r="BR22" s="358"/>
      <c r="BS22" s="358"/>
      <c r="BT22" s="358"/>
      <c r="BU22" s="359"/>
      <c r="BV22" s="357">
        <v>13700171</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11606785</v>
      </c>
      <c r="BO23" s="395"/>
      <c r="BP23" s="395"/>
      <c r="BQ23" s="395"/>
      <c r="BR23" s="395"/>
      <c r="BS23" s="395"/>
      <c r="BT23" s="395"/>
      <c r="BU23" s="396"/>
      <c r="BV23" s="394">
        <v>11885590</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63"/>
      <c r="B24" s="565"/>
      <c r="C24" s="541"/>
      <c r="D24" s="542"/>
      <c r="E24" s="444" t="s">
        <v>161</v>
      </c>
      <c r="F24" s="424"/>
      <c r="G24" s="424"/>
      <c r="H24" s="424"/>
      <c r="I24" s="424"/>
      <c r="J24" s="424"/>
      <c r="K24" s="425"/>
      <c r="L24" s="445">
        <v>1</v>
      </c>
      <c r="M24" s="446"/>
      <c r="N24" s="446"/>
      <c r="O24" s="446"/>
      <c r="P24" s="488"/>
      <c r="Q24" s="445">
        <v>7860</v>
      </c>
      <c r="R24" s="446"/>
      <c r="S24" s="446"/>
      <c r="T24" s="446"/>
      <c r="U24" s="446"/>
      <c r="V24" s="488"/>
      <c r="W24" s="540"/>
      <c r="X24" s="541"/>
      <c r="Y24" s="542"/>
      <c r="Z24" s="444" t="s">
        <v>162</v>
      </c>
      <c r="AA24" s="424"/>
      <c r="AB24" s="424"/>
      <c r="AC24" s="424"/>
      <c r="AD24" s="424"/>
      <c r="AE24" s="424"/>
      <c r="AF24" s="424"/>
      <c r="AG24" s="425"/>
      <c r="AH24" s="445">
        <v>201</v>
      </c>
      <c r="AI24" s="446"/>
      <c r="AJ24" s="446"/>
      <c r="AK24" s="446"/>
      <c r="AL24" s="488"/>
      <c r="AM24" s="445">
        <v>637170</v>
      </c>
      <c r="AN24" s="446"/>
      <c r="AO24" s="446"/>
      <c r="AP24" s="446"/>
      <c r="AQ24" s="446"/>
      <c r="AR24" s="488"/>
      <c r="AS24" s="445">
        <v>3170</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9577610</v>
      </c>
      <c r="BO24" s="395"/>
      <c r="BP24" s="395"/>
      <c r="BQ24" s="395"/>
      <c r="BR24" s="395"/>
      <c r="BS24" s="395"/>
      <c r="BT24" s="395"/>
      <c r="BU24" s="396"/>
      <c r="BV24" s="394">
        <v>9585726</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63"/>
      <c r="B25" s="565"/>
      <c r="C25" s="541"/>
      <c r="D25" s="542"/>
      <c r="E25" s="444" t="s">
        <v>164</v>
      </c>
      <c r="F25" s="424"/>
      <c r="G25" s="424"/>
      <c r="H25" s="424"/>
      <c r="I25" s="424"/>
      <c r="J25" s="424"/>
      <c r="K25" s="425"/>
      <c r="L25" s="445">
        <v>1</v>
      </c>
      <c r="M25" s="446"/>
      <c r="N25" s="446"/>
      <c r="O25" s="446"/>
      <c r="P25" s="488"/>
      <c r="Q25" s="445">
        <v>6350</v>
      </c>
      <c r="R25" s="446"/>
      <c r="S25" s="446"/>
      <c r="T25" s="446"/>
      <c r="U25" s="446"/>
      <c r="V25" s="488"/>
      <c r="W25" s="540"/>
      <c r="X25" s="541"/>
      <c r="Y25" s="542"/>
      <c r="Z25" s="444" t="s">
        <v>165</v>
      </c>
      <c r="AA25" s="424"/>
      <c r="AB25" s="424"/>
      <c r="AC25" s="424"/>
      <c r="AD25" s="424"/>
      <c r="AE25" s="424"/>
      <c r="AF25" s="424"/>
      <c r="AG25" s="425"/>
      <c r="AH25" s="445" t="s">
        <v>121</v>
      </c>
      <c r="AI25" s="446"/>
      <c r="AJ25" s="446"/>
      <c r="AK25" s="446"/>
      <c r="AL25" s="488"/>
      <c r="AM25" s="445" t="s">
        <v>121</v>
      </c>
      <c r="AN25" s="446"/>
      <c r="AO25" s="446"/>
      <c r="AP25" s="446"/>
      <c r="AQ25" s="446"/>
      <c r="AR25" s="488"/>
      <c r="AS25" s="445" t="s">
        <v>121</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1821261</v>
      </c>
      <c r="BO25" s="358"/>
      <c r="BP25" s="358"/>
      <c r="BQ25" s="358"/>
      <c r="BR25" s="358"/>
      <c r="BS25" s="358"/>
      <c r="BT25" s="358"/>
      <c r="BU25" s="359"/>
      <c r="BV25" s="357">
        <v>2193675</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63"/>
      <c r="B26" s="565"/>
      <c r="C26" s="541"/>
      <c r="D26" s="542"/>
      <c r="E26" s="444" t="s">
        <v>167</v>
      </c>
      <c r="F26" s="424"/>
      <c r="G26" s="424"/>
      <c r="H26" s="424"/>
      <c r="I26" s="424"/>
      <c r="J26" s="424"/>
      <c r="K26" s="425"/>
      <c r="L26" s="445">
        <v>1</v>
      </c>
      <c r="M26" s="446"/>
      <c r="N26" s="446"/>
      <c r="O26" s="446"/>
      <c r="P26" s="488"/>
      <c r="Q26" s="445">
        <v>5960</v>
      </c>
      <c r="R26" s="446"/>
      <c r="S26" s="446"/>
      <c r="T26" s="446"/>
      <c r="U26" s="446"/>
      <c r="V26" s="488"/>
      <c r="W26" s="540"/>
      <c r="X26" s="541"/>
      <c r="Y26" s="542"/>
      <c r="Z26" s="444" t="s">
        <v>168</v>
      </c>
      <c r="AA26" s="546"/>
      <c r="AB26" s="546"/>
      <c r="AC26" s="546"/>
      <c r="AD26" s="546"/>
      <c r="AE26" s="546"/>
      <c r="AF26" s="546"/>
      <c r="AG26" s="547"/>
      <c r="AH26" s="445" t="s">
        <v>121</v>
      </c>
      <c r="AI26" s="446"/>
      <c r="AJ26" s="446"/>
      <c r="AK26" s="446"/>
      <c r="AL26" s="488"/>
      <c r="AM26" s="445" t="s">
        <v>121</v>
      </c>
      <c r="AN26" s="446"/>
      <c r="AO26" s="446"/>
      <c r="AP26" s="446"/>
      <c r="AQ26" s="446"/>
      <c r="AR26" s="488"/>
      <c r="AS26" s="445" t="s">
        <v>121</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121</v>
      </c>
      <c r="BO26" s="395"/>
      <c r="BP26" s="395"/>
      <c r="BQ26" s="395"/>
      <c r="BR26" s="395"/>
      <c r="BS26" s="395"/>
      <c r="BT26" s="395"/>
      <c r="BU26" s="396"/>
      <c r="BV26" s="394" t="s">
        <v>121</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63"/>
      <c r="B27" s="565"/>
      <c r="C27" s="541"/>
      <c r="D27" s="542"/>
      <c r="E27" s="444" t="s">
        <v>170</v>
      </c>
      <c r="F27" s="424"/>
      <c r="G27" s="424"/>
      <c r="H27" s="424"/>
      <c r="I27" s="424"/>
      <c r="J27" s="424"/>
      <c r="K27" s="425"/>
      <c r="L27" s="445">
        <v>1</v>
      </c>
      <c r="M27" s="446"/>
      <c r="N27" s="446"/>
      <c r="O27" s="446"/>
      <c r="P27" s="488"/>
      <c r="Q27" s="445">
        <v>4200</v>
      </c>
      <c r="R27" s="446"/>
      <c r="S27" s="446"/>
      <c r="T27" s="446"/>
      <c r="U27" s="446"/>
      <c r="V27" s="488"/>
      <c r="W27" s="540"/>
      <c r="X27" s="541"/>
      <c r="Y27" s="542"/>
      <c r="Z27" s="444" t="s">
        <v>171</v>
      </c>
      <c r="AA27" s="424"/>
      <c r="AB27" s="424"/>
      <c r="AC27" s="424"/>
      <c r="AD27" s="424"/>
      <c r="AE27" s="424"/>
      <c r="AF27" s="424"/>
      <c r="AG27" s="425"/>
      <c r="AH27" s="445">
        <v>3</v>
      </c>
      <c r="AI27" s="446"/>
      <c r="AJ27" s="446"/>
      <c r="AK27" s="446"/>
      <c r="AL27" s="488"/>
      <c r="AM27" s="445">
        <v>11649</v>
      </c>
      <c r="AN27" s="446"/>
      <c r="AO27" s="446"/>
      <c r="AP27" s="446"/>
      <c r="AQ27" s="446"/>
      <c r="AR27" s="488"/>
      <c r="AS27" s="445">
        <v>3883</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v>310268</v>
      </c>
      <c r="BO27" s="514"/>
      <c r="BP27" s="514"/>
      <c r="BQ27" s="514"/>
      <c r="BR27" s="514"/>
      <c r="BS27" s="514"/>
      <c r="BT27" s="514"/>
      <c r="BU27" s="515"/>
      <c r="BV27" s="513">
        <v>310006</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63"/>
      <c r="B28" s="565"/>
      <c r="C28" s="541"/>
      <c r="D28" s="542"/>
      <c r="E28" s="444" t="s">
        <v>173</v>
      </c>
      <c r="F28" s="424"/>
      <c r="G28" s="424"/>
      <c r="H28" s="424"/>
      <c r="I28" s="424"/>
      <c r="J28" s="424"/>
      <c r="K28" s="425"/>
      <c r="L28" s="445">
        <v>1</v>
      </c>
      <c r="M28" s="446"/>
      <c r="N28" s="446"/>
      <c r="O28" s="446"/>
      <c r="P28" s="488"/>
      <c r="Q28" s="445">
        <v>3540</v>
      </c>
      <c r="R28" s="446"/>
      <c r="S28" s="446"/>
      <c r="T28" s="446"/>
      <c r="U28" s="446"/>
      <c r="V28" s="488"/>
      <c r="W28" s="540"/>
      <c r="X28" s="541"/>
      <c r="Y28" s="542"/>
      <c r="Z28" s="444" t="s">
        <v>174</v>
      </c>
      <c r="AA28" s="424"/>
      <c r="AB28" s="424"/>
      <c r="AC28" s="424"/>
      <c r="AD28" s="424"/>
      <c r="AE28" s="424"/>
      <c r="AF28" s="424"/>
      <c r="AG28" s="425"/>
      <c r="AH28" s="445" t="s">
        <v>121</v>
      </c>
      <c r="AI28" s="446"/>
      <c r="AJ28" s="446"/>
      <c r="AK28" s="446"/>
      <c r="AL28" s="488"/>
      <c r="AM28" s="445" t="s">
        <v>121</v>
      </c>
      <c r="AN28" s="446"/>
      <c r="AO28" s="446"/>
      <c r="AP28" s="446"/>
      <c r="AQ28" s="446"/>
      <c r="AR28" s="488"/>
      <c r="AS28" s="445" t="s">
        <v>121</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1171264</v>
      </c>
      <c r="BO28" s="358"/>
      <c r="BP28" s="358"/>
      <c r="BQ28" s="358"/>
      <c r="BR28" s="358"/>
      <c r="BS28" s="358"/>
      <c r="BT28" s="358"/>
      <c r="BU28" s="359"/>
      <c r="BV28" s="357">
        <v>1169840</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63"/>
      <c r="B29" s="565"/>
      <c r="C29" s="541"/>
      <c r="D29" s="542"/>
      <c r="E29" s="444" t="s">
        <v>176</v>
      </c>
      <c r="F29" s="424"/>
      <c r="G29" s="424"/>
      <c r="H29" s="424"/>
      <c r="I29" s="424"/>
      <c r="J29" s="424"/>
      <c r="K29" s="425"/>
      <c r="L29" s="445">
        <v>14</v>
      </c>
      <c r="M29" s="446"/>
      <c r="N29" s="446"/>
      <c r="O29" s="446"/>
      <c r="P29" s="488"/>
      <c r="Q29" s="445">
        <v>3340</v>
      </c>
      <c r="R29" s="446"/>
      <c r="S29" s="446"/>
      <c r="T29" s="446"/>
      <c r="U29" s="446"/>
      <c r="V29" s="488"/>
      <c r="W29" s="543"/>
      <c r="X29" s="544"/>
      <c r="Y29" s="545"/>
      <c r="Z29" s="444" t="s">
        <v>177</v>
      </c>
      <c r="AA29" s="424"/>
      <c r="AB29" s="424"/>
      <c r="AC29" s="424"/>
      <c r="AD29" s="424"/>
      <c r="AE29" s="424"/>
      <c r="AF29" s="424"/>
      <c r="AG29" s="425"/>
      <c r="AH29" s="445">
        <v>204</v>
      </c>
      <c r="AI29" s="446"/>
      <c r="AJ29" s="446"/>
      <c r="AK29" s="446"/>
      <c r="AL29" s="488"/>
      <c r="AM29" s="445">
        <v>648819</v>
      </c>
      <c r="AN29" s="446"/>
      <c r="AO29" s="446"/>
      <c r="AP29" s="446"/>
      <c r="AQ29" s="446"/>
      <c r="AR29" s="488"/>
      <c r="AS29" s="445">
        <v>3180</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340182</v>
      </c>
      <c r="BO29" s="395"/>
      <c r="BP29" s="395"/>
      <c r="BQ29" s="395"/>
      <c r="BR29" s="395"/>
      <c r="BS29" s="395"/>
      <c r="BT29" s="395"/>
      <c r="BU29" s="396"/>
      <c r="BV29" s="394">
        <v>319686</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97.4</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2667918</v>
      </c>
      <c r="BO30" s="514"/>
      <c r="BP30" s="514"/>
      <c r="BQ30" s="514"/>
      <c r="BR30" s="514"/>
      <c r="BS30" s="514"/>
      <c r="BT30" s="514"/>
      <c r="BU30" s="515"/>
      <c r="BV30" s="513">
        <v>2100498</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2">
      <c r="A33" s="163"/>
      <c r="B33" s="190"/>
      <c r="C33" s="418" t="s">
        <v>186</v>
      </c>
      <c r="D33" s="418"/>
      <c r="E33" s="383" t="s">
        <v>187</v>
      </c>
      <c r="F33" s="383"/>
      <c r="G33" s="383"/>
      <c r="H33" s="383"/>
      <c r="I33" s="383"/>
      <c r="J33" s="383"/>
      <c r="K33" s="383"/>
      <c r="L33" s="383"/>
      <c r="M33" s="383"/>
      <c r="N33" s="383"/>
      <c r="O33" s="383"/>
      <c r="P33" s="383"/>
      <c r="Q33" s="383"/>
      <c r="R33" s="383"/>
      <c r="S33" s="383"/>
      <c r="T33" s="167"/>
      <c r="U33" s="418" t="s">
        <v>186</v>
      </c>
      <c r="V33" s="418"/>
      <c r="W33" s="383" t="s">
        <v>187</v>
      </c>
      <c r="X33" s="383"/>
      <c r="Y33" s="383"/>
      <c r="Z33" s="383"/>
      <c r="AA33" s="383"/>
      <c r="AB33" s="383"/>
      <c r="AC33" s="383"/>
      <c r="AD33" s="383"/>
      <c r="AE33" s="383"/>
      <c r="AF33" s="383"/>
      <c r="AG33" s="383"/>
      <c r="AH33" s="383"/>
      <c r="AI33" s="383"/>
      <c r="AJ33" s="383"/>
      <c r="AK33" s="383"/>
      <c r="AL33" s="167"/>
      <c r="AM33" s="418" t="s">
        <v>186</v>
      </c>
      <c r="AN33" s="418"/>
      <c r="AO33" s="383" t="s">
        <v>187</v>
      </c>
      <c r="AP33" s="383"/>
      <c r="AQ33" s="383"/>
      <c r="AR33" s="383"/>
      <c r="AS33" s="383"/>
      <c r="AT33" s="383"/>
      <c r="AU33" s="383"/>
      <c r="AV33" s="383"/>
      <c r="AW33" s="383"/>
      <c r="AX33" s="383"/>
      <c r="AY33" s="383"/>
      <c r="AZ33" s="383"/>
      <c r="BA33" s="383"/>
      <c r="BB33" s="383"/>
      <c r="BC33" s="383"/>
      <c r="BD33" s="173"/>
      <c r="BE33" s="383" t="s">
        <v>188</v>
      </c>
      <c r="BF33" s="383"/>
      <c r="BG33" s="383" t="s">
        <v>189</v>
      </c>
      <c r="BH33" s="383"/>
      <c r="BI33" s="383"/>
      <c r="BJ33" s="383"/>
      <c r="BK33" s="383"/>
      <c r="BL33" s="383"/>
      <c r="BM33" s="383"/>
      <c r="BN33" s="383"/>
      <c r="BO33" s="383"/>
      <c r="BP33" s="383"/>
      <c r="BQ33" s="383"/>
      <c r="BR33" s="383"/>
      <c r="BS33" s="383"/>
      <c r="BT33" s="383"/>
      <c r="BU33" s="383"/>
      <c r="BV33" s="173"/>
      <c r="BW33" s="418" t="s">
        <v>188</v>
      </c>
      <c r="BX33" s="418"/>
      <c r="BY33" s="383" t="s">
        <v>190</v>
      </c>
      <c r="BZ33" s="383"/>
      <c r="CA33" s="383"/>
      <c r="CB33" s="383"/>
      <c r="CC33" s="383"/>
      <c r="CD33" s="383"/>
      <c r="CE33" s="383"/>
      <c r="CF33" s="383"/>
      <c r="CG33" s="383"/>
      <c r="CH33" s="383"/>
      <c r="CI33" s="383"/>
      <c r="CJ33" s="383"/>
      <c r="CK33" s="383"/>
      <c r="CL33" s="383"/>
      <c r="CM33" s="383"/>
      <c r="CN33" s="167"/>
      <c r="CO33" s="418" t="s">
        <v>186</v>
      </c>
      <c r="CP33" s="418"/>
      <c r="CQ33" s="383" t="s">
        <v>191</v>
      </c>
      <c r="CR33" s="383"/>
      <c r="CS33" s="383"/>
      <c r="CT33" s="383"/>
      <c r="CU33" s="383"/>
      <c r="CV33" s="383"/>
      <c r="CW33" s="383"/>
      <c r="CX33" s="383"/>
      <c r="CY33" s="383"/>
      <c r="CZ33" s="383"/>
      <c r="DA33" s="383"/>
      <c r="DB33" s="383"/>
      <c r="DC33" s="383"/>
      <c r="DD33" s="383"/>
      <c r="DE33" s="383"/>
      <c r="DF33" s="167"/>
      <c r="DG33" s="583" t="s">
        <v>192</v>
      </c>
      <c r="DH33" s="583"/>
      <c r="DI33" s="168"/>
    </row>
    <row r="34" spans="1:113" ht="32.25" customHeight="1" x14ac:dyDescent="0.2">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63"/>
      <c r="AM34" s="584">
        <f>IF(AO34="","",MAX(C34:D43,U34:V43)+1)</f>
        <v>4</v>
      </c>
      <c r="AN34" s="584"/>
      <c r="AO34" s="585" t="str">
        <f>IF('各会計、関係団体の財政状況及び健全化判断比率'!B30="","",'各会計、関係団体の財政状況及び健全化判断比率'!B30)</f>
        <v>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6</v>
      </c>
      <c r="BX34" s="584"/>
      <c r="BY34" s="585" t="str">
        <f>IF('各会計、関係団体の財政状況及び健全化判断比率'!B68="","",'各会計、関係団体の財政状況及び健全化判断比率'!B68)</f>
        <v>鹿島・藤津地区衛生施設組合</v>
      </c>
      <c r="BZ34" s="585"/>
      <c r="CA34" s="585"/>
      <c r="CB34" s="585"/>
      <c r="CC34" s="585"/>
      <c r="CD34" s="585"/>
      <c r="CE34" s="585"/>
      <c r="CF34" s="585"/>
      <c r="CG34" s="585"/>
      <c r="CH34" s="585"/>
      <c r="CI34" s="585"/>
      <c r="CJ34" s="585"/>
      <c r="CK34" s="585"/>
      <c r="CL34" s="585"/>
      <c r="CM34" s="585"/>
      <c r="CN34" s="163"/>
      <c r="CO34" s="584">
        <f>IF(CQ34="","",MAX(C34:D43,U34:V43,AM34:AN43,BE34:BF43,BW34:BX43)+1)</f>
        <v>11</v>
      </c>
      <c r="CP34" s="584"/>
      <c r="CQ34" s="585" t="str">
        <f>IF('各会計、関係団体の財政状況及び健全化判断比率'!BS7="","",'各会計、関係団体の財政状況及び健全化判断比率'!BS7)</f>
        <v>鹿島市土地開発公社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〇</v>
      </c>
      <c r="DH34" s="586"/>
      <c r="DI34" s="168"/>
    </row>
    <row r="35" spans="1:113" ht="32.25" customHeight="1" x14ac:dyDescent="0.2">
      <c r="A35" s="163"/>
      <c r="B35" s="190"/>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後期高齢者医療特別会計</v>
      </c>
      <c r="X35" s="585"/>
      <c r="Y35" s="585"/>
      <c r="Z35" s="585"/>
      <c r="AA35" s="585"/>
      <c r="AB35" s="585"/>
      <c r="AC35" s="585"/>
      <c r="AD35" s="585"/>
      <c r="AE35" s="585"/>
      <c r="AF35" s="585"/>
      <c r="AG35" s="585"/>
      <c r="AH35" s="585"/>
      <c r="AI35" s="585"/>
      <c r="AJ35" s="585"/>
      <c r="AK35" s="585"/>
      <c r="AL35" s="163"/>
      <c r="AM35" s="584">
        <f t="shared" ref="AM35:AM43" si="0">IF(AO35="","",AM34+1)</f>
        <v>5</v>
      </c>
      <c r="AN35" s="584"/>
      <c r="AO35" s="585" t="str">
        <f>IF('各会計、関係団体の財政状況及び健全化判断比率'!B31="","",'各会計、関係団体の財政状況及び健全化判断比率'!B31)</f>
        <v>下水道事業会計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7</v>
      </c>
      <c r="BX35" s="584"/>
      <c r="BY35" s="585" t="str">
        <f>IF('各会計、関係団体の財政状況及び健全化判断比率'!B69="","",'各会計、関係団体の財政状況及び健全化判断比率'!B69)</f>
        <v>杵藤地区広域市町村圏組合</v>
      </c>
      <c r="BZ35" s="585"/>
      <c r="CA35" s="585"/>
      <c r="CB35" s="585"/>
      <c r="CC35" s="585"/>
      <c r="CD35" s="585"/>
      <c r="CE35" s="585"/>
      <c r="CF35" s="585"/>
      <c r="CG35" s="585"/>
      <c r="CH35" s="585"/>
      <c r="CI35" s="585"/>
      <c r="CJ35" s="585"/>
      <c r="CK35" s="585"/>
      <c r="CL35" s="585"/>
      <c r="CM35" s="585"/>
      <c r="CN35" s="163"/>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2">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t="str">
        <f t="shared" ref="U36:U43" si="4">IF(W36="","",U35+1)</f>
        <v/>
      </c>
      <c r="V36" s="584"/>
      <c r="W36" s="585"/>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8</v>
      </c>
      <c r="BX36" s="584"/>
      <c r="BY36" s="585" t="str">
        <f>IF('各会計、関係団体の財政状況及び健全化判断比率'!B70="","",'各会計、関係団体の財政状況及び健全化判断比率'!B70)</f>
        <v>佐賀県後期高齢者医療広域連合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2">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9</v>
      </c>
      <c r="BX37" s="584"/>
      <c r="BY37" s="585" t="str">
        <f>IF('各会計、関係団体の財政状況及び健全化判断比率'!B71="","",'各会計、関係団体の財政状況及び健全化判断比率'!B71)</f>
        <v>佐賀県市町総合事務組合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2">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10</v>
      </c>
      <c r="BX38" s="584"/>
      <c r="BY38" s="585" t="str">
        <f>IF('各会計、関係団体の財政状況及び健全化判断比率'!B72="","",'各会計、関係団体の財政状況及び健全化判断比率'!B72)</f>
        <v>佐賀県西部広域環境組合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2">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t="str">
        <f t="shared" si="2"/>
        <v/>
      </c>
      <c r="BX39" s="584"/>
      <c r="BY39" s="585" t="str">
        <f>IF('各会計、関係団体の財政状況及び健全化判断比率'!B73="","",'各会計、関係団体の財政状況及び健全化判断比率'!B73)</f>
        <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2">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2">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2">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2">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VWWYM4fu+46xrFIAZ4jOeHqbsAwpj+gOJ8STH72Hh0vBRDByVfd2N/Ke1i23+nmXUlBrVXCE22aqL+TGs2hxlw==" saltValue="k9Uem58oU+ArGIcvYHp/b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36" t="s">
        <v>533</v>
      </c>
      <c r="D34" s="1136"/>
      <c r="E34" s="1137"/>
      <c r="F34" s="32">
        <v>11.15</v>
      </c>
      <c r="G34" s="33">
        <v>10.82</v>
      </c>
      <c r="H34" s="33">
        <v>11.83</v>
      </c>
      <c r="I34" s="33">
        <v>12.2</v>
      </c>
      <c r="J34" s="34">
        <v>13.21</v>
      </c>
      <c r="K34" s="22"/>
      <c r="L34" s="22"/>
      <c r="M34" s="22"/>
      <c r="N34" s="22"/>
      <c r="O34" s="22"/>
      <c r="P34" s="22"/>
    </row>
    <row r="35" spans="1:16" ht="39" customHeight="1" x14ac:dyDescent="0.2">
      <c r="A35" s="22"/>
      <c r="B35" s="35"/>
      <c r="C35" s="1132" t="s">
        <v>534</v>
      </c>
      <c r="D35" s="1132"/>
      <c r="E35" s="1133"/>
      <c r="F35" s="36">
        <v>2.29</v>
      </c>
      <c r="G35" s="37">
        <v>2.65</v>
      </c>
      <c r="H35" s="37">
        <v>3.66</v>
      </c>
      <c r="I35" s="37">
        <v>4.62</v>
      </c>
      <c r="J35" s="38">
        <v>4.68</v>
      </c>
      <c r="K35" s="22"/>
      <c r="L35" s="22"/>
      <c r="M35" s="22"/>
      <c r="N35" s="22"/>
      <c r="O35" s="22"/>
      <c r="P35" s="22"/>
    </row>
    <row r="36" spans="1:16" ht="39" customHeight="1" x14ac:dyDescent="0.2">
      <c r="A36" s="22"/>
      <c r="B36" s="35"/>
      <c r="C36" s="1132" t="s">
        <v>535</v>
      </c>
      <c r="D36" s="1132"/>
      <c r="E36" s="1133"/>
      <c r="F36" s="36">
        <v>3.46</v>
      </c>
      <c r="G36" s="37">
        <v>4.03</v>
      </c>
      <c r="H36" s="37">
        <v>6.16</v>
      </c>
      <c r="I36" s="37">
        <v>3.46</v>
      </c>
      <c r="J36" s="38">
        <v>3.14</v>
      </c>
      <c r="K36" s="22"/>
      <c r="L36" s="22"/>
      <c r="M36" s="22"/>
      <c r="N36" s="22"/>
      <c r="O36" s="22"/>
      <c r="P36" s="22"/>
    </row>
    <row r="37" spans="1:16" ht="39" customHeight="1" x14ac:dyDescent="0.2">
      <c r="A37" s="22"/>
      <c r="B37" s="35"/>
      <c r="C37" s="1132" t="s">
        <v>536</v>
      </c>
      <c r="D37" s="1132"/>
      <c r="E37" s="1133"/>
      <c r="F37" s="36">
        <v>0.61</v>
      </c>
      <c r="G37" s="37">
        <v>2.06</v>
      </c>
      <c r="H37" s="37">
        <v>1.0900000000000001</v>
      </c>
      <c r="I37" s="37">
        <v>1.1399999999999999</v>
      </c>
      <c r="J37" s="38">
        <v>1.54</v>
      </c>
      <c r="K37" s="22"/>
      <c r="L37" s="22"/>
      <c r="M37" s="22"/>
      <c r="N37" s="22"/>
      <c r="O37" s="22"/>
      <c r="P37" s="22"/>
    </row>
    <row r="38" spans="1:16" ht="39" customHeight="1" x14ac:dyDescent="0.2">
      <c r="A38" s="22"/>
      <c r="B38" s="35"/>
      <c r="C38" s="1132" t="s">
        <v>537</v>
      </c>
      <c r="D38" s="1132"/>
      <c r="E38" s="1133"/>
      <c r="F38" s="36">
        <v>0.01</v>
      </c>
      <c r="G38" s="37">
        <v>0.03</v>
      </c>
      <c r="H38" s="37">
        <v>0.02</v>
      </c>
      <c r="I38" s="37">
        <v>0.06</v>
      </c>
      <c r="J38" s="38">
        <v>0.03</v>
      </c>
      <c r="K38" s="22"/>
      <c r="L38" s="22"/>
      <c r="M38" s="22"/>
      <c r="N38" s="22"/>
      <c r="O38" s="22"/>
      <c r="P38" s="22"/>
    </row>
    <row r="39" spans="1:16" ht="39" customHeight="1" x14ac:dyDescent="0.2">
      <c r="A39" s="22"/>
      <c r="B39" s="35"/>
      <c r="C39" s="1132"/>
      <c r="D39" s="1132"/>
      <c r="E39" s="1133"/>
      <c r="F39" s="36"/>
      <c r="G39" s="37"/>
      <c r="H39" s="37"/>
      <c r="I39" s="37"/>
      <c r="J39" s="38"/>
      <c r="K39" s="22"/>
      <c r="L39" s="22"/>
      <c r="M39" s="22"/>
      <c r="N39" s="22"/>
      <c r="O39" s="22"/>
      <c r="P39" s="22"/>
    </row>
    <row r="40" spans="1:16" ht="39" customHeight="1" x14ac:dyDescent="0.2">
      <c r="A40" s="22"/>
      <c r="B40" s="35"/>
      <c r="C40" s="1132"/>
      <c r="D40" s="1132"/>
      <c r="E40" s="1133"/>
      <c r="F40" s="36"/>
      <c r="G40" s="37"/>
      <c r="H40" s="37"/>
      <c r="I40" s="37"/>
      <c r="J40" s="38"/>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538</v>
      </c>
      <c r="D42" s="1132"/>
      <c r="E42" s="1133"/>
      <c r="F42" s="36" t="s">
        <v>487</v>
      </c>
      <c r="G42" s="37" t="s">
        <v>487</v>
      </c>
      <c r="H42" s="37" t="s">
        <v>487</v>
      </c>
      <c r="I42" s="37" t="s">
        <v>487</v>
      </c>
      <c r="J42" s="38" t="s">
        <v>487</v>
      </c>
      <c r="K42" s="22"/>
      <c r="L42" s="22"/>
      <c r="M42" s="22"/>
      <c r="N42" s="22"/>
      <c r="O42" s="22"/>
      <c r="P42" s="22"/>
    </row>
    <row r="43" spans="1:16" ht="39" customHeight="1" thickBot="1" x14ac:dyDescent="0.25">
      <c r="A43" s="22"/>
      <c r="B43" s="40"/>
      <c r="C43" s="1134" t="s">
        <v>539</v>
      </c>
      <c r="D43" s="1134"/>
      <c r="E43" s="1135"/>
      <c r="F43" s="41" t="s">
        <v>487</v>
      </c>
      <c r="G43" s="42" t="s">
        <v>487</v>
      </c>
      <c r="H43" s="42" t="s">
        <v>487</v>
      </c>
      <c r="I43" s="42" t="s">
        <v>487</v>
      </c>
      <c r="J43" s="43" t="s">
        <v>487</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u/hegzgcBeIRc8LPiYDVXOnOsMbOoo8Jjp+lt98MeYHehwCMTYfG39zDMPPVjOEZBZpqVdr8Pc6tnaLOcWJsYg==" saltValue="C+6t+ldM72QbTt+1vkehO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909</v>
      </c>
      <c r="L45" s="58">
        <v>942</v>
      </c>
      <c r="M45" s="58">
        <v>1005</v>
      </c>
      <c r="N45" s="58">
        <v>1012</v>
      </c>
      <c r="O45" s="59">
        <v>1043</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487</v>
      </c>
      <c r="L46" s="62" t="s">
        <v>487</v>
      </c>
      <c r="M46" s="62" t="s">
        <v>487</v>
      </c>
      <c r="N46" s="62" t="s">
        <v>487</v>
      </c>
      <c r="O46" s="63" t="s">
        <v>487</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487</v>
      </c>
      <c r="L47" s="62" t="s">
        <v>487</v>
      </c>
      <c r="M47" s="62" t="s">
        <v>487</v>
      </c>
      <c r="N47" s="62" t="s">
        <v>487</v>
      </c>
      <c r="O47" s="63" t="s">
        <v>487</v>
      </c>
      <c r="P47" s="46"/>
      <c r="Q47" s="46"/>
      <c r="R47" s="46"/>
      <c r="S47" s="46"/>
      <c r="T47" s="46"/>
      <c r="U47" s="46"/>
    </row>
    <row r="48" spans="1:21" ht="30.75" customHeight="1" x14ac:dyDescent="0.2">
      <c r="A48" s="46"/>
      <c r="B48" s="1140"/>
      <c r="C48" s="1141"/>
      <c r="D48" s="60"/>
      <c r="E48" s="1146" t="s">
        <v>13</v>
      </c>
      <c r="F48" s="1146"/>
      <c r="G48" s="1146"/>
      <c r="H48" s="1146"/>
      <c r="I48" s="1146"/>
      <c r="J48" s="1147"/>
      <c r="K48" s="61">
        <v>324</v>
      </c>
      <c r="L48" s="62">
        <v>313</v>
      </c>
      <c r="M48" s="62">
        <v>369</v>
      </c>
      <c r="N48" s="62">
        <v>365</v>
      </c>
      <c r="O48" s="63">
        <v>359</v>
      </c>
      <c r="P48" s="46"/>
      <c r="Q48" s="46"/>
      <c r="R48" s="46"/>
      <c r="S48" s="46"/>
      <c r="T48" s="46"/>
      <c r="U48" s="46"/>
    </row>
    <row r="49" spans="1:21" ht="30.75" customHeight="1" x14ac:dyDescent="0.2">
      <c r="A49" s="46"/>
      <c r="B49" s="1140"/>
      <c r="C49" s="1141"/>
      <c r="D49" s="60"/>
      <c r="E49" s="1146" t="s">
        <v>14</v>
      </c>
      <c r="F49" s="1146"/>
      <c r="G49" s="1146"/>
      <c r="H49" s="1146"/>
      <c r="I49" s="1146"/>
      <c r="J49" s="1147"/>
      <c r="K49" s="61">
        <v>121</v>
      </c>
      <c r="L49" s="62">
        <v>112</v>
      </c>
      <c r="M49" s="62">
        <v>110</v>
      </c>
      <c r="N49" s="62">
        <v>119</v>
      </c>
      <c r="O49" s="63">
        <v>114</v>
      </c>
      <c r="P49" s="46"/>
      <c r="Q49" s="46"/>
      <c r="R49" s="46"/>
      <c r="S49" s="46"/>
      <c r="T49" s="46"/>
      <c r="U49" s="46"/>
    </row>
    <row r="50" spans="1:21" ht="30.75" customHeight="1" x14ac:dyDescent="0.2">
      <c r="A50" s="46"/>
      <c r="B50" s="1140"/>
      <c r="C50" s="1141"/>
      <c r="D50" s="60"/>
      <c r="E50" s="1146" t="s">
        <v>15</v>
      </c>
      <c r="F50" s="1146"/>
      <c r="G50" s="1146"/>
      <c r="H50" s="1146"/>
      <c r="I50" s="1146"/>
      <c r="J50" s="1147"/>
      <c r="K50" s="61">
        <v>0</v>
      </c>
      <c r="L50" s="62">
        <v>0</v>
      </c>
      <c r="M50" s="62">
        <v>0</v>
      </c>
      <c r="N50" s="62">
        <v>0</v>
      </c>
      <c r="O50" s="63">
        <v>0</v>
      </c>
      <c r="P50" s="46"/>
      <c r="Q50" s="46"/>
      <c r="R50" s="46"/>
      <c r="S50" s="46"/>
      <c r="T50" s="46"/>
      <c r="U50" s="46"/>
    </row>
    <row r="51" spans="1:21" ht="30.75" customHeight="1" x14ac:dyDescent="0.2">
      <c r="A51" s="46"/>
      <c r="B51" s="1142"/>
      <c r="C51" s="1143"/>
      <c r="D51" s="64"/>
      <c r="E51" s="1146" t="s">
        <v>16</v>
      </c>
      <c r="F51" s="1146"/>
      <c r="G51" s="1146"/>
      <c r="H51" s="1146"/>
      <c r="I51" s="1146"/>
      <c r="J51" s="1147"/>
      <c r="K51" s="61">
        <v>0</v>
      </c>
      <c r="L51" s="62">
        <v>0</v>
      </c>
      <c r="M51" s="62" t="s">
        <v>487</v>
      </c>
      <c r="N51" s="62">
        <v>0</v>
      </c>
      <c r="O51" s="63" t="s">
        <v>487</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836</v>
      </c>
      <c r="L52" s="62">
        <v>822</v>
      </c>
      <c r="M52" s="62">
        <v>828</v>
      </c>
      <c r="N52" s="62">
        <v>829</v>
      </c>
      <c r="O52" s="63">
        <v>876</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518</v>
      </c>
      <c r="L53" s="67">
        <v>545</v>
      </c>
      <c r="M53" s="67">
        <v>656</v>
      </c>
      <c r="N53" s="67">
        <v>667</v>
      </c>
      <c r="O53" s="68">
        <v>640</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540</v>
      </c>
      <c r="L57" s="79" t="s">
        <v>541</v>
      </c>
      <c r="M57" s="79" t="s">
        <v>542</v>
      </c>
      <c r="N57" s="79" t="s">
        <v>543</v>
      </c>
      <c r="O57" s="80" t="s">
        <v>544</v>
      </c>
      <c r="P57" s="46"/>
      <c r="Q57" s="46"/>
      <c r="R57" s="46"/>
      <c r="S57" s="46"/>
      <c r="T57" s="46"/>
      <c r="U57" s="46"/>
    </row>
    <row r="58" spans="1:21" ht="31.5" customHeight="1" x14ac:dyDescent="0.2">
      <c r="B58" s="1154" t="s">
        <v>24</v>
      </c>
      <c r="C58" s="1155"/>
      <c r="D58" s="1160" t="s">
        <v>25</v>
      </c>
      <c r="E58" s="1161"/>
      <c r="F58" s="1161"/>
      <c r="G58" s="1161"/>
      <c r="H58" s="1161"/>
      <c r="I58" s="1161"/>
      <c r="J58" s="1162"/>
      <c r="K58" s="81"/>
      <c r="L58" s="82"/>
      <c r="M58" s="82"/>
      <c r="N58" s="82"/>
      <c r="O58" s="83"/>
    </row>
    <row r="59" spans="1:21" ht="31.5" customHeight="1" x14ac:dyDescent="0.2">
      <c r="B59" s="1156"/>
      <c r="C59" s="1157"/>
      <c r="D59" s="1163" t="s">
        <v>26</v>
      </c>
      <c r="E59" s="1164"/>
      <c r="F59" s="1164"/>
      <c r="G59" s="1164"/>
      <c r="H59" s="1164"/>
      <c r="I59" s="1164"/>
      <c r="J59" s="1165"/>
      <c r="K59" s="84"/>
      <c r="L59" s="85"/>
      <c r="M59" s="85"/>
      <c r="N59" s="85"/>
      <c r="O59" s="86"/>
    </row>
    <row r="60" spans="1:21" ht="31.5" customHeight="1" thickBot="1" x14ac:dyDescent="0.25">
      <c r="B60" s="1158"/>
      <c r="C60" s="1159"/>
      <c r="D60" s="1166" t="s">
        <v>27</v>
      </c>
      <c r="E60" s="1167"/>
      <c r="F60" s="1167"/>
      <c r="G60" s="1167"/>
      <c r="H60" s="1167"/>
      <c r="I60" s="1167"/>
      <c r="J60" s="1168"/>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N9nK1I3maR3+ZkX6cUzl/1BZa95iZ3uzQ+Zq9GBYsiB84GB0XaCQU02+FjrQ+rAyoJFdZhmYEfi3z7uHRsP6yw==" saltValue="wRchnhblpHk5s2a8pa+Rv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525</v>
      </c>
      <c r="J40" s="101" t="s">
        <v>526</v>
      </c>
      <c r="K40" s="101" t="s">
        <v>527</v>
      </c>
      <c r="L40" s="101" t="s">
        <v>528</v>
      </c>
      <c r="M40" s="102" t="s">
        <v>529</v>
      </c>
    </row>
    <row r="41" spans="2:13" ht="27.75" customHeight="1" x14ac:dyDescent="0.2">
      <c r="B41" s="1169" t="s">
        <v>30</v>
      </c>
      <c r="C41" s="1170"/>
      <c r="D41" s="103"/>
      <c r="E41" s="1175" t="s">
        <v>31</v>
      </c>
      <c r="F41" s="1175"/>
      <c r="G41" s="1175"/>
      <c r="H41" s="1176"/>
      <c r="I41" s="330">
        <v>11369</v>
      </c>
      <c r="J41" s="331">
        <v>12340</v>
      </c>
      <c r="K41" s="331">
        <v>12978</v>
      </c>
      <c r="L41" s="331">
        <v>13700</v>
      </c>
      <c r="M41" s="332">
        <v>13327</v>
      </c>
    </row>
    <row r="42" spans="2:13" ht="27.75" customHeight="1" x14ac:dyDescent="0.2">
      <c r="B42" s="1171"/>
      <c r="C42" s="1172"/>
      <c r="D42" s="104"/>
      <c r="E42" s="1177" t="s">
        <v>32</v>
      </c>
      <c r="F42" s="1177"/>
      <c r="G42" s="1177"/>
      <c r="H42" s="1178"/>
      <c r="I42" s="333">
        <v>453</v>
      </c>
      <c r="J42" s="334">
        <v>438</v>
      </c>
      <c r="K42" s="334">
        <v>423</v>
      </c>
      <c r="L42" s="334">
        <v>408</v>
      </c>
      <c r="M42" s="335">
        <v>393</v>
      </c>
    </row>
    <row r="43" spans="2:13" ht="27.75" customHeight="1" x14ac:dyDescent="0.2">
      <c r="B43" s="1171"/>
      <c r="C43" s="1172"/>
      <c r="D43" s="104"/>
      <c r="E43" s="1177" t="s">
        <v>33</v>
      </c>
      <c r="F43" s="1177"/>
      <c r="G43" s="1177"/>
      <c r="H43" s="1178"/>
      <c r="I43" s="333">
        <v>5113</v>
      </c>
      <c r="J43" s="334">
        <v>4837</v>
      </c>
      <c r="K43" s="334">
        <v>4867</v>
      </c>
      <c r="L43" s="334">
        <v>5383</v>
      </c>
      <c r="M43" s="335">
        <v>6026</v>
      </c>
    </row>
    <row r="44" spans="2:13" ht="27.75" customHeight="1" x14ac:dyDescent="0.2">
      <c r="B44" s="1171"/>
      <c r="C44" s="1172"/>
      <c r="D44" s="104"/>
      <c r="E44" s="1177" t="s">
        <v>34</v>
      </c>
      <c r="F44" s="1177"/>
      <c r="G44" s="1177"/>
      <c r="H44" s="1178"/>
      <c r="I44" s="333">
        <v>1295</v>
      </c>
      <c r="J44" s="334">
        <v>1240</v>
      </c>
      <c r="K44" s="334">
        <v>1231</v>
      </c>
      <c r="L44" s="334">
        <v>1088</v>
      </c>
      <c r="M44" s="335">
        <v>962</v>
      </c>
    </row>
    <row r="45" spans="2:13" ht="27.75" customHeight="1" x14ac:dyDescent="0.2">
      <c r="B45" s="1171"/>
      <c r="C45" s="1172"/>
      <c r="D45" s="104"/>
      <c r="E45" s="1177" t="s">
        <v>35</v>
      </c>
      <c r="F45" s="1177"/>
      <c r="G45" s="1177"/>
      <c r="H45" s="1178"/>
      <c r="I45" s="333">
        <v>1792</v>
      </c>
      <c r="J45" s="334">
        <v>1743</v>
      </c>
      <c r="K45" s="334">
        <v>1661</v>
      </c>
      <c r="L45" s="334">
        <v>1644</v>
      </c>
      <c r="M45" s="335">
        <v>1694</v>
      </c>
    </row>
    <row r="46" spans="2:13" ht="27.75" customHeight="1" x14ac:dyDescent="0.2">
      <c r="B46" s="1171"/>
      <c r="C46" s="1172"/>
      <c r="D46" s="105"/>
      <c r="E46" s="1177" t="s">
        <v>36</v>
      </c>
      <c r="F46" s="1177"/>
      <c r="G46" s="1177"/>
      <c r="H46" s="1178"/>
      <c r="I46" s="333" t="s">
        <v>487</v>
      </c>
      <c r="J46" s="334" t="s">
        <v>487</v>
      </c>
      <c r="K46" s="334" t="s">
        <v>487</v>
      </c>
      <c r="L46" s="334" t="s">
        <v>487</v>
      </c>
      <c r="M46" s="335" t="s">
        <v>487</v>
      </c>
    </row>
    <row r="47" spans="2:13" ht="27.75" customHeight="1" x14ac:dyDescent="0.2">
      <c r="B47" s="1171"/>
      <c r="C47" s="1172"/>
      <c r="D47" s="106"/>
      <c r="E47" s="1179" t="s">
        <v>37</v>
      </c>
      <c r="F47" s="1180"/>
      <c r="G47" s="1180"/>
      <c r="H47" s="1181"/>
      <c r="I47" s="333" t="s">
        <v>487</v>
      </c>
      <c r="J47" s="334" t="s">
        <v>487</v>
      </c>
      <c r="K47" s="334" t="s">
        <v>487</v>
      </c>
      <c r="L47" s="334" t="s">
        <v>487</v>
      </c>
      <c r="M47" s="335" t="s">
        <v>487</v>
      </c>
    </row>
    <row r="48" spans="2:13" ht="27.75" customHeight="1" x14ac:dyDescent="0.2">
      <c r="B48" s="1171"/>
      <c r="C48" s="1172"/>
      <c r="D48" s="104"/>
      <c r="E48" s="1177" t="s">
        <v>38</v>
      </c>
      <c r="F48" s="1177"/>
      <c r="G48" s="1177"/>
      <c r="H48" s="1178"/>
      <c r="I48" s="333" t="s">
        <v>487</v>
      </c>
      <c r="J48" s="334" t="s">
        <v>487</v>
      </c>
      <c r="K48" s="334" t="s">
        <v>487</v>
      </c>
      <c r="L48" s="334" t="s">
        <v>487</v>
      </c>
      <c r="M48" s="335" t="s">
        <v>487</v>
      </c>
    </row>
    <row r="49" spans="2:13" ht="27.75" customHeight="1" x14ac:dyDescent="0.2">
      <c r="B49" s="1173"/>
      <c r="C49" s="1174"/>
      <c r="D49" s="104"/>
      <c r="E49" s="1177" t="s">
        <v>39</v>
      </c>
      <c r="F49" s="1177"/>
      <c r="G49" s="1177"/>
      <c r="H49" s="1178"/>
      <c r="I49" s="333" t="s">
        <v>487</v>
      </c>
      <c r="J49" s="334" t="s">
        <v>487</v>
      </c>
      <c r="K49" s="334" t="s">
        <v>487</v>
      </c>
      <c r="L49" s="334" t="s">
        <v>487</v>
      </c>
      <c r="M49" s="335" t="s">
        <v>487</v>
      </c>
    </row>
    <row r="50" spans="2:13" ht="27.75" customHeight="1" x14ac:dyDescent="0.2">
      <c r="B50" s="1182" t="s">
        <v>40</v>
      </c>
      <c r="C50" s="1183"/>
      <c r="D50" s="107"/>
      <c r="E50" s="1177" t="s">
        <v>41</v>
      </c>
      <c r="F50" s="1177"/>
      <c r="G50" s="1177"/>
      <c r="H50" s="1178"/>
      <c r="I50" s="333">
        <v>3234</v>
      </c>
      <c r="J50" s="334">
        <v>3752</v>
      </c>
      <c r="K50" s="334">
        <v>3618</v>
      </c>
      <c r="L50" s="334">
        <v>3908</v>
      </c>
      <c r="M50" s="335">
        <v>4501</v>
      </c>
    </row>
    <row r="51" spans="2:13" ht="27.75" customHeight="1" x14ac:dyDescent="0.2">
      <c r="B51" s="1171"/>
      <c r="C51" s="1172"/>
      <c r="D51" s="104"/>
      <c r="E51" s="1177" t="s">
        <v>42</v>
      </c>
      <c r="F51" s="1177"/>
      <c r="G51" s="1177"/>
      <c r="H51" s="1178"/>
      <c r="I51" s="333">
        <v>519</v>
      </c>
      <c r="J51" s="334">
        <v>508</v>
      </c>
      <c r="K51" s="334">
        <v>467</v>
      </c>
      <c r="L51" s="334">
        <v>445</v>
      </c>
      <c r="M51" s="335">
        <v>446</v>
      </c>
    </row>
    <row r="52" spans="2:13" ht="27.75" customHeight="1" x14ac:dyDescent="0.2">
      <c r="B52" s="1173"/>
      <c r="C52" s="1174"/>
      <c r="D52" s="104"/>
      <c r="E52" s="1177" t="s">
        <v>43</v>
      </c>
      <c r="F52" s="1177"/>
      <c r="G52" s="1177"/>
      <c r="H52" s="1178"/>
      <c r="I52" s="333">
        <v>10221</v>
      </c>
      <c r="J52" s="334">
        <v>10938</v>
      </c>
      <c r="K52" s="334">
        <v>10946</v>
      </c>
      <c r="L52" s="334">
        <v>11150</v>
      </c>
      <c r="M52" s="335">
        <v>10642</v>
      </c>
    </row>
    <row r="53" spans="2:13" ht="27.75" customHeight="1" thickBot="1" x14ac:dyDescent="0.25">
      <c r="B53" s="1184" t="s">
        <v>19</v>
      </c>
      <c r="C53" s="1185"/>
      <c r="D53" s="108"/>
      <c r="E53" s="1186" t="s">
        <v>44</v>
      </c>
      <c r="F53" s="1186"/>
      <c r="G53" s="1186"/>
      <c r="H53" s="1187"/>
      <c r="I53" s="336">
        <v>6047</v>
      </c>
      <c r="J53" s="337">
        <v>5400</v>
      </c>
      <c r="K53" s="337">
        <v>6130</v>
      </c>
      <c r="L53" s="337">
        <v>6721</v>
      </c>
      <c r="M53" s="338">
        <v>6814</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hU3Vv8xRBUu7lGWbvsKK+kW2XfLlnbf47pIuMbY22ly4hsE962KAx7abYBSMKY6NBjNdkmnqqY+Y+tKlC3Rlaw==" saltValue="5okdNlrkHG1jOkCmNLiSC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527</v>
      </c>
      <c r="G54" s="117" t="s">
        <v>528</v>
      </c>
      <c r="H54" s="118" t="s">
        <v>529</v>
      </c>
    </row>
    <row r="55" spans="2:8" ht="52.5" customHeight="1" x14ac:dyDescent="0.2">
      <c r="B55" s="119"/>
      <c r="C55" s="1196" t="s">
        <v>46</v>
      </c>
      <c r="D55" s="1196"/>
      <c r="E55" s="1197"/>
      <c r="F55" s="339">
        <v>1110</v>
      </c>
      <c r="G55" s="339">
        <v>1170</v>
      </c>
      <c r="H55" s="340">
        <v>1171</v>
      </c>
    </row>
    <row r="56" spans="2:8" ht="52.5" customHeight="1" x14ac:dyDescent="0.2">
      <c r="B56" s="120"/>
      <c r="C56" s="1198" t="s">
        <v>47</v>
      </c>
      <c r="D56" s="1198"/>
      <c r="E56" s="1199"/>
      <c r="F56" s="341">
        <v>289</v>
      </c>
      <c r="G56" s="341">
        <v>320</v>
      </c>
      <c r="H56" s="342">
        <v>340</v>
      </c>
    </row>
    <row r="57" spans="2:8" ht="53.25" customHeight="1" x14ac:dyDescent="0.2">
      <c r="B57" s="120"/>
      <c r="C57" s="1200" t="s">
        <v>48</v>
      </c>
      <c r="D57" s="1200"/>
      <c r="E57" s="1201"/>
      <c r="F57" s="343">
        <v>1901</v>
      </c>
      <c r="G57" s="343">
        <v>2100</v>
      </c>
      <c r="H57" s="344">
        <v>2668</v>
      </c>
    </row>
    <row r="58" spans="2:8" ht="45.75" customHeight="1" x14ac:dyDescent="0.2">
      <c r="B58" s="121"/>
      <c r="C58" s="1188" t="s">
        <v>552</v>
      </c>
      <c r="D58" s="1189"/>
      <c r="E58" s="1190"/>
      <c r="F58" s="345">
        <v>923</v>
      </c>
      <c r="G58" s="345">
        <v>1145</v>
      </c>
      <c r="H58" s="346">
        <v>1575</v>
      </c>
    </row>
    <row r="59" spans="2:8" ht="45.75" customHeight="1" x14ac:dyDescent="0.2">
      <c r="B59" s="121"/>
      <c r="C59" s="1188" t="s">
        <v>553</v>
      </c>
      <c r="D59" s="1189"/>
      <c r="E59" s="1190"/>
      <c r="F59" s="345">
        <v>619</v>
      </c>
      <c r="G59" s="345">
        <v>594</v>
      </c>
      <c r="H59" s="346">
        <v>722</v>
      </c>
    </row>
    <row r="60" spans="2:8" ht="45.75" customHeight="1" x14ac:dyDescent="0.2">
      <c r="B60" s="121"/>
      <c r="C60" s="1188" t="s">
        <v>554</v>
      </c>
      <c r="D60" s="1189"/>
      <c r="E60" s="1190"/>
      <c r="F60" s="345">
        <v>235</v>
      </c>
      <c r="G60" s="345">
        <v>234</v>
      </c>
      <c r="H60" s="346">
        <v>235</v>
      </c>
    </row>
    <row r="61" spans="2:8" ht="45.75" customHeight="1" x14ac:dyDescent="0.2">
      <c r="B61" s="121"/>
      <c r="C61" s="1188" t="s">
        <v>555</v>
      </c>
      <c r="D61" s="1189"/>
      <c r="E61" s="1190"/>
      <c r="F61" s="345">
        <v>35</v>
      </c>
      <c r="G61" s="345">
        <v>42</v>
      </c>
      <c r="H61" s="346">
        <v>40</v>
      </c>
    </row>
    <row r="62" spans="2:8" ht="45.75" customHeight="1" thickBot="1" x14ac:dyDescent="0.25">
      <c r="B62" s="122"/>
      <c r="C62" s="1191" t="s">
        <v>556</v>
      </c>
      <c r="D62" s="1192"/>
      <c r="E62" s="1193"/>
      <c r="F62" s="347">
        <v>35</v>
      </c>
      <c r="G62" s="347">
        <v>34</v>
      </c>
      <c r="H62" s="348">
        <v>37</v>
      </c>
    </row>
    <row r="63" spans="2:8" ht="52.5" customHeight="1" thickBot="1" x14ac:dyDescent="0.25">
      <c r="B63" s="123"/>
      <c r="C63" s="1194" t="s">
        <v>49</v>
      </c>
      <c r="D63" s="1194"/>
      <c r="E63" s="1195"/>
      <c r="F63" s="349">
        <v>3299</v>
      </c>
      <c r="G63" s="349">
        <v>3590</v>
      </c>
      <c r="H63" s="350">
        <v>4179</v>
      </c>
    </row>
    <row r="64" spans="2:8" ht="13.2" x14ac:dyDescent="0.2"/>
  </sheetData>
  <sheetProtection algorithmName="SHA-512" hashValue="qXt+6evB71lDEud6RT9NHG5Tuhmgovhlx9GuMzNdlyGfS87P7t/DQQpVXR7gWRyCn5F15rqRoJg0+eXdknnhLw==" saltValue="/1faclNb5HBa7GkSG+J2H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524</v>
      </c>
      <c r="G2" s="137"/>
      <c r="H2" s="138"/>
    </row>
    <row r="3" spans="1:8" x14ac:dyDescent="0.2">
      <c r="A3" s="134" t="s">
        <v>517</v>
      </c>
      <c r="B3" s="139"/>
      <c r="C3" s="140"/>
      <c r="D3" s="141">
        <v>62443</v>
      </c>
      <c r="E3" s="142"/>
      <c r="F3" s="143">
        <v>92632</v>
      </c>
      <c r="G3" s="144"/>
      <c r="H3" s="145"/>
    </row>
    <row r="4" spans="1:8" x14ac:dyDescent="0.2">
      <c r="A4" s="146"/>
      <c r="B4" s="147"/>
      <c r="C4" s="148"/>
      <c r="D4" s="149">
        <v>21343</v>
      </c>
      <c r="E4" s="150"/>
      <c r="F4" s="151">
        <v>47978</v>
      </c>
      <c r="G4" s="152"/>
      <c r="H4" s="153"/>
    </row>
    <row r="5" spans="1:8" x14ac:dyDescent="0.2">
      <c r="A5" s="134" t="s">
        <v>519</v>
      </c>
      <c r="B5" s="139"/>
      <c r="C5" s="140"/>
      <c r="D5" s="141">
        <v>99607</v>
      </c>
      <c r="E5" s="142"/>
      <c r="F5" s="143">
        <v>96469</v>
      </c>
      <c r="G5" s="144"/>
      <c r="H5" s="145"/>
    </row>
    <row r="6" spans="1:8" x14ac:dyDescent="0.2">
      <c r="A6" s="146"/>
      <c r="B6" s="147"/>
      <c r="C6" s="148"/>
      <c r="D6" s="149">
        <v>61056</v>
      </c>
      <c r="E6" s="150"/>
      <c r="F6" s="151">
        <v>49775</v>
      </c>
      <c r="G6" s="152"/>
      <c r="H6" s="153"/>
    </row>
    <row r="7" spans="1:8" x14ac:dyDescent="0.2">
      <c r="A7" s="134" t="s">
        <v>520</v>
      </c>
      <c r="B7" s="139"/>
      <c r="C7" s="140"/>
      <c r="D7" s="141">
        <v>85850</v>
      </c>
      <c r="E7" s="142"/>
      <c r="F7" s="143">
        <v>85743</v>
      </c>
      <c r="G7" s="144"/>
      <c r="H7" s="145"/>
    </row>
    <row r="8" spans="1:8" x14ac:dyDescent="0.2">
      <c r="A8" s="146"/>
      <c r="B8" s="147"/>
      <c r="C8" s="148"/>
      <c r="D8" s="149">
        <v>62871</v>
      </c>
      <c r="E8" s="150"/>
      <c r="F8" s="151">
        <v>45231</v>
      </c>
      <c r="G8" s="152"/>
      <c r="H8" s="153"/>
    </row>
    <row r="9" spans="1:8" x14ac:dyDescent="0.2">
      <c r="A9" s="134" t="s">
        <v>521</v>
      </c>
      <c r="B9" s="139"/>
      <c r="C9" s="140"/>
      <c r="D9" s="141">
        <v>103369</v>
      </c>
      <c r="E9" s="142"/>
      <c r="F9" s="143">
        <v>92509</v>
      </c>
      <c r="G9" s="144"/>
      <c r="H9" s="145"/>
    </row>
    <row r="10" spans="1:8" x14ac:dyDescent="0.2">
      <c r="A10" s="146"/>
      <c r="B10" s="147"/>
      <c r="C10" s="148"/>
      <c r="D10" s="149">
        <v>74248</v>
      </c>
      <c r="E10" s="150"/>
      <c r="F10" s="151">
        <v>52274</v>
      </c>
      <c r="G10" s="152"/>
      <c r="H10" s="153"/>
    </row>
    <row r="11" spans="1:8" x14ac:dyDescent="0.2">
      <c r="A11" s="134" t="s">
        <v>522</v>
      </c>
      <c r="B11" s="139"/>
      <c r="C11" s="140"/>
      <c r="D11" s="141">
        <v>51757</v>
      </c>
      <c r="E11" s="142"/>
      <c r="F11" s="143">
        <v>98544</v>
      </c>
      <c r="G11" s="144"/>
      <c r="H11" s="145"/>
    </row>
    <row r="12" spans="1:8" x14ac:dyDescent="0.2">
      <c r="A12" s="146"/>
      <c r="B12" s="147"/>
      <c r="C12" s="154"/>
      <c r="D12" s="149">
        <v>22830</v>
      </c>
      <c r="E12" s="150"/>
      <c r="F12" s="151">
        <v>55816</v>
      </c>
      <c r="G12" s="152"/>
      <c r="H12" s="153"/>
    </row>
    <row r="13" spans="1:8" x14ac:dyDescent="0.2">
      <c r="A13" s="134"/>
      <c r="B13" s="139"/>
      <c r="C13" s="140"/>
      <c r="D13" s="141">
        <v>80605</v>
      </c>
      <c r="E13" s="142"/>
      <c r="F13" s="143">
        <v>93179</v>
      </c>
      <c r="G13" s="155"/>
      <c r="H13" s="145"/>
    </row>
    <row r="14" spans="1:8" x14ac:dyDescent="0.2">
      <c r="A14" s="146"/>
      <c r="B14" s="147"/>
      <c r="C14" s="148"/>
      <c r="D14" s="149">
        <v>48470</v>
      </c>
      <c r="E14" s="150"/>
      <c r="F14" s="151">
        <v>50215</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3.47</v>
      </c>
      <c r="C19" s="156">
        <f>ROUND(VALUE(SUBSTITUTE(実質収支比率等に係る経年分析!G$48,"▲","-")),2)</f>
        <v>4.03</v>
      </c>
      <c r="D19" s="156">
        <f>ROUND(VALUE(SUBSTITUTE(実質収支比率等に係る経年分析!H$48,"▲","-")),2)</f>
        <v>6.16</v>
      </c>
      <c r="E19" s="156">
        <f>ROUND(VALUE(SUBSTITUTE(実質収支比率等に係る経年分析!I$48,"▲","-")),2)</f>
        <v>3.46</v>
      </c>
      <c r="F19" s="156">
        <f>ROUND(VALUE(SUBSTITUTE(実質収支比率等に係る経年分析!J$48,"▲","-")),2)</f>
        <v>3.15</v>
      </c>
    </row>
    <row r="20" spans="1:11" x14ac:dyDescent="0.2">
      <c r="A20" s="156" t="s">
        <v>53</v>
      </c>
      <c r="B20" s="156">
        <f>ROUND(VALUE(SUBSTITUTE(実質収支比率等に係る経年分析!F$47,"▲","-")),2)</f>
        <v>12.45</v>
      </c>
      <c r="C20" s="156">
        <f>ROUND(VALUE(SUBSTITUTE(実質収支比率等に係る経年分析!G$47,"▲","-")),2)</f>
        <v>14.17</v>
      </c>
      <c r="D20" s="156">
        <f>ROUND(VALUE(SUBSTITUTE(実質収支比率等に係る経年分析!H$47,"▲","-")),2)</f>
        <v>15.03</v>
      </c>
      <c r="E20" s="156">
        <f>ROUND(VALUE(SUBSTITUTE(実質収支比率等に係る経年分析!I$47,"▲","-")),2)</f>
        <v>15.67</v>
      </c>
      <c r="F20" s="156">
        <f>ROUND(VALUE(SUBSTITUTE(実質収支比率等に係る経年分析!J$47,"▲","-")),2)</f>
        <v>15.07</v>
      </c>
    </row>
    <row r="21" spans="1:11" x14ac:dyDescent="0.2">
      <c r="A21" s="156" t="s">
        <v>54</v>
      </c>
      <c r="B21" s="156">
        <f>IF(ISNUMBER(VALUE(SUBSTITUTE(実質収支比率等に係る経年分析!F$49,"▲","-"))),ROUND(VALUE(SUBSTITUTE(実質収支比率等に係る経年分析!F$49,"▲","-")),2),NA())</f>
        <v>-2.65</v>
      </c>
      <c r="C21" s="156">
        <f>IF(ISNUMBER(VALUE(SUBSTITUTE(実質収支比率等に係る経年分析!G$49,"▲","-"))),ROUND(VALUE(SUBSTITUTE(実質収支比率等に係る経年分析!G$49,"▲","-")),2),NA())</f>
        <v>2.99</v>
      </c>
      <c r="D21" s="156">
        <f>IF(ISNUMBER(VALUE(SUBSTITUTE(実質収支比率等に係る経年分析!H$49,"▲","-"))),ROUND(VALUE(SUBSTITUTE(実質収支比率等に係る経年分析!H$49,"▲","-")),2),NA())</f>
        <v>2.4500000000000002</v>
      </c>
      <c r="E21" s="156">
        <f>IF(ISNUMBER(VALUE(SUBSTITUTE(実質収支比率等に係る経年分析!I$49,"▲","-"))),ROUND(VALUE(SUBSTITUTE(実質収支比率等に係る経年分析!I$49,"▲","-")),2),NA())</f>
        <v>-1.83</v>
      </c>
      <c r="F21" s="156">
        <f>IF(ISNUMBER(VALUE(SUBSTITUTE(実質収支比率等に係る経年分析!J$49,"▲","-"))),ROUND(VALUE(SUBSTITUTE(実質収支比率等に係る経年分析!J$49,"▲","-")),2),NA())</f>
        <v>-0.16</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2">
      <c r="A31" s="157" t="e">
        <f>IF(連結実質赤字比率に係る赤字・黒字の構成分析!C$39="",NA(),連結実質赤字比率に係る赤字・黒字の構成分析!C$39)</f>
        <v>#N/A</v>
      </c>
      <c r="B31" s="157" t="e">
        <f>IF(ROUND(VALUE(SUBSTITUTE(連結実質赤字比率に係る赤字・黒字の構成分析!F$39,"▲", "-")), 2) &lt; 0, ABS(ROUND(VALUE(SUBSTITUTE(連結実質赤字比率に係る赤字・黒字の構成分析!F$39,"▲", "-")), 2)), NA())</f>
        <v>#VALUE!</v>
      </c>
      <c r="C31" s="157" t="e">
        <f>IF(ROUND(VALUE(SUBSTITUTE(連結実質赤字比率に係る赤字・黒字の構成分析!F$39,"▲", "-")), 2) &gt;= 0, ABS(ROUND(VALUE(SUBSTITUTE(連結実質赤字比率に係る赤字・黒字の構成分析!F$39,"▲", "-")), 2)), NA())</f>
        <v>#VALUE!</v>
      </c>
      <c r="D31" s="157" t="e">
        <f>IF(ROUND(VALUE(SUBSTITUTE(連結実質赤字比率に係る赤字・黒字の構成分析!G$39,"▲", "-")), 2) &lt; 0, ABS(ROUND(VALUE(SUBSTITUTE(連結実質赤字比率に係る赤字・黒字の構成分析!G$39,"▲", "-")), 2)), NA())</f>
        <v>#VALUE!</v>
      </c>
      <c r="E31" s="157" t="e">
        <f>IF(ROUND(VALUE(SUBSTITUTE(連結実質赤字比率に係る赤字・黒字の構成分析!G$39,"▲", "-")), 2) &gt;= 0, ABS(ROUND(VALUE(SUBSTITUTE(連結実質赤字比率に係る赤字・黒字の構成分析!G$39,"▲", "-")), 2)), NA())</f>
        <v>#VALUE!</v>
      </c>
      <c r="F31" s="157" t="e">
        <f>IF(ROUND(VALUE(SUBSTITUTE(連結実質赤字比率に係る赤字・黒字の構成分析!H$39,"▲", "-")), 2) &lt; 0, ABS(ROUND(VALUE(SUBSTITUTE(連結実質赤字比率に係る赤字・黒字の構成分析!H$39,"▲", "-")), 2)), NA())</f>
        <v>#VALUE!</v>
      </c>
      <c r="G31" s="157" t="e">
        <f>IF(ROUND(VALUE(SUBSTITUTE(連結実質赤字比率に係る赤字・黒字の構成分析!H$39,"▲", "-")), 2) &gt;= 0, ABS(ROUND(VALUE(SUBSTITUTE(連結実質赤字比率に係る赤字・黒字の構成分析!H$39,"▲", "-")), 2)), NA())</f>
        <v>#VALUE!</v>
      </c>
      <c r="H31" s="157" t="e">
        <f>IF(ROUND(VALUE(SUBSTITUTE(連結実質赤字比率に係る赤字・黒字の構成分析!I$39,"▲", "-")), 2) &lt; 0, ABS(ROUND(VALUE(SUBSTITUTE(連結実質赤字比率に係る赤字・黒字の構成分析!I$39,"▲", "-")), 2)), NA())</f>
        <v>#VALUE!</v>
      </c>
      <c r="I31" s="157" t="e">
        <f>IF(ROUND(VALUE(SUBSTITUTE(連結実質赤字比率に係る赤字・黒字の構成分析!I$39,"▲", "-")), 2) &gt;= 0, ABS(ROUND(VALUE(SUBSTITUTE(連結実質赤字比率に係る赤字・黒字の構成分析!I$39,"▲", "-")), 2)), NA())</f>
        <v>#VALUE!</v>
      </c>
      <c r="J31" s="157" t="e">
        <f>IF(ROUND(VALUE(SUBSTITUTE(連結実質赤字比率に係る赤字・黒字の構成分析!J$39,"▲", "-")), 2) &lt; 0, ABS(ROUND(VALUE(SUBSTITUTE(連結実質赤字比率に係る赤字・黒字の構成分析!J$39,"▲", "-")), 2)), NA())</f>
        <v>#VALUE!</v>
      </c>
      <c r="K31" s="157" t="e">
        <f>IF(ROUND(VALUE(SUBSTITUTE(連結実質赤字比率に係る赤字・黒字の構成分析!J$39,"▲", "-")), 2) &gt;= 0, ABS(ROUND(VALUE(SUBSTITUTE(連結実質赤字比率に係る赤字・黒字の構成分析!J$39,"▲", "-")), 2)), NA())</f>
        <v>#VALUE!</v>
      </c>
    </row>
    <row r="32" spans="1:11" x14ac:dyDescent="0.2">
      <c r="A32" s="157" t="str">
        <f>IF(連結実質赤字比率に係る赤字・黒字の構成分析!C$38="",NA(),連結実質赤字比率に係る赤字・黒字の構成分析!C$38)</f>
        <v>後期高齢者医療特別会計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0.01</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0.03</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0.02</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0.06</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0.03</v>
      </c>
    </row>
    <row r="33" spans="1:16" x14ac:dyDescent="0.2">
      <c r="A33" s="157" t="str">
        <f>IF(連結実質赤字比率に係る赤字・黒字の構成分析!C$37="",NA(),連結実質赤字比率に係る赤字・黒字の構成分析!C$37)</f>
        <v>国民健康保険特別会計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0.61</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2.06</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1.0900000000000001</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1.1399999999999999</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1.54</v>
      </c>
    </row>
    <row r="34" spans="1:16" x14ac:dyDescent="0.2">
      <c r="A34" s="157" t="str">
        <f>IF(連結実質赤字比率に係る赤字・黒字の構成分析!C$36="",NA(),連結実質赤字比率に係る赤字・黒字の構成分析!C$36)</f>
        <v>一般会計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3.46</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4.03</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6.16</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3.46</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3.14</v>
      </c>
    </row>
    <row r="35" spans="1:16" x14ac:dyDescent="0.2">
      <c r="A35" s="157" t="str">
        <f>IF(連結実質赤字比率に係る赤字・黒字の構成分析!C$35="",NA(),連結実質赤字比率に係る赤字・黒字の構成分析!C$35)</f>
        <v>下水道事業会計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2.29</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2.65</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3.66</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4.62</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4.68</v>
      </c>
    </row>
    <row r="36" spans="1:16" x14ac:dyDescent="0.2">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11.15</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10.82</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11.83</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12.2</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13.21</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836</v>
      </c>
      <c r="E42" s="158"/>
      <c r="F42" s="158"/>
      <c r="G42" s="158">
        <f>'実質公債費比率（分子）の構造'!L$52</f>
        <v>822</v>
      </c>
      <c r="H42" s="158"/>
      <c r="I42" s="158"/>
      <c r="J42" s="158">
        <f>'実質公債費比率（分子）の構造'!M$52</f>
        <v>828</v>
      </c>
      <c r="K42" s="158"/>
      <c r="L42" s="158"/>
      <c r="M42" s="158">
        <f>'実質公債費比率（分子）の構造'!N$52</f>
        <v>829</v>
      </c>
      <c r="N42" s="158"/>
      <c r="O42" s="158"/>
      <c r="P42" s="158">
        <f>'実質公債費比率（分子）の構造'!O$52</f>
        <v>876</v>
      </c>
    </row>
    <row r="43" spans="1:16" x14ac:dyDescent="0.2">
      <c r="A43" s="158" t="s">
        <v>16</v>
      </c>
      <c r="B43" s="158">
        <f>'実質公債費比率（分子）の構造'!K$51</f>
        <v>0</v>
      </c>
      <c r="C43" s="158"/>
      <c r="D43" s="158"/>
      <c r="E43" s="158">
        <f>'実質公債費比率（分子）の構造'!L$51</f>
        <v>0</v>
      </c>
      <c r="F43" s="158"/>
      <c r="G43" s="158"/>
      <c r="H43" s="158" t="str">
        <f>'実質公債費比率（分子）の構造'!M$51</f>
        <v>-</v>
      </c>
      <c r="I43" s="158"/>
      <c r="J43" s="158"/>
      <c r="K43" s="158">
        <f>'実質公債費比率（分子）の構造'!N$51</f>
        <v>0</v>
      </c>
      <c r="L43" s="158"/>
      <c r="M43" s="158"/>
      <c r="N43" s="158" t="str">
        <f>'実質公債費比率（分子）の構造'!O$51</f>
        <v>-</v>
      </c>
      <c r="O43" s="158"/>
      <c r="P43" s="158"/>
    </row>
    <row r="44" spans="1:16" x14ac:dyDescent="0.2">
      <c r="A44" s="158" t="s">
        <v>62</v>
      </c>
      <c r="B44" s="158">
        <f>'実質公債費比率（分子）の構造'!K$50</f>
        <v>0</v>
      </c>
      <c r="C44" s="158"/>
      <c r="D44" s="158"/>
      <c r="E44" s="158">
        <f>'実質公債費比率（分子）の構造'!L$50</f>
        <v>0</v>
      </c>
      <c r="F44" s="158"/>
      <c r="G44" s="158"/>
      <c r="H44" s="158">
        <f>'実質公債費比率（分子）の構造'!M$50</f>
        <v>0</v>
      </c>
      <c r="I44" s="158"/>
      <c r="J44" s="158"/>
      <c r="K44" s="158">
        <f>'実質公債費比率（分子）の構造'!N$50</f>
        <v>0</v>
      </c>
      <c r="L44" s="158"/>
      <c r="M44" s="158"/>
      <c r="N44" s="158">
        <f>'実質公債費比率（分子）の構造'!O$50</f>
        <v>0</v>
      </c>
      <c r="O44" s="158"/>
      <c r="P44" s="158"/>
    </row>
    <row r="45" spans="1:16" x14ac:dyDescent="0.2">
      <c r="A45" s="158" t="s">
        <v>63</v>
      </c>
      <c r="B45" s="158">
        <f>'実質公債費比率（分子）の構造'!K$49</f>
        <v>121</v>
      </c>
      <c r="C45" s="158"/>
      <c r="D45" s="158"/>
      <c r="E45" s="158">
        <f>'実質公債費比率（分子）の構造'!L$49</f>
        <v>112</v>
      </c>
      <c r="F45" s="158"/>
      <c r="G45" s="158"/>
      <c r="H45" s="158">
        <f>'実質公債費比率（分子）の構造'!M$49</f>
        <v>110</v>
      </c>
      <c r="I45" s="158"/>
      <c r="J45" s="158"/>
      <c r="K45" s="158">
        <f>'実質公債費比率（分子）の構造'!N$49</f>
        <v>119</v>
      </c>
      <c r="L45" s="158"/>
      <c r="M45" s="158"/>
      <c r="N45" s="158">
        <f>'実質公債費比率（分子）の構造'!O$49</f>
        <v>114</v>
      </c>
      <c r="O45" s="158"/>
      <c r="P45" s="158"/>
    </row>
    <row r="46" spans="1:16" x14ac:dyDescent="0.2">
      <c r="A46" s="158" t="s">
        <v>64</v>
      </c>
      <c r="B46" s="158">
        <f>'実質公債費比率（分子）の構造'!K$48</f>
        <v>324</v>
      </c>
      <c r="C46" s="158"/>
      <c r="D46" s="158"/>
      <c r="E46" s="158">
        <f>'実質公債費比率（分子）の構造'!L$48</f>
        <v>313</v>
      </c>
      <c r="F46" s="158"/>
      <c r="G46" s="158"/>
      <c r="H46" s="158">
        <f>'実質公債費比率（分子）の構造'!M$48</f>
        <v>369</v>
      </c>
      <c r="I46" s="158"/>
      <c r="J46" s="158"/>
      <c r="K46" s="158">
        <f>'実質公債費比率（分子）の構造'!N$48</f>
        <v>365</v>
      </c>
      <c r="L46" s="158"/>
      <c r="M46" s="158"/>
      <c r="N46" s="158">
        <f>'実質公債費比率（分子）の構造'!O$48</f>
        <v>359</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909</v>
      </c>
      <c r="C49" s="158"/>
      <c r="D49" s="158"/>
      <c r="E49" s="158">
        <f>'実質公債費比率（分子）の構造'!L$45</f>
        <v>942</v>
      </c>
      <c r="F49" s="158"/>
      <c r="G49" s="158"/>
      <c r="H49" s="158">
        <f>'実質公債費比率（分子）の構造'!M$45</f>
        <v>1005</v>
      </c>
      <c r="I49" s="158"/>
      <c r="J49" s="158"/>
      <c r="K49" s="158">
        <f>'実質公債費比率（分子）の構造'!N$45</f>
        <v>1012</v>
      </c>
      <c r="L49" s="158"/>
      <c r="M49" s="158"/>
      <c r="N49" s="158">
        <f>'実質公債費比率（分子）の構造'!O$45</f>
        <v>1043</v>
      </c>
      <c r="O49" s="158"/>
      <c r="P49" s="158"/>
    </row>
    <row r="50" spans="1:16" x14ac:dyDescent="0.2">
      <c r="A50" s="158" t="s">
        <v>67</v>
      </c>
      <c r="B50" s="158" t="e">
        <f>NA()</f>
        <v>#N/A</v>
      </c>
      <c r="C50" s="158">
        <f>IF(ISNUMBER('実質公債費比率（分子）の構造'!K$53),'実質公債費比率（分子）の構造'!K$53,NA())</f>
        <v>518</v>
      </c>
      <c r="D50" s="158" t="e">
        <f>NA()</f>
        <v>#N/A</v>
      </c>
      <c r="E50" s="158" t="e">
        <f>NA()</f>
        <v>#N/A</v>
      </c>
      <c r="F50" s="158">
        <f>IF(ISNUMBER('実質公債費比率（分子）の構造'!L$53),'実質公債費比率（分子）の構造'!L$53,NA())</f>
        <v>545</v>
      </c>
      <c r="G50" s="158" t="e">
        <f>NA()</f>
        <v>#N/A</v>
      </c>
      <c r="H50" s="158" t="e">
        <f>NA()</f>
        <v>#N/A</v>
      </c>
      <c r="I50" s="158">
        <f>IF(ISNUMBER('実質公債費比率（分子）の構造'!M$53),'実質公債費比率（分子）の構造'!M$53,NA())</f>
        <v>656</v>
      </c>
      <c r="J50" s="158" t="e">
        <f>NA()</f>
        <v>#N/A</v>
      </c>
      <c r="K50" s="158" t="e">
        <f>NA()</f>
        <v>#N/A</v>
      </c>
      <c r="L50" s="158">
        <f>IF(ISNUMBER('実質公債費比率（分子）の構造'!N$53),'実質公債費比率（分子）の構造'!N$53,NA())</f>
        <v>667</v>
      </c>
      <c r="M50" s="158" t="e">
        <f>NA()</f>
        <v>#N/A</v>
      </c>
      <c r="N50" s="158" t="e">
        <f>NA()</f>
        <v>#N/A</v>
      </c>
      <c r="O50" s="158">
        <f>IF(ISNUMBER('実質公債費比率（分子）の構造'!O$53),'実質公債費比率（分子）の構造'!O$53,NA())</f>
        <v>640</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10221</v>
      </c>
      <c r="E56" s="157"/>
      <c r="F56" s="157"/>
      <c r="G56" s="157">
        <f>'将来負担比率（分子）の構造'!J$52</f>
        <v>10938</v>
      </c>
      <c r="H56" s="157"/>
      <c r="I56" s="157"/>
      <c r="J56" s="157">
        <f>'将来負担比率（分子）の構造'!K$52</f>
        <v>10946</v>
      </c>
      <c r="K56" s="157"/>
      <c r="L56" s="157"/>
      <c r="M56" s="157">
        <f>'将来負担比率（分子）の構造'!L$52</f>
        <v>11150</v>
      </c>
      <c r="N56" s="157"/>
      <c r="O56" s="157"/>
      <c r="P56" s="157">
        <f>'将来負担比率（分子）の構造'!M$52</f>
        <v>10642</v>
      </c>
    </row>
    <row r="57" spans="1:16" x14ac:dyDescent="0.2">
      <c r="A57" s="157" t="s">
        <v>42</v>
      </c>
      <c r="B57" s="157"/>
      <c r="C57" s="157"/>
      <c r="D57" s="157">
        <f>'将来負担比率（分子）の構造'!I$51</f>
        <v>519</v>
      </c>
      <c r="E57" s="157"/>
      <c r="F57" s="157"/>
      <c r="G57" s="157">
        <f>'将来負担比率（分子）の構造'!J$51</f>
        <v>508</v>
      </c>
      <c r="H57" s="157"/>
      <c r="I57" s="157"/>
      <c r="J57" s="157">
        <f>'将来負担比率（分子）の構造'!K$51</f>
        <v>467</v>
      </c>
      <c r="K57" s="157"/>
      <c r="L57" s="157"/>
      <c r="M57" s="157">
        <f>'将来負担比率（分子）の構造'!L$51</f>
        <v>445</v>
      </c>
      <c r="N57" s="157"/>
      <c r="O57" s="157"/>
      <c r="P57" s="157">
        <f>'将来負担比率（分子）の構造'!M$51</f>
        <v>446</v>
      </c>
    </row>
    <row r="58" spans="1:16" x14ac:dyDescent="0.2">
      <c r="A58" s="157" t="s">
        <v>41</v>
      </c>
      <c r="B58" s="157"/>
      <c r="C58" s="157"/>
      <c r="D58" s="157">
        <f>'将来負担比率（分子）の構造'!I$50</f>
        <v>3234</v>
      </c>
      <c r="E58" s="157"/>
      <c r="F58" s="157"/>
      <c r="G58" s="157">
        <f>'将来負担比率（分子）の構造'!J$50</f>
        <v>3752</v>
      </c>
      <c r="H58" s="157"/>
      <c r="I58" s="157"/>
      <c r="J58" s="157">
        <f>'将来負担比率（分子）の構造'!K$50</f>
        <v>3618</v>
      </c>
      <c r="K58" s="157"/>
      <c r="L58" s="157"/>
      <c r="M58" s="157">
        <f>'将来負担比率（分子）の構造'!L$50</f>
        <v>3908</v>
      </c>
      <c r="N58" s="157"/>
      <c r="O58" s="157"/>
      <c r="P58" s="157">
        <f>'将来負担比率（分子）の構造'!M$50</f>
        <v>4501</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1792</v>
      </c>
      <c r="C62" s="157"/>
      <c r="D62" s="157"/>
      <c r="E62" s="157">
        <f>'将来負担比率（分子）の構造'!J$45</f>
        <v>1743</v>
      </c>
      <c r="F62" s="157"/>
      <c r="G62" s="157"/>
      <c r="H62" s="157">
        <f>'将来負担比率（分子）の構造'!K$45</f>
        <v>1661</v>
      </c>
      <c r="I62" s="157"/>
      <c r="J62" s="157"/>
      <c r="K62" s="157">
        <f>'将来負担比率（分子）の構造'!L$45</f>
        <v>1644</v>
      </c>
      <c r="L62" s="157"/>
      <c r="M62" s="157"/>
      <c r="N62" s="157">
        <f>'将来負担比率（分子）の構造'!M$45</f>
        <v>1694</v>
      </c>
      <c r="O62" s="157"/>
      <c r="P62" s="157"/>
    </row>
    <row r="63" spans="1:16" x14ac:dyDescent="0.2">
      <c r="A63" s="157" t="s">
        <v>34</v>
      </c>
      <c r="B63" s="157">
        <f>'将来負担比率（分子）の構造'!I$44</f>
        <v>1295</v>
      </c>
      <c r="C63" s="157"/>
      <c r="D63" s="157"/>
      <c r="E63" s="157">
        <f>'将来負担比率（分子）の構造'!J$44</f>
        <v>1240</v>
      </c>
      <c r="F63" s="157"/>
      <c r="G63" s="157"/>
      <c r="H63" s="157">
        <f>'将来負担比率（分子）の構造'!K$44</f>
        <v>1231</v>
      </c>
      <c r="I63" s="157"/>
      <c r="J63" s="157"/>
      <c r="K63" s="157">
        <f>'将来負担比率（分子）の構造'!L$44</f>
        <v>1088</v>
      </c>
      <c r="L63" s="157"/>
      <c r="M63" s="157"/>
      <c r="N63" s="157">
        <f>'将来負担比率（分子）の構造'!M$44</f>
        <v>962</v>
      </c>
      <c r="O63" s="157"/>
      <c r="P63" s="157"/>
    </row>
    <row r="64" spans="1:16" x14ac:dyDescent="0.2">
      <c r="A64" s="157" t="s">
        <v>33</v>
      </c>
      <c r="B64" s="157">
        <f>'将来負担比率（分子）の構造'!I$43</f>
        <v>5113</v>
      </c>
      <c r="C64" s="157"/>
      <c r="D64" s="157"/>
      <c r="E64" s="157">
        <f>'将来負担比率（分子）の構造'!J$43</f>
        <v>4837</v>
      </c>
      <c r="F64" s="157"/>
      <c r="G64" s="157"/>
      <c r="H64" s="157">
        <f>'将来負担比率（分子）の構造'!K$43</f>
        <v>4867</v>
      </c>
      <c r="I64" s="157"/>
      <c r="J64" s="157"/>
      <c r="K64" s="157">
        <f>'将来負担比率（分子）の構造'!L$43</f>
        <v>5383</v>
      </c>
      <c r="L64" s="157"/>
      <c r="M64" s="157"/>
      <c r="N64" s="157">
        <f>'将来負担比率（分子）の構造'!M$43</f>
        <v>6026</v>
      </c>
      <c r="O64" s="157"/>
      <c r="P64" s="157"/>
    </row>
    <row r="65" spans="1:16" x14ac:dyDescent="0.2">
      <c r="A65" s="157" t="s">
        <v>32</v>
      </c>
      <c r="B65" s="157">
        <f>'将来負担比率（分子）の構造'!I$42</f>
        <v>453</v>
      </c>
      <c r="C65" s="157"/>
      <c r="D65" s="157"/>
      <c r="E65" s="157">
        <f>'将来負担比率（分子）の構造'!J$42</f>
        <v>438</v>
      </c>
      <c r="F65" s="157"/>
      <c r="G65" s="157"/>
      <c r="H65" s="157">
        <f>'将来負担比率（分子）の構造'!K$42</f>
        <v>423</v>
      </c>
      <c r="I65" s="157"/>
      <c r="J65" s="157"/>
      <c r="K65" s="157">
        <f>'将来負担比率（分子）の構造'!L$42</f>
        <v>408</v>
      </c>
      <c r="L65" s="157"/>
      <c r="M65" s="157"/>
      <c r="N65" s="157">
        <f>'将来負担比率（分子）の構造'!M$42</f>
        <v>393</v>
      </c>
      <c r="O65" s="157"/>
      <c r="P65" s="157"/>
    </row>
    <row r="66" spans="1:16" x14ac:dyDescent="0.2">
      <c r="A66" s="157" t="s">
        <v>31</v>
      </c>
      <c r="B66" s="157">
        <f>'将来負担比率（分子）の構造'!I$41</f>
        <v>11369</v>
      </c>
      <c r="C66" s="157"/>
      <c r="D66" s="157"/>
      <c r="E66" s="157">
        <f>'将来負担比率（分子）の構造'!J$41</f>
        <v>12340</v>
      </c>
      <c r="F66" s="157"/>
      <c r="G66" s="157"/>
      <c r="H66" s="157">
        <f>'将来負担比率（分子）の構造'!K$41</f>
        <v>12978</v>
      </c>
      <c r="I66" s="157"/>
      <c r="J66" s="157"/>
      <c r="K66" s="157">
        <f>'将来負担比率（分子）の構造'!L$41</f>
        <v>13700</v>
      </c>
      <c r="L66" s="157"/>
      <c r="M66" s="157"/>
      <c r="N66" s="157">
        <f>'将来負担比率（分子）の構造'!M$41</f>
        <v>13327</v>
      </c>
      <c r="O66" s="157"/>
      <c r="P66" s="157"/>
    </row>
    <row r="67" spans="1:16" x14ac:dyDescent="0.2">
      <c r="A67" s="157" t="s">
        <v>71</v>
      </c>
      <c r="B67" s="157" t="e">
        <f>NA()</f>
        <v>#N/A</v>
      </c>
      <c r="C67" s="157">
        <f>IF(ISNUMBER('将来負担比率（分子）の構造'!I$53), IF('将来負担比率（分子）の構造'!I$53 &lt; 0, 0, '将来負担比率（分子）の構造'!I$53), NA())</f>
        <v>6047</v>
      </c>
      <c r="D67" s="157" t="e">
        <f>NA()</f>
        <v>#N/A</v>
      </c>
      <c r="E67" s="157" t="e">
        <f>NA()</f>
        <v>#N/A</v>
      </c>
      <c r="F67" s="157">
        <f>IF(ISNUMBER('将来負担比率（分子）の構造'!J$53), IF('将来負担比率（分子）の構造'!J$53 &lt; 0, 0, '将来負担比率（分子）の構造'!J$53), NA())</f>
        <v>5400</v>
      </c>
      <c r="G67" s="157" t="e">
        <f>NA()</f>
        <v>#N/A</v>
      </c>
      <c r="H67" s="157" t="e">
        <f>NA()</f>
        <v>#N/A</v>
      </c>
      <c r="I67" s="157">
        <f>IF(ISNUMBER('将来負担比率（分子）の構造'!K$53), IF('将来負担比率（分子）の構造'!K$53 &lt; 0, 0, '将来負担比率（分子）の構造'!K$53), NA())</f>
        <v>6130</v>
      </c>
      <c r="J67" s="157" t="e">
        <f>NA()</f>
        <v>#N/A</v>
      </c>
      <c r="K67" s="157" t="e">
        <f>NA()</f>
        <v>#N/A</v>
      </c>
      <c r="L67" s="157">
        <f>IF(ISNUMBER('将来負担比率（分子）の構造'!L$53), IF('将来負担比率（分子）の構造'!L$53 &lt; 0, 0, '将来負担比率（分子）の構造'!L$53), NA())</f>
        <v>6721</v>
      </c>
      <c r="M67" s="157" t="e">
        <f>NA()</f>
        <v>#N/A</v>
      </c>
      <c r="N67" s="157" t="e">
        <f>NA()</f>
        <v>#N/A</v>
      </c>
      <c r="O67" s="157">
        <f>IF(ISNUMBER('将来負担比率（分子）の構造'!M$53), IF('将来負担比率（分子）の構造'!M$53 &lt; 0, 0, '将来負担比率（分子）の構造'!M$53), NA())</f>
        <v>6814</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1110</v>
      </c>
      <c r="C72" s="161">
        <f>基金残高に係る経年分析!G55</f>
        <v>1170</v>
      </c>
      <c r="D72" s="161">
        <f>基金残高に係る経年分析!H55</f>
        <v>1171</v>
      </c>
    </row>
    <row r="73" spans="1:16" x14ac:dyDescent="0.2">
      <c r="A73" s="160" t="s">
        <v>74</v>
      </c>
      <c r="B73" s="161">
        <f>基金残高に係る経年分析!F56</f>
        <v>289</v>
      </c>
      <c r="C73" s="161">
        <f>基金残高に係る経年分析!G56</f>
        <v>320</v>
      </c>
      <c r="D73" s="161">
        <f>基金残高に係る経年分析!H56</f>
        <v>340</v>
      </c>
    </row>
    <row r="74" spans="1:16" x14ac:dyDescent="0.2">
      <c r="A74" s="160" t="s">
        <v>75</v>
      </c>
      <c r="B74" s="161">
        <f>基金残高に係る経年分析!F57</f>
        <v>1901</v>
      </c>
      <c r="C74" s="161">
        <f>基金残高に係る経年分析!G57</f>
        <v>2100</v>
      </c>
      <c r="D74" s="161">
        <f>基金残高に係る経年分析!H57</f>
        <v>2668</v>
      </c>
    </row>
  </sheetData>
  <sheetProtection algorithmName="SHA-512" hashValue="Ap4a4b3QS9rKJrHT+FGMFbBtqWsW8LWq9YV2EQi4OkxqG8DDzhEJ/TunCuTlhzc7L1wwVG/TkVLAo5JB92vNLg==" saltValue="l7d+Mj6TccCBFybark8eC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215</v>
      </c>
      <c r="C5" s="597"/>
      <c r="D5" s="597"/>
      <c r="E5" s="597"/>
      <c r="F5" s="597"/>
      <c r="G5" s="597"/>
      <c r="H5" s="597"/>
      <c r="I5" s="597"/>
      <c r="J5" s="597"/>
      <c r="K5" s="597"/>
      <c r="L5" s="597"/>
      <c r="M5" s="597"/>
      <c r="N5" s="597"/>
      <c r="O5" s="597"/>
      <c r="P5" s="597"/>
      <c r="Q5" s="598"/>
      <c r="R5" s="599">
        <v>3110203</v>
      </c>
      <c r="S5" s="600"/>
      <c r="T5" s="600"/>
      <c r="U5" s="600"/>
      <c r="V5" s="600"/>
      <c r="W5" s="600"/>
      <c r="X5" s="600"/>
      <c r="Y5" s="601"/>
      <c r="Z5" s="602">
        <v>18</v>
      </c>
      <c r="AA5" s="602"/>
      <c r="AB5" s="602"/>
      <c r="AC5" s="602"/>
      <c r="AD5" s="603">
        <v>3110203</v>
      </c>
      <c r="AE5" s="603"/>
      <c r="AF5" s="603"/>
      <c r="AG5" s="603"/>
      <c r="AH5" s="603"/>
      <c r="AI5" s="603"/>
      <c r="AJ5" s="603"/>
      <c r="AK5" s="603"/>
      <c r="AL5" s="604">
        <v>39</v>
      </c>
      <c r="AM5" s="605"/>
      <c r="AN5" s="605"/>
      <c r="AO5" s="606"/>
      <c r="AP5" s="596" t="s">
        <v>216</v>
      </c>
      <c r="AQ5" s="597"/>
      <c r="AR5" s="597"/>
      <c r="AS5" s="597"/>
      <c r="AT5" s="597"/>
      <c r="AU5" s="597"/>
      <c r="AV5" s="597"/>
      <c r="AW5" s="597"/>
      <c r="AX5" s="597"/>
      <c r="AY5" s="597"/>
      <c r="AZ5" s="597"/>
      <c r="BA5" s="597"/>
      <c r="BB5" s="597"/>
      <c r="BC5" s="597"/>
      <c r="BD5" s="597"/>
      <c r="BE5" s="597"/>
      <c r="BF5" s="598"/>
      <c r="BG5" s="610">
        <v>3109597</v>
      </c>
      <c r="BH5" s="611"/>
      <c r="BI5" s="611"/>
      <c r="BJ5" s="611"/>
      <c r="BK5" s="611"/>
      <c r="BL5" s="611"/>
      <c r="BM5" s="611"/>
      <c r="BN5" s="612"/>
      <c r="BO5" s="613">
        <v>100</v>
      </c>
      <c r="BP5" s="613"/>
      <c r="BQ5" s="613"/>
      <c r="BR5" s="613"/>
      <c r="BS5" s="614">
        <v>129476</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2">
      <c r="B6" s="607" t="s">
        <v>220</v>
      </c>
      <c r="C6" s="608"/>
      <c r="D6" s="608"/>
      <c r="E6" s="608"/>
      <c r="F6" s="608"/>
      <c r="G6" s="608"/>
      <c r="H6" s="608"/>
      <c r="I6" s="608"/>
      <c r="J6" s="608"/>
      <c r="K6" s="608"/>
      <c r="L6" s="608"/>
      <c r="M6" s="608"/>
      <c r="N6" s="608"/>
      <c r="O6" s="608"/>
      <c r="P6" s="608"/>
      <c r="Q6" s="609"/>
      <c r="R6" s="610">
        <v>129134</v>
      </c>
      <c r="S6" s="611"/>
      <c r="T6" s="611"/>
      <c r="U6" s="611"/>
      <c r="V6" s="611"/>
      <c r="W6" s="611"/>
      <c r="X6" s="611"/>
      <c r="Y6" s="612"/>
      <c r="Z6" s="613">
        <v>0.7</v>
      </c>
      <c r="AA6" s="613"/>
      <c r="AB6" s="613"/>
      <c r="AC6" s="613"/>
      <c r="AD6" s="614">
        <v>129134</v>
      </c>
      <c r="AE6" s="614"/>
      <c r="AF6" s="614"/>
      <c r="AG6" s="614"/>
      <c r="AH6" s="614"/>
      <c r="AI6" s="614"/>
      <c r="AJ6" s="614"/>
      <c r="AK6" s="614"/>
      <c r="AL6" s="615">
        <v>1.6</v>
      </c>
      <c r="AM6" s="616"/>
      <c r="AN6" s="616"/>
      <c r="AO6" s="617"/>
      <c r="AP6" s="607" t="s">
        <v>221</v>
      </c>
      <c r="AQ6" s="608"/>
      <c r="AR6" s="608"/>
      <c r="AS6" s="608"/>
      <c r="AT6" s="608"/>
      <c r="AU6" s="608"/>
      <c r="AV6" s="608"/>
      <c r="AW6" s="608"/>
      <c r="AX6" s="608"/>
      <c r="AY6" s="608"/>
      <c r="AZ6" s="608"/>
      <c r="BA6" s="608"/>
      <c r="BB6" s="608"/>
      <c r="BC6" s="608"/>
      <c r="BD6" s="608"/>
      <c r="BE6" s="608"/>
      <c r="BF6" s="609"/>
      <c r="BG6" s="610">
        <v>3109597</v>
      </c>
      <c r="BH6" s="611"/>
      <c r="BI6" s="611"/>
      <c r="BJ6" s="611"/>
      <c r="BK6" s="611"/>
      <c r="BL6" s="611"/>
      <c r="BM6" s="611"/>
      <c r="BN6" s="612"/>
      <c r="BO6" s="613">
        <v>100</v>
      </c>
      <c r="BP6" s="613"/>
      <c r="BQ6" s="613"/>
      <c r="BR6" s="613"/>
      <c r="BS6" s="614">
        <v>129476</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151795</v>
      </c>
      <c r="CS6" s="611"/>
      <c r="CT6" s="611"/>
      <c r="CU6" s="611"/>
      <c r="CV6" s="611"/>
      <c r="CW6" s="611"/>
      <c r="CX6" s="611"/>
      <c r="CY6" s="612"/>
      <c r="CZ6" s="604">
        <v>0.9</v>
      </c>
      <c r="DA6" s="605"/>
      <c r="DB6" s="605"/>
      <c r="DC6" s="621"/>
      <c r="DD6" s="619" t="s">
        <v>121</v>
      </c>
      <c r="DE6" s="611"/>
      <c r="DF6" s="611"/>
      <c r="DG6" s="611"/>
      <c r="DH6" s="611"/>
      <c r="DI6" s="611"/>
      <c r="DJ6" s="611"/>
      <c r="DK6" s="611"/>
      <c r="DL6" s="611"/>
      <c r="DM6" s="611"/>
      <c r="DN6" s="611"/>
      <c r="DO6" s="611"/>
      <c r="DP6" s="612"/>
      <c r="DQ6" s="619">
        <v>151793</v>
      </c>
      <c r="DR6" s="611"/>
      <c r="DS6" s="611"/>
      <c r="DT6" s="611"/>
      <c r="DU6" s="611"/>
      <c r="DV6" s="611"/>
      <c r="DW6" s="611"/>
      <c r="DX6" s="611"/>
      <c r="DY6" s="611"/>
      <c r="DZ6" s="611"/>
      <c r="EA6" s="611"/>
      <c r="EB6" s="611"/>
      <c r="EC6" s="620"/>
    </row>
    <row r="7" spans="2:143" ht="11.25" customHeight="1" x14ac:dyDescent="0.2">
      <c r="B7" s="607" t="s">
        <v>223</v>
      </c>
      <c r="C7" s="608"/>
      <c r="D7" s="608"/>
      <c r="E7" s="608"/>
      <c r="F7" s="608"/>
      <c r="G7" s="608"/>
      <c r="H7" s="608"/>
      <c r="I7" s="608"/>
      <c r="J7" s="608"/>
      <c r="K7" s="608"/>
      <c r="L7" s="608"/>
      <c r="M7" s="608"/>
      <c r="N7" s="608"/>
      <c r="O7" s="608"/>
      <c r="P7" s="608"/>
      <c r="Q7" s="609"/>
      <c r="R7" s="610">
        <v>1144</v>
      </c>
      <c r="S7" s="611"/>
      <c r="T7" s="611"/>
      <c r="U7" s="611"/>
      <c r="V7" s="611"/>
      <c r="W7" s="611"/>
      <c r="X7" s="611"/>
      <c r="Y7" s="612"/>
      <c r="Z7" s="613">
        <v>0</v>
      </c>
      <c r="AA7" s="613"/>
      <c r="AB7" s="613"/>
      <c r="AC7" s="613"/>
      <c r="AD7" s="614">
        <v>1144</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1200773</v>
      </c>
      <c r="BH7" s="611"/>
      <c r="BI7" s="611"/>
      <c r="BJ7" s="611"/>
      <c r="BK7" s="611"/>
      <c r="BL7" s="611"/>
      <c r="BM7" s="611"/>
      <c r="BN7" s="612"/>
      <c r="BO7" s="613">
        <v>38.6</v>
      </c>
      <c r="BP7" s="613"/>
      <c r="BQ7" s="613"/>
      <c r="BR7" s="613"/>
      <c r="BS7" s="614">
        <v>29354</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3313602</v>
      </c>
      <c r="CS7" s="611"/>
      <c r="CT7" s="611"/>
      <c r="CU7" s="611"/>
      <c r="CV7" s="611"/>
      <c r="CW7" s="611"/>
      <c r="CX7" s="611"/>
      <c r="CY7" s="612"/>
      <c r="CZ7" s="613">
        <v>19.5</v>
      </c>
      <c r="DA7" s="613"/>
      <c r="DB7" s="613"/>
      <c r="DC7" s="613"/>
      <c r="DD7" s="619">
        <v>40574</v>
      </c>
      <c r="DE7" s="611"/>
      <c r="DF7" s="611"/>
      <c r="DG7" s="611"/>
      <c r="DH7" s="611"/>
      <c r="DI7" s="611"/>
      <c r="DJ7" s="611"/>
      <c r="DK7" s="611"/>
      <c r="DL7" s="611"/>
      <c r="DM7" s="611"/>
      <c r="DN7" s="611"/>
      <c r="DO7" s="611"/>
      <c r="DP7" s="612"/>
      <c r="DQ7" s="619">
        <v>1360470</v>
      </c>
      <c r="DR7" s="611"/>
      <c r="DS7" s="611"/>
      <c r="DT7" s="611"/>
      <c r="DU7" s="611"/>
      <c r="DV7" s="611"/>
      <c r="DW7" s="611"/>
      <c r="DX7" s="611"/>
      <c r="DY7" s="611"/>
      <c r="DZ7" s="611"/>
      <c r="EA7" s="611"/>
      <c r="EB7" s="611"/>
      <c r="EC7" s="620"/>
    </row>
    <row r="8" spans="2:143" ht="11.25" customHeight="1" x14ac:dyDescent="0.2">
      <c r="B8" s="607" t="s">
        <v>226</v>
      </c>
      <c r="C8" s="608"/>
      <c r="D8" s="608"/>
      <c r="E8" s="608"/>
      <c r="F8" s="608"/>
      <c r="G8" s="608"/>
      <c r="H8" s="608"/>
      <c r="I8" s="608"/>
      <c r="J8" s="608"/>
      <c r="K8" s="608"/>
      <c r="L8" s="608"/>
      <c r="M8" s="608"/>
      <c r="N8" s="608"/>
      <c r="O8" s="608"/>
      <c r="P8" s="608"/>
      <c r="Q8" s="609"/>
      <c r="R8" s="610">
        <v>17584</v>
      </c>
      <c r="S8" s="611"/>
      <c r="T8" s="611"/>
      <c r="U8" s="611"/>
      <c r="V8" s="611"/>
      <c r="W8" s="611"/>
      <c r="X8" s="611"/>
      <c r="Y8" s="612"/>
      <c r="Z8" s="613">
        <v>0.1</v>
      </c>
      <c r="AA8" s="613"/>
      <c r="AB8" s="613"/>
      <c r="AC8" s="613"/>
      <c r="AD8" s="614">
        <v>17584</v>
      </c>
      <c r="AE8" s="614"/>
      <c r="AF8" s="614"/>
      <c r="AG8" s="614"/>
      <c r="AH8" s="614"/>
      <c r="AI8" s="614"/>
      <c r="AJ8" s="614"/>
      <c r="AK8" s="614"/>
      <c r="AL8" s="615">
        <v>0.2</v>
      </c>
      <c r="AM8" s="616"/>
      <c r="AN8" s="616"/>
      <c r="AO8" s="617"/>
      <c r="AP8" s="607" t="s">
        <v>227</v>
      </c>
      <c r="AQ8" s="608"/>
      <c r="AR8" s="608"/>
      <c r="AS8" s="608"/>
      <c r="AT8" s="608"/>
      <c r="AU8" s="608"/>
      <c r="AV8" s="608"/>
      <c r="AW8" s="608"/>
      <c r="AX8" s="608"/>
      <c r="AY8" s="608"/>
      <c r="AZ8" s="608"/>
      <c r="BA8" s="608"/>
      <c r="BB8" s="608"/>
      <c r="BC8" s="608"/>
      <c r="BD8" s="608"/>
      <c r="BE8" s="608"/>
      <c r="BF8" s="609"/>
      <c r="BG8" s="610">
        <v>42613</v>
      </c>
      <c r="BH8" s="611"/>
      <c r="BI8" s="611"/>
      <c r="BJ8" s="611"/>
      <c r="BK8" s="611"/>
      <c r="BL8" s="611"/>
      <c r="BM8" s="611"/>
      <c r="BN8" s="612"/>
      <c r="BO8" s="613">
        <v>1.4</v>
      </c>
      <c r="BP8" s="613"/>
      <c r="BQ8" s="613"/>
      <c r="BR8" s="613"/>
      <c r="BS8" s="614" t="s">
        <v>121</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6473510</v>
      </c>
      <c r="CS8" s="611"/>
      <c r="CT8" s="611"/>
      <c r="CU8" s="611"/>
      <c r="CV8" s="611"/>
      <c r="CW8" s="611"/>
      <c r="CX8" s="611"/>
      <c r="CY8" s="612"/>
      <c r="CZ8" s="613">
        <v>38.1</v>
      </c>
      <c r="DA8" s="613"/>
      <c r="DB8" s="613"/>
      <c r="DC8" s="613"/>
      <c r="DD8" s="619">
        <v>15394</v>
      </c>
      <c r="DE8" s="611"/>
      <c r="DF8" s="611"/>
      <c r="DG8" s="611"/>
      <c r="DH8" s="611"/>
      <c r="DI8" s="611"/>
      <c r="DJ8" s="611"/>
      <c r="DK8" s="611"/>
      <c r="DL8" s="611"/>
      <c r="DM8" s="611"/>
      <c r="DN8" s="611"/>
      <c r="DO8" s="611"/>
      <c r="DP8" s="612"/>
      <c r="DQ8" s="619">
        <v>3041881</v>
      </c>
      <c r="DR8" s="611"/>
      <c r="DS8" s="611"/>
      <c r="DT8" s="611"/>
      <c r="DU8" s="611"/>
      <c r="DV8" s="611"/>
      <c r="DW8" s="611"/>
      <c r="DX8" s="611"/>
      <c r="DY8" s="611"/>
      <c r="DZ8" s="611"/>
      <c r="EA8" s="611"/>
      <c r="EB8" s="611"/>
      <c r="EC8" s="620"/>
    </row>
    <row r="9" spans="2:143" ht="11.25" customHeight="1" x14ac:dyDescent="0.2">
      <c r="B9" s="607" t="s">
        <v>229</v>
      </c>
      <c r="C9" s="608"/>
      <c r="D9" s="608"/>
      <c r="E9" s="608"/>
      <c r="F9" s="608"/>
      <c r="G9" s="608"/>
      <c r="H9" s="608"/>
      <c r="I9" s="608"/>
      <c r="J9" s="608"/>
      <c r="K9" s="608"/>
      <c r="L9" s="608"/>
      <c r="M9" s="608"/>
      <c r="N9" s="608"/>
      <c r="O9" s="608"/>
      <c r="P9" s="608"/>
      <c r="Q9" s="609"/>
      <c r="R9" s="610">
        <v>21723</v>
      </c>
      <c r="S9" s="611"/>
      <c r="T9" s="611"/>
      <c r="U9" s="611"/>
      <c r="V9" s="611"/>
      <c r="W9" s="611"/>
      <c r="X9" s="611"/>
      <c r="Y9" s="612"/>
      <c r="Z9" s="613">
        <v>0.1</v>
      </c>
      <c r="AA9" s="613"/>
      <c r="AB9" s="613"/>
      <c r="AC9" s="613"/>
      <c r="AD9" s="614">
        <v>21723</v>
      </c>
      <c r="AE9" s="614"/>
      <c r="AF9" s="614"/>
      <c r="AG9" s="614"/>
      <c r="AH9" s="614"/>
      <c r="AI9" s="614"/>
      <c r="AJ9" s="614"/>
      <c r="AK9" s="614"/>
      <c r="AL9" s="615">
        <v>0.3</v>
      </c>
      <c r="AM9" s="616"/>
      <c r="AN9" s="616"/>
      <c r="AO9" s="617"/>
      <c r="AP9" s="607" t="s">
        <v>230</v>
      </c>
      <c r="AQ9" s="608"/>
      <c r="AR9" s="608"/>
      <c r="AS9" s="608"/>
      <c r="AT9" s="608"/>
      <c r="AU9" s="608"/>
      <c r="AV9" s="608"/>
      <c r="AW9" s="608"/>
      <c r="AX9" s="608"/>
      <c r="AY9" s="608"/>
      <c r="AZ9" s="608"/>
      <c r="BA9" s="608"/>
      <c r="BB9" s="608"/>
      <c r="BC9" s="608"/>
      <c r="BD9" s="608"/>
      <c r="BE9" s="608"/>
      <c r="BF9" s="609"/>
      <c r="BG9" s="610">
        <v>986923</v>
      </c>
      <c r="BH9" s="611"/>
      <c r="BI9" s="611"/>
      <c r="BJ9" s="611"/>
      <c r="BK9" s="611"/>
      <c r="BL9" s="611"/>
      <c r="BM9" s="611"/>
      <c r="BN9" s="612"/>
      <c r="BO9" s="613">
        <v>31.7</v>
      </c>
      <c r="BP9" s="613"/>
      <c r="BQ9" s="613"/>
      <c r="BR9" s="613"/>
      <c r="BS9" s="614" t="s">
        <v>121</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1059577</v>
      </c>
      <c r="CS9" s="611"/>
      <c r="CT9" s="611"/>
      <c r="CU9" s="611"/>
      <c r="CV9" s="611"/>
      <c r="CW9" s="611"/>
      <c r="CX9" s="611"/>
      <c r="CY9" s="612"/>
      <c r="CZ9" s="613">
        <v>6.2</v>
      </c>
      <c r="DA9" s="613"/>
      <c r="DB9" s="613"/>
      <c r="DC9" s="613"/>
      <c r="DD9" s="619">
        <v>13252</v>
      </c>
      <c r="DE9" s="611"/>
      <c r="DF9" s="611"/>
      <c r="DG9" s="611"/>
      <c r="DH9" s="611"/>
      <c r="DI9" s="611"/>
      <c r="DJ9" s="611"/>
      <c r="DK9" s="611"/>
      <c r="DL9" s="611"/>
      <c r="DM9" s="611"/>
      <c r="DN9" s="611"/>
      <c r="DO9" s="611"/>
      <c r="DP9" s="612"/>
      <c r="DQ9" s="619">
        <v>880787</v>
      </c>
      <c r="DR9" s="611"/>
      <c r="DS9" s="611"/>
      <c r="DT9" s="611"/>
      <c r="DU9" s="611"/>
      <c r="DV9" s="611"/>
      <c r="DW9" s="611"/>
      <c r="DX9" s="611"/>
      <c r="DY9" s="611"/>
      <c r="DZ9" s="611"/>
      <c r="EA9" s="611"/>
      <c r="EB9" s="611"/>
      <c r="EC9" s="620"/>
    </row>
    <row r="10" spans="2:143" ht="11.25" customHeight="1" x14ac:dyDescent="0.2">
      <c r="B10" s="607" t="s">
        <v>232</v>
      </c>
      <c r="C10" s="608"/>
      <c r="D10" s="608"/>
      <c r="E10" s="608"/>
      <c r="F10" s="608"/>
      <c r="G10" s="608"/>
      <c r="H10" s="608"/>
      <c r="I10" s="608"/>
      <c r="J10" s="608"/>
      <c r="K10" s="608"/>
      <c r="L10" s="608"/>
      <c r="M10" s="608"/>
      <c r="N10" s="608"/>
      <c r="O10" s="608"/>
      <c r="P10" s="608"/>
      <c r="Q10" s="609"/>
      <c r="R10" s="610" t="s">
        <v>121</v>
      </c>
      <c r="S10" s="611"/>
      <c r="T10" s="611"/>
      <c r="U10" s="611"/>
      <c r="V10" s="611"/>
      <c r="W10" s="611"/>
      <c r="X10" s="611"/>
      <c r="Y10" s="612"/>
      <c r="Z10" s="613" t="s">
        <v>121</v>
      </c>
      <c r="AA10" s="613"/>
      <c r="AB10" s="613"/>
      <c r="AC10" s="613"/>
      <c r="AD10" s="614" t="s">
        <v>121</v>
      </c>
      <c r="AE10" s="614"/>
      <c r="AF10" s="614"/>
      <c r="AG10" s="614"/>
      <c r="AH10" s="614"/>
      <c r="AI10" s="614"/>
      <c r="AJ10" s="614"/>
      <c r="AK10" s="614"/>
      <c r="AL10" s="615" t="s">
        <v>121</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68590</v>
      </c>
      <c r="BH10" s="611"/>
      <c r="BI10" s="611"/>
      <c r="BJ10" s="611"/>
      <c r="BK10" s="611"/>
      <c r="BL10" s="611"/>
      <c r="BM10" s="611"/>
      <c r="BN10" s="612"/>
      <c r="BO10" s="613">
        <v>2.2000000000000002</v>
      </c>
      <c r="BP10" s="613"/>
      <c r="BQ10" s="613"/>
      <c r="BR10" s="613"/>
      <c r="BS10" s="614" t="s">
        <v>121</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63041</v>
      </c>
      <c r="CS10" s="611"/>
      <c r="CT10" s="611"/>
      <c r="CU10" s="611"/>
      <c r="CV10" s="611"/>
      <c r="CW10" s="611"/>
      <c r="CX10" s="611"/>
      <c r="CY10" s="612"/>
      <c r="CZ10" s="613">
        <v>0.4</v>
      </c>
      <c r="DA10" s="613"/>
      <c r="DB10" s="613"/>
      <c r="DC10" s="613"/>
      <c r="DD10" s="619" t="s">
        <v>121</v>
      </c>
      <c r="DE10" s="611"/>
      <c r="DF10" s="611"/>
      <c r="DG10" s="611"/>
      <c r="DH10" s="611"/>
      <c r="DI10" s="611"/>
      <c r="DJ10" s="611"/>
      <c r="DK10" s="611"/>
      <c r="DL10" s="611"/>
      <c r="DM10" s="611"/>
      <c r="DN10" s="611"/>
      <c r="DO10" s="611"/>
      <c r="DP10" s="612"/>
      <c r="DQ10" s="619">
        <v>18041</v>
      </c>
      <c r="DR10" s="611"/>
      <c r="DS10" s="611"/>
      <c r="DT10" s="611"/>
      <c r="DU10" s="611"/>
      <c r="DV10" s="611"/>
      <c r="DW10" s="611"/>
      <c r="DX10" s="611"/>
      <c r="DY10" s="611"/>
      <c r="DZ10" s="611"/>
      <c r="EA10" s="611"/>
      <c r="EB10" s="611"/>
      <c r="EC10" s="620"/>
    </row>
    <row r="11" spans="2:143" ht="11.25" customHeight="1" x14ac:dyDescent="0.2">
      <c r="B11" s="607" t="s">
        <v>235</v>
      </c>
      <c r="C11" s="608"/>
      <c r="D11" s="608"/>
      <c r="E11" s="608"/>
      <c r="F11" s="608"/>
      <c r="G11" s="608"/>
      <c r="H11" s="608"/>
      <c r="I11" s="608"/>
      <c r="J11" s="608"/>
      <c r="K11" s="608"/>
      <c r="L11" s="608"/>
      <c r="M11" s="608"/>
      <c r="N11" s="608"/>
      <c r="O11" s="608"/>
      <c r="P11" s="608"/>
      <c r="Q11" s="609"/>
      <c r="R11" s="610">
        <v>730019</v>
      </c>
      <c r="S11" s="611"/>
      <c r="T11" s="611"/>
      <c r="U11" s="611"/>
      <c r="V11" s="611"/>
      <c r="W11" s="611"/>
      <c r="X11" s="611"/>
      <c r="Y11" s="612"/>
      <c r="Z11" s="615">
        <v>4.2</v>
      </c>
      <c r="AA11" s="616"/>
      <c r="AB11" s="616"/>
      <c r="AC11" s="622"/>
      <c r="AD11" s="619">
        <v>730019</v>
      </c>
      <c r="AE11" s="611"/>
      <c r="AF11" s="611"/>
      <c r="AG11" s="611"/>
      <c r="AH11" s="611"/>
      <c r="AI11" s="611"/>
      <c r="AJ11" s="611"/>
      <c r="AK11" s="612"/>
      <c r="AL11" s="615">
        <v>9.1999999999999993</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102647</v>
      </c>
      <c r="BH11" s="611"/>
      <c r="BI11" s="611"/>
      <c r="BJ11" s="611"/>
      <c r="BK11" s="611"/>
      <c r="BL11" s="611"/>
      <c r="BM11" s="611"/>
      <c r="BN11" s="612"/>
      <c r="BO11" s="613">
        <v>3.3</v>
      </c>
      <c r="BP11" s="613"/>
      <c r="BQ11" s="613"/>
      <c r="BR11" s="613"/>
      <c r="BS11" s="614">
        <v>29354</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931017</v>
      </c>
      <c r="CS11" s="611"/>
      <c r="CT11" s="611"/>
      <c r="CU11" s="611"/>
      <c r="CV11" s="611"/>
      <c r="CW11" s="611"/>
      <c r="CX11" s="611"/>
      <c r="CY11" s="612"/>
      <c r="CZ11" s="613">
        <v>5.5</v>
      </c>
      <c r="DA11" s="613"/>
      <c r="DB11" s="613"/>
      <c r="DC11" s="613"/>
      <c r="DD11" s="619">
        <v>349439</v>
      </c>
      <c r="DE11" s="611"/>
      <c r="DF11" s="611"/>
      <c r="DG11" s="611"/>
      <c r="DH11" s="611"/>
      <c r="DI11" s="611"/>
      <c r="DJ11" s="611"/>
      <c r="DK11" s="611"/>
      <c r="DL11" s="611"/>
      <c r="DM11" s="611"/>
      <c r="DN11" s="611"/>
      <c r="DO11" s="611"/>
      <c r="DP11" s="612"/>
      <c r="DQ11" s="619">
        <v>376811</v>
      </c>
      <c r="DR11" s="611"/>
      <c r="DS11" s="611"/>
      <c r="DT11" s="611"/>
      <c r="DU11" s="611"/>
      <c r="DV11" s="611"/>
      <c r="DW11" s="611"/>
      <c r="DX11" s="611"/>
      <c r="DY11" s="611"/>
      <c r="DZ11" s="611"/>
      <c r="EA11" s="611"/>
      <c r="EB11" s="611"/>
      <c r="EC11" s="620"/>
    </row>
    <row r="12" spans="2:143" ht="11.25" customHeight="1" x14ac:dyDescent="0.2">
      <c r="B12" s="607" t="s">
        <v>238</v>
      </c>
      <c r="C12" s="608"/>
      <c r="D12" s="608"/>
      <c r="E12" s="608"/>
      <c r="F12" s="608"/>
      <c r="G12" s="608"/>
      <c r="H12" s="608"/>
      <c r="I12" s="608"/>
      <c r="J12" s="608"/>
      <c r="K12" s="608"/>
      <c r="L12" s="608"/>
      <c r="M12" s="608"/>
      <c r="N12" s="608"/>
      <c r="O12" s="608"/>
      <c r="P12" s="608"/>
      <c r="Q12" s="609"/>
      <c r="R12" s="610" t="s">
        <v>121</v>
      </c>
      <c r="S12" s="611"/>
      <c r="T12" s="611"/>
      <c r="U12" s="611"/>
      <c r="V12" s="611"/>
      <c r="W12" s="611"/>
      <c r="X12" s="611"/>
      <c r="Y12" s="612"/>
      <c r="Z12" s="613" t="s">
        <v>121</v>
      </c>
      <c r="AA12" s="613"/>
      <c r="AB12" s="613"/>
      <c r="AC12" s="613"/>
      <c r="AD12" s="614" t="s">
        <v>121</v>
      </c>
      <c r="AE12" s="614"/>
      <c r="AF12" s="614"/>
      <c r="AG12" s="614"/>
      <c r="AH12" s="614"/>
      <c r="AI12" s="614"/>
      <c r="AJ12" s="614"/>
      <c r="AK12" s="614"/>
      <c r="AL12" s="615" t="s">
        <v>121</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1516394</v>
      </c>
      <c r="BH12" s="611"/>
      <c r="BI12" s="611"/>
      <c r="BJ12" s="611"/>
      <c r="BK12" s="611"/>
      <c r="BL12" s="611"/>
      <c r="BM12" s="611"/>
      <c r="BN12" s="612"/>
      <c r="BO12" s="613">
        <v>48.8</v>
      </c>
      <c r="BP12" s="613"/>
      <c r="BQ12" s="613"/>
      <c r="BR12" s="613"/>
      <c r="BS12" s="614">
        <v>100122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401533</v>
      </c>
      <c r="CS12" s="611"/>
      <c r="CT12" s="611"/>
      <c r="CU12" s="611"/>
      <c r="CV12" s="611"/>
      <c r="CW12" s="611"/>
      <c r="CX12" s="611"/>
      <c r="CY12" s="612"/>
      <c r="CZ12" s="613">
        <v>2.4</v>
      </c>
      <c r="DA12" s="613"/>
      <c r="DB12" s="613"/>
      <c r="DC12" s="613"/>
      <c r="DD12" s="619">
        <v>52870</v>
      </c>
      <c r="DE12" s="611"/>
      <c r="DF12" s="611"/>
      <c r="DG12" s="611"/>
      <c r="DH12" s="611"/>
      <c r="DI12" s="611"/>
      <c r="DJ12" s="611"/>
      <c r="DK12" s="611"/>
      <c r="DL12" s="611"/>
      <c r="DM12" s="611"/>
      <c r="DN12" s="611"/>
      <c r="DO12" s="611"/>
      <c r="DP12" s="612"/>
      <c r="DQ12" s="619">
        <v>185036</v>
      </c>
      <c r="DR12" s="611"/>
      <c r="DS12" s="611"/>
      <c r="DT12" s="611"/>
      <c r="DU12" s="611"/>
      <c r="DV12" s="611"/>
      <c r="DW12" s="611"/>
      <c r="DX12" s="611"/>
      <c r="DY12" s="611"/>
      <c r="DZ12" s="611"/>
      <c r="EA12" s="611"/>
      <c r="EB12" s="611"/>
      <c r="EC12" s="620"/>
    </row>
    <row r="13" spans="2:143" ht="11.25" customHeight="1" x14ac:dyDescent="0.2">
      <c r="B13" s="607" t="s">
        <v>241</v>
      </c>
      <c r="C13" s="608"/>
      <c r="D13" s="608"/>
      <c r="E13" s="608"/>
      <c r="F13" s="608"/>
      <c r="G13" s="608"/>
      <c r="H13" s="608"/>
      <c r="I13" s="608"/>
      <c r="J13" s="608"/>
      <c r="K13" s="608"/>
      <c r="L13" s="608"/>
      <c r="M13" s="608"/>
      <c r="N13" s="608"/>
      <c r="O13" s="608"/>
      <c r="P13" s="608"/>
      <c r="Q13" s="609"/>
      <c r="R13" s="610" t="s">
        <v>121</v>
      </c>
      <c r="S13" s="611"/>
      <c r="T13" s="611"/>
      <c r="U13" s="611"/>
      <c r="V13" s="611"/>
      <c r="W13" s="611"/>
      <c r="X13" s="611"/>
      <c r="Y13" s="612"/>
      <c r="Z13" s="613" t="s">
        <v>121</v>
      </c>
      <c r="AA13" s="613"/>
      <c r="AB13" s="613"/>
      <c r="AC13" s="613"/>
      <c r="AD13" s="614" t="s">
        <v>121</v>
      </c>
      <c r="AE13" s="614"/>
      <c r="AF13" s="614"/>
      <c r="AG13" s="614"/>
      <c r="AH13" s="614"/>
      <c r="AI13" s="614"/>
      <c r="AJ13" s="614"/>
      <c r="AK13" s="614"/>
      <c r="AL13" s="615" t="s">
        <v>121</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1503196</v>
      </c>
      <c r="BH13" s="611"/>
      <c r="BI13" s="611"/>
      <c r="BJ13" s="611"/>
      <c r="BK13" s="611"/>
      <c r="BL13" s="611"/>
      <c r="BM13" s="611"/>
      <c r="BN13" s="612"/>
      <c r="BO13" s="613">
        <v>48.3</v>
      </c>
      <c r="BP13" s="613"/>
      <c r="BQ13" s="613"/>
      <c r="BR13" s="613"/>
      <c r="BS13" s="614">
        <v>100122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1531923</v>
      </c>
      <c r="CS13" s="611"/>
      <c r="CT13" s="611"/>
      <c r="CU13" s="611"/>
      <c r="CV13" s="611"/>
      <c r="CW13" s="611"/>
      <c r="CX13" s="611"/>
      <c r="CY13" s="612"/>
      <c r="CZ13" s="613">
        <v>9</v>
      </c>
      <c r="DA13" s="613"/>
      <c r="DB13" s="613"/>
      <c r="DC13" s="613"/>
      <c r="DD13" s="619">
        <v>653691</v>
      </c>
      <c r="DE13" s="611"/>
      <c r="DF13" s="611"/>
      <c r="DG13" s="611"/>
      <c r="DH13" s="611"/>
      <c r="DI13" s="611"/>
      <c r="DJ13" s="611"/>
      <c r="DK13" s="611"/>
      <c r="DL13" s="611"/>
      <c r="DM13" s="611"/>
      <c r="DN13" s="611"/>
      <c r="DO13" s="611"/>
      <c r="DP13" s="612"/>
      <c r="DQ13" s="619">
        <v>805675</v>
      </c>
      <c r="DR13" s="611"/>
      <c r="DS13" s="611"/>
      <c r="DT13" s="611"/>
      <c r="DU13" s="611"/>
      <c r="DV13" s="611"/>
      <c r="DW13" s="611"/>
      <c r="DX13" s="611"/>
      <c r="DY13" s="611"/>
      <c r="DZ13" s="611"/>
      <c r="EA13" s="611"/>
      <c r="EB13" s="611"/>
      <c r="EC13" s="620"/>
    </row>
    <row r="14" spans="2:143" ht="11.25" customHeight="1" x14ac:dyDescent="0.2">
      <c r="B14" s="607" t="s">
        <v>244</v>
      </c>
      <c r="C14" s="608"/>
      <c r="D14" s="608"/>
      <c r="E14" s="608"/>
      <c r="F14" s="608"/>
      <c r="G14" s="608"/>
      <c r="H14" s="608"/>
      <c r="I14" s="608"/>
      <c r="J14" s="608"/>
      <c r="K14" s="608"/>
      <c r="L14" s="608"/>
      <c r="M14" s="608"/>
      <c r="N14" s="608"/>
      <c r="O14" s="608"/>
      <c r="P14" s="608"/>
      <c r="Q14" s="609"/>
      <c r="R14" s="610" t="s">
        <v>121</v>
      </c>
      <c r="S14" s="611"/>
      <c r="T14" s="611"/>
      <c r="U14" s="611"/>
      <c r="V14" s="611"/>
      <c r="W14" s="611"/>
      <c r="X14" s="611"/>
      <c r="Y14" s="612"/>
      <c r="Z14" s="613" t="s">
        <v>121</v>
      </c>
      <c r="AA14" s="613"/>
      <c r="AB14" s="613"/>
      <c r="AC14" s="613"/>
      <c r="AD14" s="614" t="s">
        <v>121</v>
      </c>
      <c r="AE14" s="614"/>
      <c r="AF14" s="614"/>
      <c r="AG14" s="614"/>
      <c r="AH14" s="614"/>
      <c r="AI14" s="614"/>
      <c r="AJ14" s="614"/>
      <c r="AK14" s="614"/>
      <c r="AL14" s="615" t="s">
        <v>121</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132358</v>
      </c>
      <c r="BH14" s="611"/>
      <c r="BI14" s="611"/>
      <c r="BJ14" s="611"/>
      <c r="BK14" s="611"/>
      <c r="BL14" s="611"/>
      <c r="BM14" s="611"/>
      <c r="BN14" s="612"/>
      <c r="BO14" s="613">
        <v>4.3</v>
      </c>
      <c r="BP14" s="613"/>
      <c r="BQ14" s="613"/>
      <c r="BR14" s="613"/>
      <c r="BS14" s="614" t="s">
        <v>121</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487988</v>
      </c>
      <c r="CS14" s="611"/>
      <c r="CT14" s="611"/>
      <c r="CU14" s="611"/>
      <c r="CV14" s="611"/>
      <c r="CW14" s="611"/>
      <c r="CX14" s="611"/>
      <c r="CY14" s="612"/>
      <c r="CZ14" s="613">
        <v>2.9</v>
      </c>
      <c r="DA14" s="613"/>
      <c r="DB14" s="613"/>
      <c r="DC14" s="613"/>
      <c r="DD14" s="619">
        <v>33463</v>
      </c>
      <c r="DE14" s="611"/>
      <c r="DF14" s="611"/>
      <c r="DG14" s="611"/>
      <c r="DH14" s="611"/>
      <c r="DI14" s="611"/>
      <c r="DJ14" s="611"/>
      <c r="DK14" s="611"/>
      <c r="DL14" s="611"/>
      <c r="DM14" s="611"/>
      <c r="DN14" s="611"/>
      <c r="DO14" s="611"/>
      <c r="DP14" s="612"/>
      <c r="DQ14" s="619">
        <v>442960</v>
      </c>
      <c r="DR14" s="611"/>
      <c r="DS14" s="611"/>
      <c r="DT14" s="611"/>
      <c r="DU14" s="611"/>
      <c r="DV14" s="611"/>
      <c r="DW14" s="611"/>
      <c r="DX14" s="611"/>
      <c r="DY14" s="611"/>
      <c r="DZ14" s="611"/>
      <c r="EA14" s="611"/>
      <c r="EB14" s="611"/>
      <c r="EC14" s="620"/>
    </row>
    <row r="15" spans="2:143" ht="11.25" customHeight="1" x14ac:dyDescent="0.2">
      <c r="B15" s="607" t="s">
        <v>247</v>
      </c>
      <c r="C15" s="608"/>
      <c r="D15" s="608"/>
      <c r="E15" s="608"/>
      <c r="F15" s="608"/>
      <c r="G15" s="608"/>
      <c r="H15" s="608"/>
      <c r="I15" s="608"/>
      <c r="J15" s="608"/>
      <c r="K15" s="608"/>
      <c r="L15" s="608"/>
      <c r="M15" s="608"/>
      <c r="N15" s="608"/>
      <c r="O15" s="608"/>
      <c r="P15" s="608"/>
      <c r="Q15" s="609"/>
      <c r="R15" s="610">
        <v>11422</v>
      </c>
      <c r="S15" s="611"/>
      <c r="T15" s="611"/>
      <c r="U15" s="611"/>
      <c r="V15" s="611"/>
      <c r="W15" s="611"/>
      <c r="X15" s="611"/>
      <c r="Y15" s="612"/>
      <c r="Z15" s="613">
        <v>0.1</v>
      </c>
      <c r="AA15" s="613"/>
      <c r="AB15" s="613"/>
      <c r="AC15" s="613"/>
      <c r="AD15" s="614">
        <v>11422</v>
      </c>
      <c r="AE15" s="614"/>
      <c r="AF15" s="614"/>
      <c r="AG15" s="614"/>
      <c r="AH15" s="614"/>
      <c r="AI15" s="614"/>
      <c r="AJ15" s="614"/>
      <c r="AK15" s="614"/>
      <c r="AL15" s="615">
        <v>0.1</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260072</v>
      </c>
      <c r="BH15" s="611"/>
      <c r="BI15" s="611"/>
      <c r="BJ15" s="611"/>
      <c r="BK15" s="611"/>
      <c r="BL15" s="611"/>
      <c r="BM15" s="611"/>
      <c r="BN15" s="612"/>
      <c r="BO15" s="613">
        <v>8.4</v>
      </c>
      <c r="BP15" s="613"/>
      <c r="BQ15" s="613"/>
      <c r="BR15" s="613"/>
      <c r="BS15" s="614" t="s">
        <v>121</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1487854</v>
      </c>
      <c r="CS15" s="611"/>
      <c r="CT15" s="611"/>
      <c r="CU15" s="611"/>
      <c r="CV15" s="611"/>
      <c r="CW15" s="611"/>
      <c r="CX15" s="611"/>
      <c r="CY15" s="612"/>
      <c r="CZ15" s="613">
        <v>8.8000000000000007</v>
      </c>
      <c r="DA15" s="613"/>
      <c r="DB15" s="613"/>
      <c r="DC15" s="613"/>
      <c r="DD15" s="619">
        <v>251273</v>
      </c>
      <c r="DE15" s="611"/>
      <c r="DF15" s="611"/>
      <c r="DG15" s="611"/>
      <c r="DH15" s="611"/>
      <c r="DI15" s="611"/>
      <c r="DJ15" s="611"/>
      <c r="DK15" s="611"/>
      <c r="DL15" s="611"/>
      <c r="DM15" s="611"/>
      <c r="DN15" s="611"/>
      <c r="DO15" s="611"/>
      <c r="DP15" s="612"/>
      <c r="DQ15" s="619">
        <v>1066604</v>
      </c>
      <c r="DR15" s="611"/>
      <c r="DS15" s="611"/>
      <c r="DT15" s="611"/>
      <c r="DU15" s="611"/>
      <c r="DV15" s="611"/>
      <c r="DW15" s="611"/>
      <c r="DX15" s="611"/>
      <c r="DY15" s="611"/>
      <c r="DZ15" s="611"/>
      <c r="EA15" s="611"/>
      <c r="EB15" s="611"/>
      <c r="EC15" s="620"/>
    </row>
    <row r="16" spans="2:143" ht="11.25" customHeight="1" x14ac:dyDescent="0.2">
      <c r="B16" s="607" t="s">
        <v>250</v>
      </c>
      <c r="C16" s="608"/>
      <c r="D16" s="608"/>
      <c r="E16" s="608"/>
      <c r="F16" s="608"/>
      <c r="G16" s="608"/>
      <c r="H16" s="608"/>
      <c r="I16" s="608"/>
      <c r="J16" s="608"/>
      <c r="K16" s="608"/>
      <c r="L16" s="608"/>
      <c r="M16" s="608"/>
      <c r="N16" s="608"/>
      <c r="O16" s="608"/>
      <c r="P16" s="608"/>
      <c r="Q16" s="609"/>
      <c r="R16" s="610">
        <v>62903</v>
      </c>
      <c r="S16" s="611"/>
      <c r="T16" s="611"/>
      <c r="U16" s="611"/>
      <c r="V16" s="611"/>
      <c r="W16" s="611"/>
      <c r="X16" s="611"/>
      <c r="Y16" s="612"/>
      <c r="Z16" s="613">
        <v>0.4</v>
      </c>
      <c r="AA16" s="613"/>
      <c r="AB16" s="613"/>
      <c r="AC16" s="613"/>
      <c r="AD16" s="614">
        <v>62903</v>
      </c>
      <c r="AE16" s="614"/>
      <c r="AF16" s="614"/>
      <c r="AG16" s="614"/>
      <c r="AH16" s="614"/>
      <c r="AI16" s="614"/>
      <c r="AJ16" s="614"/>
      <c r="AK16" s="614"/>
      <c r="AL16" s="615">
        <v>0.8</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121</v>
      </c>
      <c r="BH16" s="611"/>
      <c r="BI16" s="611"/>
      <c r="BJ16" s="611"/>
      <c r="BK16" s="611"/>
      <c r="BL16" s="611"/>
      <c r="BM16" s="611"/>
      <c r="BN16" s="612"/>
      <c r="BO16" s="613" t="s">
        <v>121</v>
      </c>
      <c r="BP16" s="613"/>
      <c r="BQ16" s="613"/>
      <c r="BR16" s="613"/>
      <c r="BS16" s="614" t="s">
        <v>121</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44089</v>
      </c>
      <c r="CS16" s="611"/>
      <c r="CT16" s="611"/>
      <c r="CU16" s="611"/>
      <c r="CV16" s="611"/>
      <c r="CW16" s="611"/>
      <c r="CX16" s="611"/>
      <c r="CY16" s="612"/>
      <c r="CZ16" s="613">
        <v>0.3</v>
      </c>
      <c r="DA16" s="613"/>
      <c r="DB16" s="613"/>
      <c r="DC16" s="613"/>
      <c r="DD16" s="619" t="s">
        <v>121</v>
      </c>
      <c r="DE16" s="611"/>
      <c r="DF16" s="611"/>
      <c r="DG16" s="611"/>
      <c r="DH16" s="611"/>
      <c r="DI16" s="611"/>
      <c r="DJ16" s="611"/>
      <c r="DK16" s="611"/>
      <c r="DL16" s="611"/>
      <c r="DM16" s="611"/>
      <c r="DN16" s="611"/>
      <c r="DO16" s="611"/>
      <c r="DP16" s="612"/>
      <c r="DQ16" s="619">
        <v>2810</v>
      </c>
      <c r="DR16" s="611"/>
      <c r="DS16" s="611"/>
      <c r="DT16" s="611"/>
      <c r="DU16" s="611"/>
      <c r="DV16" s="611"/>
      <c r="DW16" s="611"/>
      <c r="DX16" s="611"/>
      <c r="DY16" s="611"/>
      <c r="DZ16" s="611"/>
      <c r="EA16" s="611"/>
      <c r="EB16" s="611"/>
      <c r="EC16" s="620"/>
    </row>
    <row r="17" spans="2:133" ht="11.25" customHeight="1" x14ac:dyDescent="0.2">
      <c r="B17" s="607" t="s">
        <v>253</v>
      </c>
      <c r="C17" s="608"/>
      <c r="D17" s="608"/>
      <c r="E17" s="608"/>
      <c r="F17" s="608"/>
      <c r="G17" s="608"/>
      <c r="H17" s="608"/>
      <c r="I17" s="608"/>
      <c r="J17" s="608"/>
      <c r="K17" s="608"/>
      <c r="L17" s="608"/>
      <c r="M17" s="608"/>
      <c r="N17" s="608"/>
      <c r="O17" s="608"/>
      <c r="P17" s="608"/>
      <c r="Q17" s="609"/>
      <c r="R17" s="610">
        <v>140539</v>
      </c>
      <c r="S17" s="611"/>
      <c r="T17" s="611"/>
      <c r="U17" s="611"/>
      <c r="V17" s="611"/>
      <c r="W17" s="611"/>
      <c r="X17" s="611"/>
      <c r="Y17" s="612"/>
      <c r="Z17" s="613">
        <v>0.8</v>
      </c>
      <c r="AA17" s="613"/>
      <c r="AB17" s="613"/>
      <c r="AC17" s="613"/>
      <c r="AD17" s="614">
        <v>140539</v>
      </c>
      <c r="AE17" s="614"/>
      <c r="AF17" s="614"/>
      <c r="AG17" s="614"/>
      <c r="AH17" s="614"/>
      <c r="AI17" s="614"/>
      <c r="AJ17" s="614"/>
      <c r="AK17" s="614"/>
      <c r="AL17" s="615">
        <v>1.8</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121</v>
      </c>
      <c r="BH17" s="611"/>
      <c r="BI17" s="611"/>
      <c r="BJ17" s="611"/>
      <c r="BK17" s="611"/>
      <c r="BL17" s="611"/>
      <c r="BM17" s="611"/>
      <c r="BN17" s="612"/>
      <c r="BO17" s="613" t="s">
        <v>121</v>
      </c>
      <c r="BP17" s="613"/>
      <c r="BQ17" s="613"/>
      <c r="BR17" s="613"/>
      <c r="BS17" s="614" t="s">
        <v>121</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1043496</v>
      </c>
      <c r="CS17" s="611"/>
      <c r="CT17" s="611"/>
      <c r="CU17" s="611"/>
      <c r="CV17" s="611"/>
      <c r="CW17" s="611"/>
      <c r="CX17" s="611"/>
      <c r="CY17" s="612"/>
      <c r="CZ17" s="613">
        <v>6.1</v>
      </c>
      <c r="DA17" s="613"/>
      <c r="DB17" s="613"/>
      <c r="DC17" s="613"/>
      <c r="DD17" s="619" t="s">
        <v>121</v>
      </c>
      <c r="DE17" s="611"/>
      <c r="DF17" s="611"/>
      <c r="DG17" s="611"/>
      <c r="DH17" s="611"/>
      <c r="DI17" s="611"/>
      <c r="DJ17" s="611"/>
      <c r="DK17" s="611"/>
      <c r="DL17" s="611"/>
      <c r="DM17" s="611"/>
      <c r="DN17" s="611"/>
      <c r="DO17" s="611"/>
      <c r="DP17" s="612"/>
      <c r="DQ17" s="619">
        <v>1037218</v>
      </c>
      <c r="DR17" s="611"/>
      <c r="DS17" s="611"/>
      <c r="DT17" s="611"/>
      <c r="DU17" s="611"/>
      <c r="DV17" s="611"/>
      <c r="DW17" s="611"/>
      <c r="DX17" s="611"/>
      <c r="DY17" s="611"/>
      <c r="DZ17" s="611"/>
      <c r="EA17" s="611"/>
      <c r="EB17" s="611"/>
      <c r="EC17" s="620"/>
    </row>
    <row r="18" spans="2:133" ht="11.25" customHeight="1" x14ac:dyDescent="0.2">
      <c r="B18" s="607" t="s">
        <v>256</v>
      </c>
      <c r="C18" s="608"/>
      <c r="D18" s="608"/>
      <c r="E18" s="608"/>
      <c r="F18" s="608"/>
      <c r="G18" s="608"/>
      <c r="H18" s="608"/>
      <c r="I18" s="608"/>
      <c r="J18" s="608"/>
      <c r="K18" s="608"/>
      <c r="L18" s="608"/>
      <c r="M18" s="608"/>
      <c r="N18" s="608"/>
      <c r="O18" s="608"/>
      <c r="P18" s="608"/>
      <c r="Q18" s="609"/>
      <c r="R18" s="610">
        <v>24481</v>
      </c>
      <c r="S18" s="611"/>
      <c r="T18" s="611"/>
      <c r="U18" s="611"/>
      <c r="V18" s="611"/>
      <c r="W18" s="611"/>
      <c r="X18" s="611"/>
      <c r="Y18" s="612"/>
      <c r="Z18" s="613">
        <v>0.1</v>
      </c>
      <c r="AA18" s="613"/>
      <c r="AB18" s="613"/>
      <c r="AC18" s="613"/>
      <c r="AD18" s="614">
        <v>24481</v>
      </c>
      <c r="AE18" s="614"/>
      <c r="AF18" s="614"/>
      <c r="AG18" s="614"/>
      <c r="AH18" s="614"/>
      <c r="AI18" s="614"/>
      <c r="AJ18" s="614"/>
      <c r="AK18" s="614"/>
      <c r="AL18" s="615">
        <v>0.3</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121</v>
      </c>
      <c r="BH18" s="611"/>
      <c r="BI18" s="611"/>
      <c r="BJ18" s="611"/>
      <c r="BK18" s="611"/>
      <c r="BL18" s="611"/>
      <c r="BM18" s="611"/>
      <c r="BN18" s="612"/>
      <c r="BO18" s="613" t="s">
        <v>121</v>
      </c>
      <c r="BP18" s="613"/>
      <c r="BQ18" s="613"/>
      <c r="BR18" s="613"/>
      <c r="BS18" s="614" t="s">
        <v>121</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121</v>
      </c>
      <c r="CS18" s="611"/>
      <c r="CT18" s="611"/>
      <c r="CU18" s="611"/>
      <c r="CV18" s="611"/>
      <c r="CW18" s="611"/>
      <c r="CX18" s="611"/>
      <c r="CY18" s="612"/>
      <c r="CZ18" s="613" t="s">
        <v>121</v>
      </c>
      <c r="DA18" s="613"/>
      <c r="DB18" s="613"/>
      <c r="DC18" s="613"/>
      <c r="DD18" s="619" t="s">
        <v>121</v>
      </c>
      <c r="DE18" s="611"/>
      <c r="DF18" s="611"/>
      <c r="DG18" s="611"/>
      <c r="DH18" s="611"/>
      <c r="DI18" s="611"/>
      <c r="DJ18" s="611"/>
      <c r="DK18" s="611"/>
      <c r="DL18" s="611"/>
      <c r="DM18" s="611"/>
      <c r="DN18" s="611"/>
      <c r="DO18" s="611"/>
      <c r="DP18" s="612"/>
      <c r="DQ18" s="619" t="s">
        <v>121</v>
      </c>
      <c r="DR18" s="611"/>
      <c r="DS18" s="611"/>
      <c r="DT18" s="611"/>
      <c r="DU18" s="611"/>
      <c r="DV18" s="611"/>
      <c r="DW18" s="611"/>
      <c r="DX18" s="611"/>
      <c r="DY18" s="611"/>
      <c r="DZ18" s="611"/>
      <c r="EA18" s="611"/>
      <c r="EB18" s="611"/>
      <c r="EC18" s="620"/>
    </row>
    <row r="19" spans="2:133" ht="11.25" customHeight="1" x14ac:dyDescent="0.2">
      <c r="B19" s="607" t="s">
        <v>259</v>
      </c>
      <c r="C19" s="608"/>
      <c r="D19" s="608"/>
      <c r="E19" s="608"/>
      <c r="F19" s="608"/>
      <c r="G19" s="608"/>
      <c r="H19" s="608"/>
      <c r="I19" s="608"/>
      <c r="J19" s="608"/>
      <c r="K19" s="608"/>
      <c r="L19" s="608"/>
      <c r="M19" s="608"/>
      <c r="N19" s="608"/>
      <c r="O19" s="608"/>
      <c r="P19" s="608"/>
      <c r="Q19" s="609"/>
      <c r="R19" s="610">
        <v>113546</v>
      </c>
      <c r="S19" s="611"/>
      <c r="T19" s="611"/>
      <c r="U19" s="611"/>
      <c r="V19" s="611"/>
      <c r="W19" s="611"/>
      <c r="X19" s="611"/>
      <c r="Y19" s="612"/>
      <c r="Z19" s="613">
        <v>0.7</v>
      </c>
      <c r="AA19" s="613"/>
      <c r="AB19" s="613"/>
      <c r="AC19" s="613"/>
      <c r="AD19" s="614">
        <v>113546</v>
      </c>
      <c r="AE19" s="614"/>
      <c r="AF19" s="614"/>
      <c r="AG19" s="614"/>
      <c r="AH19" s="614"/>
      <c r="AI19" s="614"/>
      <c r="AJ19" s="614"/>
      <c r="AK19" s="614"/>
      <c r="AL19" s="615">
        <v>1.4</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606</v>
      </c>
      <c r="BH19" s="611"/>
      <c r="BI19" s="611"/>
      <c r="BJ19" s="611"/>
      <c r="BK19" s="611"/>
      <c r="BL19" s="611"/>
      <c r="BM19" s="611"/>
      <c r="BN19" s="612"/>
      <c r="BO19" s="613">
        <v>0</v>
      </c>
      <c r="BP19" s="613"/>
      <c r="BQ19" s="613"/>
      <c r="BR19" s="613"/>
      <c r="BS19" s="614" t="s">
        <v>121</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121</v>
      </c>
      <c r="CS19" s="611"/>
      <c r="CT19" s="611"/>
      <c r="CU19" s="611"/>
      <c r="CV19" s="611"/>
      <c r="CW19" s="611"/>
      <c r="CX19" s="611"/>
      <c r="CY19" s="612"/>
      <c r="CZ19" s="613" t="s">
        <v>121</v>
      </c>
      <c r="DA19" s="613"/>
      <c r="DB19" s="613"/>
      <c r="DC19" s="613"/>
      <c r="DD19" s="619" t="s">
        <v>121</v>
      </c>
      <c r="DE19" s="611"/>
      <c r="DF19" s="611"/>
      <c r="DG19" s="611"/>
      <c r="DH19" s="611"/>
      <c r="DI19" s="611"/>
      <c r="DJ19" s="611"/>
      <c r="DK19" s="611"/>
      <c r="DL19" s="611"/>
      <c r="DM19" s="611"/>
      <c r="DN19" s="611"/>
      <c r="DO19" s="611"/>
      <c r="DP19" s="612"/>
      <c r="DQ19" s="619" t="s">
        <v>121</v>
      </c>
      <c r="DR19" s="611"/>
      <c r="DS19" s="611"/>
      <c r="DT19" s="611"/>
      <c r="DU19" s="611"/>
      <c r="DV19" s="611"/>
      <c r="DW19" s="611"/>
      <c r="DX19" s="611"/>
      <c r="DY19" s="611"/>
      <c r="DZ19" s="611"/>
      <c r="EA19" s="611"/>
      <c r="EB19" s="611"/>
      <c r="EC19" s="620"/>
    </row>
    <row r="20" spans="2:133" ht="11.25" customHeight="1" x14ac:dyDescent="0.2">
      <c r="B20" s="623" t="s">
        <v>262</v>
      </c>
      <c r="C20" s="624"/>
      <c r="D20" s="624"/>
      <c r="E20" s="624"/>
      <c r="F20" s="624"/>
      <c r="G20" s="624"/>
      <c r="H20" s="624"/>
      <c r="I20" s="624"/>
      <c r="J20" s="624"/>
      <c r="K20" s="624"/>
      <c r="L20" s="624"/>
      <c r="M20" s="624"/>
      <c r="N20" s="624"/>
      <c r="O20" s="624"/>
      <c r="P20" s="624"/>
      <c r="Q20" s="625"/>
      <c r="R20" s="610">
        <v>2512</v>
      </c>
      <c r="S20" s="611"/>
      <c r="T20" s="611"/>
      <c r="U20" s="611"/>
      <c r="V20" s="611"/>
      <c r="W20" s="611"/>
      <c r="X20" s="611"/>
      <c r="Y20" s="612"/>
      <c r="Z20" s="613">
        <v>0</v>
      </c>
      <c r="AA20" s="613"/>
      <c r="AB20" s="613"/>
      <c r="AC20" s="613"/>
      <c r="AD20" s="614">
        <v>2512</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606</v>
      </c>
      <c r="BH20" s="611"/>
      <c r="BI20" s="611"/>
      <c r="BJ20" s="611"/>
      <c r="BK20" s="611"/>
      <c r="BL20" s="611"/>
      <c r="BM20" s="611"/>
      <c r="BN20" s="612"/>
      <c r="BO20" s="613">
        <v>0</v>
      </c>
      <c r="BP20" s="613"/>
      <c r="BQ20" s="613"/>
      <c r="BR20" s="613"/>
      <c r="BS20" s="614" t="s">
        <v>121</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16989425</v>
      </c>
      <c r="CS20" s="611"/>
      <c r="CT20" s="611"/>
      <c r="CU20" s="611"/>
      <c r="CV20" s="611"/>
      <c r="CW20" s="611"/>
      <c r="CX20" s="611"/>
      <c r="CY20" s="612"/>
      <c r="CZ20" s="613">
        <v>100</v>
      </c>
      <c r="DA20" s="613"/>
      <c r="DB20" s="613"/>
      <c r="DC20" s="613"/>
      <c r="DD20" s="619">
        <v>1409956</v>
      </c>
      <c r="DE20" s="611"/>
      <c r="DF20" s="611"/>
      <c r="DG20" s="611"/>
      <c r="DH20" s="611"/>
      <c r="DI20" s="611"/>
      <c r="DJ20" s="611"/>
      <c r="DK20" s="611"/>
      <c r="DL20" s="611"/>
      <c r="DM20" s="611"/>
      <c r="DN20" s="611"/>
      <c r="DO20" s="611"/>
      <c r="DP20" s="612"/>
      <c r="DQ20" s="619">
        <v>9370086</v>
      </c>
      <c r="DR20" s="611"/>
      <c r="DS20" s="611"/>
      <c r="DT20" s="611"/>
      <c r="DU20" s="611"/>
      <c r="DV20" s="611"/>
      <c r="DW20" s="611"/>
      <c r="DX20" s="611"/>
      <c r="DY20" s="611"/>
      <c r="DZ20" s="611"/>
      <c r="EA20" s="611"/>
      <c r="EB20" s="611"/>
      <c r="EC20" s="620"/>
    </row>
    <row r="21" spans="2:133" ht="11.25" customHeight="1" x14ac:dyDescent="0.2">
      <c r="B21" s="607" t="s">
        <v>265</v>
      </c>
      <c r="C21" s="608"/>
      <c r="D21" s="608"/>
      <c r="E21" s="608"/>
      <c r="F21" s="608"/>
      <c r="G21" s="608"/>
      <c r="H21" s="608"/>
      <c r="I21" s="608"/>
      <c r="J21" s="608"/>
      <c r="K21" s="608"/>
      <c r="L21" s="608"/>
      <c r="M21" s="608"/>
      <c r="N21" s="608"/>
      <c r="O21" s="608"/>
      <c r="P21" s="608"/>
      <c r="Q21" s="609"/>
      <c r="R21" s="610">
        <v>4418321</v>
      </c>
      <c r="S21" s="611"/>
      <c r="T21" s="611"/>
      <c r="U21" s="611"/>
      <c r="V21" s="611"/>
      <c r="W21" s="611"/>
      <c r="X21" s="611"/>
      <c r="Y21" s="612"/>
      <c r="Z21" s="613">
        <v>25.5</v>
      </c>
      <c r="AA21" s="613"/>
      <c r="AB21" s="613"/>
      <c r="AC21" s="613"/>
      <c r="AD21" s="614">
        <v>3730389</v>
      </c>
      <c r="AE21" s="614"/>
      <c r="AF21" s="614"/>
      <c r="AG21" s="614"/>
      <c r="AH21" s="614"/>
      <c r="AI21" s="614"/>
      <c r="AJ21" s="614"/>
      <c r="AK21" s="614"/>
      <c r="AL21" s="615">
        <v>46.8</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606</v>
      </c>
      <c r="BH21" s="611"/>
      <c r="BI21" s="611"/>
      <c r="BJ21" s="611"/>
      <c r="BK21" s="611"/>
      <c r="BL21" s="611"/>
      <c r="BM21" s="611"/>
      <c r="BN21" s="612"/>
      <c r="BO21" s="613">
        <v>0</v>
      </c>
      <c r="BP21" s="613"/>
      <c r="BQ21" s="613"/>
      <c r="BR21" s="613"/>
      <c r="BS21" s="614" t="s">
        <v>121</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267</v>
      </c>
      <c r="C22" s="608"/>
      <c r="D22" s="608"/>
      <c r="E22" s="608"/>
      <c r="F22" s="608"/>
      <c r="G22" s="608"/>
      <c r="H22" s="608"/>
      <c r="I22" s="608"/>
      <c r="J22" s="608"/>
      <c r="K22" s="608"/>
      <c r="L22" s="608"/>
      <c r="M22" s="608"/>
      <c r="N22" s="608"/>
      <c r="O22" s="608"/>
      <c r="P22" s="608"/>
      <c r="Q22" s="609"/>
      <c r="R22" s="610">
        <v>3730389</v>
      </c>
      <c r="S22" s="611"/>
      <c r="T22" s="611"/>
      <c r="U22" s="611"/>
      <c r="V22" s="611"/>
      <c r="W22" s="611"/>
      <c r="X22" s="611"/>
      <c r="Y22" s="612"/>
      <c r="Z22" s="613">
        <v>21.6</v>
      </c>
      <c r="AA22" s="613"/>
      <c r="AB22" s="613"/>
      <c r="AC22" s="613"/>
      <c r="AD22" s="614">
        <v>3730389</v>
      </c>
      <c r="AE22" s="614"/>
      <c r="AF22" s="614"/>
      <c r="AG22" s="614"/>
      <c r="AH22" s="614"/>
      <c r="AI22" s="614"/>
      <c r="AJ22" s="614"/>
      <c r="AK22" s="614"/>
      <c r="AL22" s="615">
        <v>46.8</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121</v>
      </c>
      <c r="BH22" s="611"/>
      <c r="BI22" s="611"/>
      <c r="BJ22" s="611"/>
      <c r="BK22" s="611"/>
      <c r="BL22" s="611"/>
      <c r="BM22" s="611"/>
      <c r="BN22" s="612"/>
      <c r="BO22" s="613" t="s">
        <v>121</v>
      </c>
      <c r="BP22" s="613"/>
      <c r="BQ22" s="613"/>
      <c r="BR22" s="613"/>
      <c r="BS22" s="614" t="s">
        <v>121</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270</v>
      </c>
      <c r="C23" s="608"/>
      <c r="D23" s="608"/>
      <c r="E23" s="608"/>
      <c r="F23" s="608"/>
      <c r="G23" s="608"/>
      <c r="H23" s="608"/>
      <c r="I23" s="608"/>
      <c r="J23" s="608"/>
      <c r="K23" s="608"/>
      <c r="L23" s="608"/>
      <c r="M23" s="608"/>
      <c r="N23" s="608"/>
      <c r="O23" s="608"/>
      <c r="P23" s="608"/>
      <c r="Q23" s="609"/>
      <c r="R23" s="610">
        <v>687932</v>
      </c>
      <c r="S23" s="611"/>
      <c r="T23" s="611"/>
      <c r="U23" s="611"/>
      <c r="V23" s="611"/>
      <c r="W23" s="611"/>
      <c r="X23" s="611"/>
      <c r="Y23" s="612"/>
      <c r="Z23" s="613">
        <v>4</v>
      </c>
      <c r="AA23" s="613"/>
      <c r="AB23" s="613"/>
      <c r="AC23" s="613"/>
      <c r="AD23" s="614" t="s">
        <v>121</v>
      </c>
      <c r="AE23" s="614"/>
      <c r="AF23" s="614"/>
      <c r="AG23" s="614"/>
      <c r="AH23" s="614"/>
      <c r="AI23" s="614"/>
      <c r="AJ23" s="614"/>
      <c r="AK23" s="614"/>
      <c r="AL23" s="615" t="s">
        <v>121</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121</v>
      </c>
      <c r="BH23" s="611"/>
      <c r="BI23" s="611"/>
      <c r="BJ23" s="611"/>
      <c r="BK23" s="611"/>
      <c r="BL23" s="611"/>
      <c r="BM23" s="611"/>
      <c r="BN23" s="612"/>
      <c r="BO23" s="613" t="s">
        <v>121</v>
      </c>
      <c r="BP23" s="613"/>
      <c r="BQ23" s="613"/>
      <c r="BR23" s="613"/>
      <c r="BS23" s="614" t="s">
        <v>121</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2">
      <c r="B24" s="607" t="s">
        <v>277</v>
      </c>
      <c r="C24" s="608"/>
      <c r="D24" s="608"/>
      <c r="E24" s="608"/>
      <c r="F24" s="608"/>
      <c r="G24" s="608"/>
      <c r="H24" s="608"/>
      <c r="I24" s="608"/>
      <c r="J24" s="608"/>
      <c r="K24" s="608"/>
      <c r="L24" s="608"/>
      <c r="M24" s="608"/>
      <c r="N24" s="608"/>
      <c r="O24" s="608"/>
      <c r="P24" s="608"/>
      <c r="Q24" s="609"/>
      <c r="R24" s="610" t="s">
        <v>121</v>
      </c>
      <c r="S24" s="611"/>
      <c r="T24" s="611"/>
      <c r="U24" s="611"/>
      <c r="V24" s="611"/>
      <c r="W24" s="611"/>
      <c r="X24" s="611"/>
      <c r="Y24" s="612"/>
      <c r="Z24" s="613" t="s">
        <v>121</v>
      </c>
      <c r="AA24" s="613"/>
      <c r="AB24" s="613"/>
      <c r="AC24" s="613"/>
      <c r="AD24" s="614" t="s">
        <v>121</v>
      </c>
      <c r="AE24" s="614"/>
      <c r="AF24" s="614"/>
      <c r="AG24" s="614"/>
      <c r="AH24" s="614"/>
      <c r="AI24" s="614"/>
      <c r="AJ24" s="614"/>
      <c r="AK24" s="614"/>
      <c r="AL24" s="615" t="s">
        <v>121</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121</v>
      </c>
      <c r="BH24" s="611"/>
      <c r="BI24" s="611"/>
      <c r="BJ24" s="611"/>
      <c r="BK24" s="611"/>
      <c r="BL24" s="611"/>
      <c r="BM24" s="611"/>
      <c r="BN24" s="612"/>
      <c r="BO24" s="613" t="s">
        <v>121</v>
      </c>
      <c r="BP24" s="613"/>
      <c r="BQ24" s="613"/>
      <c r="BR24" s="613"/>
      <c r="BS24" s="614" t="s">
        <v>121</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7731955</v>
      </c>
      <c r="CS24" s="600"/>
      <c r="CT24" s="600"/>
      <c r="CU24" s="600"/>
      <c r="CV24" s="600"/>
      <c r="CW24" s="600"/>
      <c r="CX24" s="600"/>
      <c r="CY24" s="601"/>
      <c r="CZ24" s="604">
        <v>45.5</v>
      </c>
      <c r="DA24" s="605"/>
      <c r="DB24" s="605"/>
      <c r="DC24" s="621"/>
      <c r="DD24" s="645">
        <v>4534315</v>
      </c>
      <c r="DE24" s="600"/>
      <c r="DF24" s="600"/>
      <c r="DG24" s="600"/>
      <c r="DH24" s="600"/>
      <c r="DI24" s="600"/>
      <c r="DJ24" s="600"/>
      <c r="DK24" s="601"/>
      <c r="DL24" s="645">
        <v>3911304</v>
      </c>
      <c r="DM24" s="600"/>
      <c r="DN24" s="600"/>
      <c r="DO24" s="600"/>
      <c r="DP24" s="600"/>
      <c r="DQ24" s="600"/>
      <c r="DR24" s="600"/>
      <c r="DS24" s="600"/>
      <c r="DT24" s="600"/>
      <c r="DU24" s="600"/>
      <c r="DV24" s="601"/>
      <c r="DW24" s="604">
        <v>48.9</v>
      </c>
      <c r="DX24" s="605"/>
      <c r="DY24" s="605"/>
      <c r="DZ24" s="605"/>
      <c r="EA24" s="605"/>
      <c r="EB24" s="605"/>
      <c r="EC24" s="606"/>
    </row>
    <row r="25" spans="2:133" ht="11.25" customHeight="1" x14ac:dyDescent="0.2">
      <c r="B25" s="607" t="s">
        <v>280</v>
      </c>
      <c r="C25" s="608"/>
      <c r="D25" s="608"/>
      <c r="E25" s="608"/>
      <c r="F25" s="608"/>
      <c r="G25" s="608"/>
      <c r="H25" s="608"/>
      <c r="I25" s="608"/>
      <c r="J25" s="608"/>
      <c r="K25" s="608"/>
      <c r="L25" s="608"/>
      <c r="M25" s="608"/>
      <c r="N25" s="608"/>
      <c r="O25" s="608"/>
      <c r="P25" s="608"/>
      <c r="Q25" s="609"/>
      <c r="R25" s="610">
        <v>8642992</v>
      </c>
      <c r="S25" s="611"/>
      <c r="T25" s="611"/>
      <c r="U25" s="611"/>
      <c r="V25" s="611"/>
      <c r="W25" s="611"/>
      <c r="X25" s="611"/>
      <c r="Y25" s="612"/>
      <c r="Z25" s="613">
        <v>50</v>
      </c>
      <c r="AA25" s="613"/>
      <c r="AB25" s="613"/>
      <c r="AC25" s="613"/>
      <c r="AD25" s="614">
        <v>7955060</v>
      </c>
      <c r="AE25" s="614"/>
      <c r="AF25" s="614"/>
      <c r="AG25" s="614"/>
      <c r="AH25" s="614"/>
      <c r="AI25" s="614"/>
      <c r="AJ25" s="614"/>
      <c r="AK25" s="614"/>
      <c r="AL25" s="615">
        <v>99.9</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121</v>
      </c>
      <c r="BH25" s="611"/>
      <c r="BI25" s="611"/>
      <c r="BJ25" s="611"/>
      <c r="BK25" s="611"/>
      <c r="BL25" s="611"/>
      <c r="BM25" s="611"/>
      <c r="BN25" s="612"/>
      <c r="BO25" s="613" t="s">
        <v>121</v>
      </c>
      <c r="BP25" s="613"/>
      <c r="BQ25" s="613"/>
      <c r="BR25" s="613"/>
      <c r="BS25" s="614" t="s">
        <v>121</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2314662</v>
      </c>
      <c r="CS25" s="642"/>
      <c r="CT25" s="642"/>
      <c r="CU25" s="642"/>
      <c r="CV25" s="642"/>
      <c r="CW25" s="642"/>
      <c r="CX25" s="642"/>
      <c r="CY25" s="643"/>
      <c r="CZ25" s="615">
        <v>13.6</v>
      </c>
      <c r="DA25" s="640"/>
      <c r="DB25" s="640"/>
      <c r="DC25" s="644"/>
      <c r="DD25" s="619">
        <v>2048547</v>
      </c>
      <c r="DE25" s="642"/>
      <c r="DF25" s="642"/>
      <c r="DG25" s="642"/>
      <c r="DH25" s="642"/>
      <c r="DI25" s="642"/>
      <c r="DJ25" s="642"/>
      <c r="DK25" s="643"/>
      <c r="DL25" s="619">
        <v>1807402</v>
      </c>
      <c r="DM25" s="642"/>
      <c r="DN25" s="642"/>
      <c r="DO25" s="642"/>
      <c r="DP25" s="642"/>
      <c r="DQ25" s="642"/>
      <c r="DR25" s="642"/>
      <c r="DS25" s="642"/>
      <c r="DT25" s="642"/>
      <c r="DU25" s="642"/>
      <c r="DV25" s="643"/>
      <c r="DW25" s="615">
        <v>22.6</v>
      </c>
      <c r="DX25" s="640"/>
      <c r="DY25" s="640"/>
      <c r="DZ25" s="640"/>
      <c r="EA25" s="640"/>
      <c r="EB25" s="640"/>
      <c r="EC25" s="641"/>
    </row>
    <row r="26" spans="2:133" ht="11.25" customHeight="1" x14ac:dyDescent="0.2">
      <c r="B26" s="607" t="s">
        <v>283</v>
      </c>
      <c r="C26" s="608"/>
      <c r="D26" s="608"/>
      <c r="E26" s="608"/>
      <c r="F26" s="608"/>
      <c r="G26" s="608"/>
      <c r="H26" s="608"/>
      <c r="I26" s="608"/>
      <c r="J26" s="608"/>
      <c r="K26" s="608"/>
      <c r="L26" s="608"/>
      <c r="M26" s="608"/>
      <c r="N26" s="608"/>
      <c r="O26" s="608"/>
      <c r="P26" s="608"/>
      <c r="Q26" s="609"/>
      <c r="R26" s="610">
        <v>3429</v>
      </c>
      <c r="S26" s="611"/>
      <c r="T26" s="611"/>
      <c r="U26" s="611"/>
      <c r="V26" s="611"/>
      <c r="W26" s="611"/>
      <c r="X26" s="611"/>
      <c r="Y26" s="612"/>
      <c r="Z26" s="613">
        <v>0</v>
      </c>
      <c r="AA26" s="613"/>
      <c r="AB26" s="613"/>
      <c r="AC26" s="613"/>
      <c r="AD26" s="614">
        <v>3429</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121</v>
      </c>
      <c r="BH26" s="611"/>
      <c r="BI26" s="611"/>
      <c r="BJ26" s="611"/>
      <c r="BK26" s="611"/>
      <c r="BL26" s="611"/>
      <c r="BM26" s="611"/>
      <c r="BN26" s="612"/>
      <c r="BO26" s="613" t="s">
        <v>121</v>
      </c>
      <c r="BP26" s="613"/>
      <c r="BQ26" s="613"/>
      <c r="BR26" s="613"/>
      <c r="BS26" s="614" t="s">
        <v>121</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1253380</v>
      </c>
      <c r="CS26" s="611"/>
      <c r="CT26" s="611"/>
      <c r="CU26" s="611"/>
      <c r="CV26" s="611"/>
      <c r="CW26" s="611"/>
      <c r="CX26" s="611"/>
      <c r="CY26" s="612"/>
      <c r="CZ26" s="615">
        <v>7.4</v>
      </c>
      <c r="DA26" s="640"/>
      <c r="DB26" s="640"/>
      <c r="DC26" s="644"/>
      <c r="DD26" s="619">
        <v>1116653</v>
      </c>
      <c r="DE26" s="611"/>
      <c r="DF26" s="611"/>
      <c r="DG26" s="611"/>
      <c r="DH26" s="611"/>
      <c r="DI26" s="611"/>
      <c r="DJ26" s="611"/>
      <c r="DK26" s="612"/>
      <c r="DL26" s="619" t="s">
        <v>121</v>
      </c>
      <c r="DM26" s="611"/>
      <c r="DN26" s="611"/>
      <c r="DO26" s="611"/>
      <c r="DP26" s="611"/>
      <c r="DQ26" s="611"/>
      <c r="DR26" s="611"/>
      <c r="DS26" s="611"/>
      <c r="DT26" s="611"/>
      <c r="DU26" s="611"/>
      <c r="DV26" s="612"/>
      <c r="DW26" s="615" t="s">
        <v>121</v>
      </c>
      <c r="DX26" s="640"/>
      <c r="DY26" s="640"/>
      <c r="DZ26" s="640"/>
      <c r="EA26" s="640"/>
      <c r="EB26" s="640"/>
      <c r="EC26" s="641"/>
    </row>
    <row r="27" spans="2:133" ht="11.25" customHeight="1" x14ac:dyDescent="0.2">
      <c r="B27" s="607" t="s">
        <v>286</v>
      </c>
      <c r="C27" s="608"/>
      <c r="D27" s="608"/>
      <c r="E27" s="608"/>
      <c r="F27" s="608"/>
      <c r="G27" s="608"/>
      <c r="H27" s="608"/>
      <c r="I27" s="608"/>
      <c r="J27" s="608"/>
      <c r="K27" s="608"/>
      <c r="L27" s="608"/>
      <c r="M27" s="608"/>
      <c r="N27" s="608"/>
      <c r="O27" s="608"/>
      <c r="P27" s="608"/>
      <c r="Q27" s="609"/>
      <c r="R27" s="610">
        <v>214073</v>
      </c>
      <c r="S27" s="611"/>
      <c r="T27" s="611"/>
      <c r="U27" s="611"/>
      <c r="V27" s="611"/>
      <c r="W27" s="611"/>
      <c r="X27" s="611"/>
      <c r="Y27" s="612"/>
      <c r="Z27" s="613">
        <v>1.2</v>
      </c>
      <c r="AA27" s="613"/>
      <c r="AB27" s="613"/>
      <c r="AC27" s="613"/>
      <c r="AD27" s="614" t="s">
        <v>121</v>
      </c>
      <c r="AE27" s="614"/>
      <c r="AF27" s="614"/>
      <c r="AG27" s="614"/>
      <c r="AH27" s="614"/>
      <c r="AI27" s="614"/>
      <c r="AJ27" s="614"/>
      <c r="AK27" s="614"/>
      <c r="AL27" s="615" t="s">
        <v>121</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3110203</v>
      </c>
      <c r="BH27" s="611"/>
      <c r="BI27" s="611"/>
      <c r="BJ27" s="611"/>
      <c r="BK27" s="611"/>
      <c r="BL27" s="611"/>
      <c r="BM27" s="611"/>
      <c r="BN27" s="612"/>
      <c r="BO27" s="613">
        <v>100</v>
      </c>
      <c r="BP27" s="613"/>
      <c r="BQ27" s="613"/>
      <c r="BR27" s="613"/>
      <c r="BS27" s="614">
        <v>129476</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4373797</v>
      </c>
      <c r="CS27" s="642"/>
      <c r="CT27" s="642"/>
      <c r="CU27" s="642"/>
      <c r="CV27" s="642"/>
      <c r="CW27" s="642"/>
      <c r="CX27" s="642"/>
      <c r="CY27" s="643"/>
      <c r="CZ27" s="615">
        <v>25.7</v>
      </c>
      <c r="DA27" s="640"/>
      <c r="DB27" s="640"/>
      <c r="DC27" s="644"/>
      <c r="DD27" s="619">
        <v>1448550</v>
      </c>
      <c r="DE27" s="642"/>
      <c r="DF27" s="642"/>
      <c r="DG27" s="642"/>
      <c r="DH27" s="642"/>
      <c r="DI27" s="642"/>
      <c r="DJ27" s="642"/>
      <c r="DK27" s="643"/>
      <c r="DL27" s="619">
        <v>1066684</v>
      </c>
      <c r="DM27" s="642"/>
      <c r="DN27" s="642"/>
      <c r="DO27" s="642"/>
      <c r="DP27" s="642"/>
      <c r="DQ27" s="642"/>
      <c r="DR27" s="642"/>
      <c r="DS27" s="642"/>
      <c r="DT27" s="642"/>
      <c r="DU27" s="642"/>
      <c r="DV27" s="643"/>
      <c r="DW27" s="615">
        <v>13.3</v>
      </c>
      <c r="DX27" s="640"/>
      <c r="DY27" s="640"/>
      <c r="DZ27" s="640"/>
      <c r="EA27" s="640"/>
      <c r="EB27" s="640"/>
      <c r="EC27" s="641"/>
    </row>
    <row r="28" spans="2:133" ht="11.25" customHeight="1" x14ac:dyDescent="0.2">
      <c r="B28" s="607" t="s">
        <v>289</v>
      </c>
      <c r="C28" s="608"/>
      <c r="D28" s="608"/>
      <c r="E28" s="608"/>
      <c r="F28" s="608"/>
      <c r="G28" s="608"/>
      <c r="H28" s="608"/>
      <c r="I28" s="608"/>
      <c r="J28" s="608"/>
      <c r="K28" s="608"/>
      <c r="L28" s="608"/>
      <c r="M28" s="608"/>
      <c r="N28" s="608"/>
      <c r="O28" s="608"/>
      <c r="P28" s="608"/>
      <c r="Q28" s="609"/>
      <c r="R28" s="610">
        <v>150086</v>
      </c>
      <c r="S28" s="611"/>
      <c r="T28" s="611"/>
      <c r="U28" s="611"/>
      <c r="V28" s="611"/>
      <c r="W28" s="611"/>
      <c r="X28" s="611"/>
      <c r="Y28" s="612"/>
      <c r="Z28" s="613">
        <v>0.9</v>
      </c>
      <c r="AA28" s="613"/>
      <c r="AB28" s="613"/>
      <c r="AC28" s="613"/>
      <c r="AD28" s="614">
        <v>6233</v>
      </c>
      <c r="AE28" s="614"/>
      <c r="AF28" s="614"/>
      <c r="AG28" s="614"/>
      <c r="AH28" s="614"/>
      <c r="AI28" s="614"/>
      <c r="AJ28" s="614"/>
      <c r="AK28" s="614"/>
      <c r="AL28" s="615">
        <v>0.1</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1043496</v>
      </c>
      <c r="CS28" s="611"/>
      <c r="CT28" s="611"/>
      <c r="CU28" s="611"/>
      <c r="CV28" s="611"/>
      <c r="CW28" s="611"/>
      <c r="CX28" s="611"/>
      <c r="CY28" s="612"/>
      <c r="CZ28" s="615">
        <v>6.1</v>
      </c>
      <c r="DA28" s="640"/>
      <c r="DB28" s="640"/>
      <c r="DC28" s="644"/>
      <c r="DD28" s="619">
        <v>1037218</v>
      </c>
      <c r="DE28" s="611"/>
      <c r="DF28" s="611"/>
      <c r="DG28" s="611"/>
      <c r="DH28" s="611"/>
      <c r="DI28" s="611"/>
      <c r="DJ28" s="611"/>
      <c r="DK28" s="612"/>
      <c r="DL28" s="619">
        <v>1037218</v>
      </c>
      <c r="DM28" s="611"/>
      <c r="DN28" s="611"/>
      <c r="DO28" s="611"/>
      <c r="DP28" s="611"/>
      <c r="DQ28" s="611"/>
      <c r="DR28" s="611"/>
      <c r="DS28" s="611"/>
      <c r="DT28" s="611"/>
      <c r="DU28" s="611"/>
      <c r="DV28" s="612"/>
      <c r="DW28" s="615">
        <v>13</v>
      </c>
      <c r="DX28" s="640"/>
      <c r="DY28" s="640"/>
      <c r="DZ28" s="640"/>
      <c r="EA28" s="640"/>
      <c r="EB28" s="640"/>
      <c r="EC28" s="641"/>
    </row>
    <row r="29" spans="2:133" ht="11.25" customHeight="1" x14ac:dyDescent="0.2">
      <c r="B29" s="607" t="s">
        <v>291</v>
      </c>
      <c r="C29" s="608"/>
      <c r="D29" s="608"/>
      <c r="E29" s="608"/>
      <c r="F29" s="608"/>
      <c r="G29" s="608"/>
      <c r="H29" s="608"/>
      <c r="I29" s="608"/>
      <c r="J29" s="608"/>
      <c r="K29" s="608"/>
      <c r="L29" s="608"/>
      <c r="M29" s="608"/>
      <c r="N29" s="608"/>
      <c r="O29" s="608"/>
      <c r="P29" s="608"/>
      <c r="Q29" s="609"/>
      <c r="R29" s="610">
        <v>54748</v>
      </c>
      <c r="S29" s="611"/>
      <c r="T29" s="611"/>
      <c r="U29" s="611"/>
      <c r="V29" s="611"/>
      <c r="W29" s="611"/>
      <c r="X29" s="611"/>
      <c r="Y29" s="612"/>
      <c r="Z29" s="613">
        <v>0.3</v>
      </c>
      <c r="AA29" s="613"/>
      <c r="AB29" s="613"/>
      <c r="AC29" s="613"/>
      <c r="AD29" s="614" t="s">
        <v>121</v>
      </c>
      <c r="AE29" s="614"/>
      <c r="AF29" s="614"/>
      <c r="AG29" s="614"/>
      <c r="AH29" s="614"/>
      <c r="AI29" s="614"/>
      <c r="AJ29" s="614"/>
      <c r="AK29" s="614"/>
      <c r="AL29" s="615" t="s">
        <v>121</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1043137</v>
      </c>
      <c r="CS29" s="642"/>
      <c r="CT29" s="642"/>
      <c r="CU29" s="642"/>
      <c r="CV29" s="642"/>
      <c r="CW29" s="642"/>
      <c r="CX29" s="642"/>
      <c r="CY29" s="643"/>
      <c r="CZ29" s="615">
        <v>6.1</v>
      </c>
      <c r="DA29" s="640"/>
      <c r="DB29" s="640"/>
      <c r="DC29" s="644"/>
      <c r="DD29" s="619">
        <v>1036859</v>
      </c>
      <c r="DE29" s="642"/>
      <c r="DF29" s="642"/>
      <c r="DG29" s="642"/>
      <c r="DH29" s="642"/>
      <c r="DI29" s="642"/>
      <c r="DJ29" s="642"/>
      <c r="DK29" s="643"/>
      <c r="DL29" s="619">
        <v>1036859</v>
      </c>
      <c r="DM29" s="642"/>
      <c r="DN29" s="642"/>
      <c r="DO29" s="642"/>
      <c r="DP29" s="642"/>
      <c r="DQ29" s="642"/>
      <c r="DR29" s="642"/>
      <c r="DS29" s="642"/>
      <c r="DT29" s="642"/>
      <c r="DU29" s="642"/>
      <c r="DV29" s="643"/>
      <c r="DW29" s="615">
        <v>13</v>
      </c>
      <c r="DX29" s="640"/>
      <c r="DY29" s="640"/>
      <c r="DZ29" s="640"/>
      <c r="EA29" s="640"/>
      <c r="EB29" s="640"/>
      <c r="EC29" s="641"/>
    </row>
    <row r="30" spans="2:133" ht="11.25" customHeight="1" x14ac:dyDescent="0.2">
      <c r="B30" s="607" t="s">
        <v>293</v>
      </c>
      <c r="C30" s="608"/>
      <c r="D30" s="608"/>
      <c r="E30" s="608"/>
      <c r="F30" s="608"/>
      <c r="G30" s="608"/>
      <c r="H30" s="608"/>
      <c r="I30" s="608"/>
      <c r="J30" s="608"/>
      <c r="K30" s="608"/>
      <c r="L30" s="608"/>
      <c r="M30" s="608"/>
      <c r="N30" s="608"/>
      <c r="O30" s="608"/>
      <c r="P30" s="608"/>
      <c r="Q30" s="609"/>
      <c r="R30" s="610">
        <v>3065167</v>
      </c>
      <c r="S30" s="611"/>
      <c r="T30" s="611"/>
      <c r="U30" s="611"/>
      <c r="V30" s="611"/>
      <c r="W30" s="611"/>
      <c r="X30" s="611"/>
      <c r="Y30" s="612"/>
      <c r="Z30" s="613">
        <v>17.7</v>
      </c>
      <c r="AA30" s="613"/>
      <c r="AB30" s="613"/>
      <c r="AC30" s="613"/>
      <c r="AD30" s="614" t="s">
        <v>121</v>
      </c>
      <c r="AE30" s="614"/>
      <c r="AF30" s="614"/>
      <c r="AG30" s="614"/>
      <c r="AH30" s="614"/>
      <c r="AI30" s="614"/>
      <c r="AJ30" s="614"/>
      <c r="AK30" s="614"/>
      <c r="AL30" s="615" t="s">
        <v>121</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968750</v>
      </c>
      <c r="CS30" s="611"/>
      <c r="CT30" s="611"/>
      <c r="CU30" s="611"/>
      <c r="CV30" s="611"/>
      <c r="CW30" s="611"/>
      <c r="CX30" s="611"/>
      <c r="CY30" s="612"/>
      <c r="CZ30" s="615">
        <v>5.7</v>
      </c>
      <c r="DA30" s="640"/>
      <c r="DB30" s="640"/>
      <c r="DC30" s="644"/>
      <c r="DD30" s="619">
        <v>963097</v>
      </c>
      <c r="DE30" s="611"/>
      <c r="DF30" s="611"/>
      <c r="DG30" s="611"/>
      <c r="DH30" s="611"/>
      <c r="DI30" s="611"/>
      <c r="DJ30" s="611"/>
      <c r="DK30" s="612"/>
      <c r="DL30" s="619">
        <v>963097</v>
      </c>
      <c r="DM30" s="611"/>
      <c r="DN30" s="611"/>
      <c r="DO30" s="611"/>
      <c r="DP30" s="611"/>
      <c r="DQ30" s="611"/>
      <c r="DR30" s="611"/>
      <c r="DS30" s="611"/>
      <c r="DT30" s="611"/>
      <c r="DU30" s="611"/>
      <c r="DV30" s="612"/>
      <c r="DW30" s="615">
        <v>12.1</v>
      </c>
      <c r="DX30" s="640"/>
      <c r="DY30" s="640"/>
      <c r="DZ30" s="640"/>
      <c r="EA30" s="640"/>
      <c r="EB30" s="640"/>
      <c r="EC30" s="641"/>
    </row>
    <row r="31" spans="2:133" ht="11.25" customHeight="1" x14ac:dyDescent="0.2">
      <c r="B31" s="623" t="s">
        <v>297</v>
      </c>
      <c r="C31" s="624"/>
      <c r="D31" s="624"/>
      <c r="E31" s="624"/>
      <c r="F31" s="624"/>
      <c r="G31" s="624"/>
      <c r="H31" s="624"/>
      <c r="I31" s="624"/>
      <c r="J31" s="624"/>
      <c r="K31" s="624"/>
      <c r="L31" s="624"/>
      <c r="M31" s="624"/>
      <c r="N31" s="624"/>
      <c r="O31" s="624"/>
      <c r="P31" s="624"/>
      <c r="Q31" s="625"/>
      <c r="R31" s="610" t="s">
        <v>121</v>
      </c>
      <c r="S31" s="611"/>
      <c r="T31" s="611"/>
      <c r="U31" s="611"/>
      <c r="V31" s="611"/>
      <c r="W31" s="611"/>
      <c r="X31" s="611"/>
      <c r="Y31" s="612"/>
      <c r="Z31" s="613" t="s">
        <v>121</v>
      </c>
      <c r="AA31" s="613"/>
      <c r="AB31" s="613"/>
      <c r="AC31" s="613"/>
      <c r="AD31" s="614" t="s">
        <v>121</v>
      </c>
      <c r="AE31" s="614"/>
      <c r="AF31" s="614"/>
      <c r="AG31" s="614"/>
      <c r="AH31" s="614"/>
      <c r="AI31" s="614"/>
      <c r="AJ31" s="614"/>
      <c r="AK31" s="614"/>
      <c r="AL31" s="615" t="s">
        <v>121</v>
      </c>
      <c r="AM31" s="616"/>
      <c r="AN31" s="616"/>
      <c r="AO31" s="617"/>
      <c r="AP31" s="656" t="s">
        <v>298</v>
      </c>
      <c r="AQ31" s="657"/>
      <c r="AR31" s="657"/>
      <c r="AS31" s="657"/>
      <c r="AT31" s="662" t="s">
        <v>299</v>
      </c>
      <c r="AU31" s="200"/>
      <c r="AV31" s="200"/>
      <c r="AW31" s="200"/>
      <c r="AX31" s="596" t="s">
        <v>177</v>
      </c>
      <c r="AY31" s="597"/>
      <c r="AZ31" s="597"/>
      <c r="BA31" s="597"/>
      <c r="BB31" s="597"/>
      <c r="BC31" s="597"/>
      <c r="BD31" s="597"/>
      <c r="BE31" s="597"/>
      <c r="BF31" s="598"/>
      <c r="BG31" s="666">
        <v>99.1</v>
      </c>
      <c r="BH31" s="654"/>
      <c r="BI31" s="654"/>
      <c r="BJ31" s="654"/>
      <c r="BK31" s="654"/>
      <c r="BL31" s="654"/>
      <c r="BM31" s="605">
        <v>97.7</v>
      </c>
      <c r="BN31" s="654"/>
      <c r="BO31" s="654"/>
      <c r="BP31" s="654"/>
      <c r="BQ31" s="655"/>
      <c r="BR31" s="666">
        <v>99.1</v>
      </c>
      <c r="BS31" s="654"/>
      <c r="BT31" s="654"/>
      <c r="BU31" s="654"/>
      <c r="BV31" s="654"/>
      <c r="BW31" s="654"/>
      <c r="BX31" s="605">
        <v>97.7</v>
      </c>
      <c r="BY31" s="654"/>
      <c r="BZ31" s="654"/>
      <c r="CA31" s="654"/>
      <c r="CB31" s="655"/>
      <c r="CD31" s="648"/>
      <c r="CE31" s="649"/>
      <c r="CF31" s="607" t="s">
        <v>300</v>
      </c>
      <c r="CG31" s="608"/>
      <c r="CH31" s="608"/>
      <c r="CI31" s="608"/>
      <c r="CJ31" s="608"/>
      <c r="CK31" s="608"/>
      <c r="CL31" s="608"/>
      <c r="CM31" s="608"/>
      <c r="CN31" s="608"/>
      <c r="CO31" s="608"/>
      <c r="CP31" s="608"/>
      <c r="CQ31" s="609"/>
      <c r="CR31" s="610">
        <v>74387</v>
      </c>
      <c r="CS31" s="642"/>
      <c r="CT31" s="642"/>
      <c r="CU31" s="642"/>
      <c r="CV31" s="642"/>
      <c r="CW31" s="642"/>
      <c r="CX31" s="642"/>
      <c r="CY31" s="643"/>
      <c r="CZ31" s="615">
        <v>0.4</v>
      </c>
      <c r="DA31" s="640"/>
      <c r="DB31" s="640"/>
      <c r="DC31" s="644"/>
      <c r="DD31" s="619">
        <v>73762</v>
      </c>
      <c r="DE31" s="642"/>
      <c r="DF31" s="642"/>
      <c r="DG31" s="642"/>
      <c r="DH31" s="642"/>
      <c r="DI31" s="642"/>
      <c r="DJ31" s="642"/>
      <c r="DK31" s="643"/>
      <c r="DL31" s="619">
        <v>73762</v>
      </c>
      <c r="DM31" s="642"/>
      <c r="DN31" s="642"/>
      <c r="DO31" s="642"/>
      <c r="DP31" s="642"/>
      <c r="DQ31" s="642"/>
      <c r="DR31" s="642"/>
      <c r="DS31" s="642"/>
      <c r="DT31" s="642"/>
      <c r="DU31" s="642"/>
      <c r="DV31" s="643"/>
      <c r="DW31" s="615">
        <v>0.9</v>
      </c>
      <c r="DX31" s="640"/>
      <c r="DY31" s="640"/>
      <c r="DZ31" s="640"/>
      <c r="EA31" s="640"/>
      <c r="EB31" s="640"/>
      <c r="EC31" s="641"/>
    </row>
    <row r="32" spans="2:133" ht="11.25" customHeight="1" x14ac:dyDescent="0.2">
      <c r="B32" s="607" t="s">
        <v>301</v>
      </c>
      <c r="C32" s="608"/>
      <c r="D32" s="608"/>
      <c r="E32" s="608"/>
      <c r="F32" s="608"/>
      <c r="G32" s="608"/>
      <c r="H32" s="608"/>
      <c r="I32" s="608"/>
      <c r="J32" s="608"/>
      <c r="K32" s="608"/>
      <c r="L32" s="608"/>
      <c r="M32" s="608"/>
      <c r="N32" s="608"/>
      <c r="O32" s="608"/>
      <c r="P32" s="608"/>
      <c r="Q32" s="609"/>
      <c r="R32" s="610">
        <v>1657164</v>
      </c>
      <c r="S32" s="611"/>
      <c r="T32" s="611"/>
      <c r="U32" s="611"/>
      <c r="V32" s="611"/>
      <c r="W32" s="611"/>
      <c r="X32" s="611"/>
      <c r="Y32" s="612"/>
      <c r="Z32" s="613">
        <v>9.6</v>
      </c>
      <c r="AA32" s="613"/>
      <c r="AB32" s="613"/>
      <c r="AC32" s="613"/>
      <c r="AD32" s="614" t="s">
        <v>121</v>
      </c>
      <c r="AE32" s="614"/>
      <c r="AF32" s="614"/>
      <c r="AG32" s="614"/>
      <c r="AH32" s="614"/>
      <c r="AI32" s="614"/>
      <c r="AJ32" s="614"/>
      <c r="AK32" s="614"/>
      <c r="AL32" s="615" t="s">
        <v>121</v>
      </c>
      <c r="AM32" s="616"/>
      <c r="AN32" s="616"/>
      <c r="AO32" s="617"/>
      <c r="AP32" s="658"/>
      <c r="AQ32" s="659"/>
      <c r="AR32" s="659"/>
      <c r="AS32" s="659"/>
      <c r="AT32" s="663"/>
      <c r="AU32" s="196" t="s">
        <v>302</v>
      </c>
      <c r="AX32" s="607" t="s">
        <v>303</v>
      </c>
      <c r="AY32" s="608"/>
      <c r="AZ32" s="608"/>
      <c r="BA32" s="608"/>
      <c r="BB32" s="608"/>
      <c r="BC32" s="608"/>
      <c r="BD32" s="608"/>
      <c r="BE32" s="608"/>
      <c r="BF32" s="609"/>
      <c r="BG32" s="667">
        <v>99.1</v>
      </c>
      <c r="BH32" s="642"/>
      <c r="BI32" s="642"/>
      <c r="BJ32" s="642"/>
      <c r="BK32" s="642"/>
      <c r="BL32" s="642"/>
      <c r="BM32" s="616">
        <v>97.9</v>
      </c>
      <c r="BN32" s="642"/>
      <c r="BO32" s="642"/>
      <c r="BP32" s="642"/>
      <c r="BQ32" s="665"/>
      <c r="BR32" s="667">
        <v>99</v>
      </c>
      <c r="BS32" s="642"/>
      <c r="BT32" s="642"/>
      <c r="BU32" s="642"/>
      <c r="BV32" s="642"/>
      <c r="BW32" s="642"/>
      <c r="BX32" s="616">
        <v>97.9</v>
      </c>
      <c r="BY32" s="642"/>
      <c r="BZ32" s="642"/>
      <c r="CA32" s="642"/>
      <c r="CB32" s="665"/>
      <c r="CD32" s="650"/>
      <c r="CE32" s="651"/>
      <c r="CF32" s="607" t="s">
        <v>304</v>
      </c>
      <c r="CG32" s="608"/>
      <c r="CH32" s="608"/>
      <c r="CI32" s="608"/>
      <c r="CJ32" s="608"/>
      <c r="CK32" s="608"/>
      <c r="CL32" s="608"/>
      <c r="CM32" s="608"/>
      <c r="CN32" s="608"/>
      <c r="CO32" s="608"/>
      <c r="CP32" s="608"/>
      <c r="CQ32" s="609"/>
      <c r="CR32" s="610">
        <v>359</v>
      </c>
      <c r="CS32" s="611"/>
      <c r="CT32" s="611"/>
      <c r="CU32" s="611"/>
      <c r="CV32" s="611"/>
      <c r="CW32" s="611"/>
      <c r="CX32" s="611"/>
      <c r="CY32" s="612"/>
      <c r="CZ32" s="615">
        <v>0</v>
      </c>
      <c r="DA32" s="640"/>
      <c r="DB32" s="640"/>
      <c r="DC32" s="644"/>
      <c r="DD32" s="619">
        <v>359</v>
      </c>
      <c r="DE32" s="611"/>
      <c r="DF32" s="611"/>
      <c r="DG32" s="611"/>
      <c r="DH32" s="611"/>
      <c r="DI32" s="611"/>
      <c r="DJ32" s="611"/>
      <c r="DK32" s="612"/>
      <c r="DL32" s="619">
        <v>359</v>
      </c>
      <c r="DM32" s="611"/>
      <c r="DN32" s="611"/>
      <c r="DO32" s="611"/>
      <c r="DP32" s="611"/>
      <c r="DQ32" s="611"/>
      <c r="DR32" s="611"/>
      <c r="DS32" s="611"/>
      <c r="DT32" s="611"/>
      <c r="DU32" s="611"/>
      <c r="DV32" s="612"/>
      <c r="DW32" s="615">
        <v>0</v>
      </c>
      <c r="DX32" s="640"/>
      <c r="DY32" s="640"/>
      <c r="DZ32" s="640"/>
      <c r="EA32" s="640"/>
      <c r="EB32" s="640"/>
      <c r="EC32" s="641"/>
    </row>
    <row r="33" spans="2:133" ht="11.25" customHeight="1" x14ac:dyDescent="0.2">
      <c r="B33" s="607" t="s">
        <v>305</v>
      </c>
      <c r="C33" s="608"/>
      <c r="D33" s="608"/>
      <c r="E33" s="608"/>
      <c r="F33" s="608"/>
      <c r="G33" s="608"/>
      <c r="H33" s="608"/>
      <c r="I33" s="608"/>
      <c r="J33" s="608"/>
      <c r="K33" s="608"/>
      <c r="L33" s="608"/>
      <c r="M33" s="608"/>
      <c r="N33" s="608"/>
      <c r="O33" s="608"/>
      <c r="P33" s="608"/>
      <c r="Q33" s="609"/>
      <c r="R33" s="610">
        <v>4945</v>
      </c>
      <c r="S33" s="611"/>
      <c r="T33" s="611"/>
      <c r="U33" s="611"/>
      <c r="V33" s="611"/>
      <c r="W33" s="611"/>
      <c r="X33" s="611"/>
      <c r="Y33" s="612"/>
      <c r="Z33" s="613">
        <v>0</v>
      </c>
      <c r="AA33" s="613"/>
      <c r="AB33" s="613"/>
      <c r="AC33" s="613"/>
      <c r="AD33" s="614">
        <v>932</v>
      </c>
      <c r="AE33" s="614"/>
      <c r="AF33" s="614"/>
      <c r="AG33" s="614"/>
      <c r="AH33" s="614"/>
      <c r="AI33" s="614"/>
      <c r="AJ33" s="614"/>
      <c r="AK33" s="614"/>
      <c r="AL33" s="615">
        <v>0</v>
      </c>
      <c r="AM33" s="616"/>
      <c r="AN33" s="616"/>
      <c r="AO33" s="617"/>
      <c r="AP33" s="660"/>
      <c r="AQ33" s="661"/>
      <c r="AR33" s="661"/>
      <c r="AS33" s="661"/>
      <c r="AT33" s="664"/>
      <c r="AU33" s="201"/>
      <c r="AV33" s="201"/>
      <c r="AW33" s="201"/>
      <c r="AX33" s="631" t="s">
        <v>306</v>
      </c>
      <c r="AY33" s="632"/>
      <c r="AZ33" s="632"/>
      <c r="BA33" s="632"/>
      <c r="BB33" s="632"/>
      <c r="BC33" s="632"/>
      <c r="BD33" s="632"/>
      <c r="BE33" s="632"/>
      <c r="BF33" s="633"/>
      <c r="BG33" s="668">
        <v>99</v>
      </c>
      <c r="BH33" s="669"/>
      <c r="BI33" s="669"/>
      <c r="BJ33" s="669"/>
      <c r="BK33" s="669"/>
      <c r="BL33" s="669"/>
      <c r="BM33" s="670">
        <v>97.1</v>
      </c>
      <c r="BN33" s="669"/>
      <c r="BO33" s="669"/>
      <c r="BP33" s="669"/>
      <c r="BQ33" s="671"/>
      <c r="BR33" s="668">
        <v>99.1</v>
      </c>
      <c r="BS33" s="669"/>
      <c r="BT33" s="669"/>
      <c r="BU33" s="669"/>
      <c r="BV33" s="669"/>
      <c r="BW33" s="669"/>
      <c r="BX33" s="670">
        <v>97.2</v>
      </c>
      <c r="BY33" s="669"/>
      <c r="BZ33" s="669"/>
      <c r="CA33" s="669"/>
      <c r="CB33" s="671"/>
      <c r="CD33" s="607" t="s">
        <v>307</v>
      </c>
      <c r="CE33" s="608"/>
      <c r="CF33" s="608"/>
      <c r="CG33" s="608"/>
      <c r="CH33" s="608"/>
      <c r="CI33" s="608"/>
      <c r="CJ33" s="608"/>
      <c r="CK33" s="608"/>
      <c r="CL33" s="608"/>
      <c r="CM33" s="608"/>
      <c r="CN33" s="608"/>
      <c r="CO33" s="608"/>
      <c r="CP33" s="608"/>
      <c r="CQ33" s="609"/>
      <c r="CR33" s="610">
        <v>7803425</v>
      </c>
      <c r="CS33" s="642"/>
      <c r="CT33" s="642"/>
      <c r="CU33" s="642"/>
      <c r="CV33" s="642"/>
      <c r="CW33" s="642"/>
      <c r="CX33" s="642"/>
      <c r="CY33" s="643"/>
      <c r="CZ33" s="615">
        <v>45.9</v>
      </c>
      <c r="DA33" s="640"/>
      <c r="DB33" s="640"/>
      <c r="DC33" s="644"/>
      <c r="DD33" s="619">
        <v>4587325</v>
      </c>
      <c r="DE33" s="642"/>
      <c r="DF33" s="642"/>
      <c r="DG33" s="642"/>
      <c r="DH33" s="642"/>
      <c r="DI33" s="642"/>
      <c r="DJ33" s="642"/>
      <c r="DK33" s="643"/>
      <c r="DL33" s="619">
        <v>3604429</v>
      </c>
      <c r="DM33" s="642"/>
      <c r="DN33" s="642"/>
      <c r="DO33" s="642"/>
      <c r="DP33" s="642"/>
      <c r="DQ33" s="642"/>
      <c r="DR33" s="642"/>
      <c r="DS33" s="642"/>
      <c r="DT33" s="642"/>
      <c r="DU33" s="642"/>
      <c r="DV33" s="643"/>
      <c r="DW33" s="615">
        <v>45.1</v>
      </c>
      <c r="DX33" s="640"/>
      <c r="DY33" s="640"/>
      <c r="DZ33" s="640"/>
      <c r="EA33" s="640"/>
      <c r="EB33" s="640"/>
      <c r="EC33" s="641"/>
    </row>
    <row r="34" spans="2:133" ht="11.25" customHeight="1" x14ac:dyDescent="0.2">
      <c r="B34" s="607" t="s">
        <v>308</v>
      </c>
      <c r="C34" s="608"/>
      <c r="D34" s="608"/>
      <c r="E34" s="608"/>
      <c r="F34" s="608"/>
      <c r="G34" s="608"/>
      <c r="H34" s="608"/>
      <c r="I34" s="608"/>
      <c r="J34" s="608"/>
      <c r="K34" s="608"/>
      <c r="L34" s="608"/>
      <c r="M34" s="608"/>
      <c r="N34" s="608"/>
      <c r="O34" s="608"/>
      <c r="P34" s="608"/>
      <c r="Q34" s="609"/>
      <c r="R34" s="610">
        <v>1555765</v>
      </c>
      <c r="S34" s="611"/>
      <c r="T34" s="611"/>
      <c r="U34" s="611"/>
      <c r="V34" s="611"/>
      <c r="W34" s="611"/>
      <c r="X34" s="611"/>
      <c r="Y34" s="612"/>
      <c r="Z34" s="613">
        <v>9</v>
      </c>
      <c r="AA34" s="613"/>
      <c r="AB34" s="613"/>
      <c r="AC34" s="613"/>
      <c r="AD34" s="614" t="s">
        <v>121</v>
      </c>
      <c r="AE34" s="614"/>
      <c r="AF34" s="614"/>
      <c r="AG34" s="614"/>
      <c r="AH34" s="614"/>
      <c r="AI34" s="614"/>
      <c r="AJ34" s="614"/>
      <c r="AK34" s="614"/>
      <c r="AL34" s="615" t="s">
        <v>121</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309</v>
      </c>
      <c r="CE34" s="608"/>
      <c r="CF34" s="608"/>
      <c r="CG34" s="608"/>
      <c r="CH34" s="608"/>
      <c r="CI34" s="608"/>
      <c r="CJ34" s="608"/>
      <c r="CK34" s="608"/>
      <c r="CL34" s="608"/>
      <c r="CM34" s="608"/>
      <c r="CN34" s="608"/>
      <c r="CO34" s="608"/>
      <c r="CP34" s="608"/>
      <c r="CQ34" s="609"/>
      <c r="CR34" s="610">
        <v>2315625</v>
      </c>
      <c r="CS34" s="611"/>
      <c r="CT34" s="611"/>
      <c r="CU34" s="611"/>
      <c r="CV34" s="611"/>
      <c r="CW34" s="611"/>
      <c r="CX34" s="611"/>
      <c r="CY34" s="612"/>
      <c r="CZ34" s="615">
        <v>13.6</v>
      </c>
      <c r="DA34" s="640"/>
      <c r="DB34" s="640"/>
      <c r="DC34" s="644"/>
      <c r="DD34" s="619">
        <v>1290912</v>
      </c>
      <c r="DE34" s="611"/>
      <c r="DF34" s="611"/>
      <c r="DG34" s="611"/>
      <c r="DH34" s="611"/>
      <c r="DI34" s="611"/>
      <c r="DJ34" s="611"/>
      <c r="DK34" s="612"/>
      <c r="DL34" s="619">
        <v>1092745</v>
      </c>
      <c r="DM34" s="611"/>
      <c r="DN34" s="611"/>
      <c r="DO34" s="611"/>
      <c r="DP34" s="611"/>
      <c r="DQ34" s="611"/>
      <c r="DR34" s="611"/>
      <c r="DS34" s="611"/>
      <c r="DT34" s="611"/>
      <c r="DU34" s="611"/>
      <c r="DV34" s="612"/>
      <c r="DW34" s="615">
        <v>13.7</v>
      </c>
      <c r="DX34" s="640"/>
      <c r="DY34" s="640"/>
      <c r="DZ34" s="640"/>
      <c r="EA34" s="640"/>
      <c r="EB34" s="640"/>
      <c r="EC34" s="641"/>
    </row>
    <row r="35" spans="2:133" ht="11.25" customHeight="1" x14ac:dyDescent="0.2">
      <c r="B35" s="607" t="s">
        <v>310</v>
      </c>
      <c r="C35" s="608"/>
      <c r="D35" s="608"/>
      <c r="E35" s="608"/>
      <c r="F35" s="608"/>
      <c r="G35" s="608"/>
      <c r="H35" s="608"/>
      <c r="I35" s="608"/>
      <c r="J35" s="608"/>
      <c r="K35" s="608"/>
      <c r="L35" s="608"/>
      <c r="M35" s="608"/>
      <c r="N35" s="608"/>
      <c r="O35" s="608"/>
      <c r="P35" s="608"/>
      <c r="Q35" s="609"/>
      <c r="R35" s="610">
        <v>642744</v>
      </c>
      <c r="S35" s="611"/>
      <c r="T35" s="611"/>
      <c r="U35" s="611"/>
      <c r="V35" s="611"/>
      <c r="W35" s="611"/>
      <c r="X35" s="611"/>
      <c r="Y35" s="612"/>
      <c r="Z35" s="613">
        <v>3.7</v>
      </c>
      <c r="AA35" s="613"/>
      <c r="AB35" s="613"/>
      <c r="AC35" s="613"/>
      <c r="AD35" s="614" t="s">
        <v>121</v>
      </c>
      <c r="AE35" s="614"/>
      <c r="AF35" s="614"/>
      <c r="AG35" s="614"/>
      <c r="AH35" s="614"/>
      <c r="AI35" s="614"/>
      <c r="AJ35" s="614"/>
      <c r="AK35" s="614"/>
      <c r="AL35" s="615" t="s">
        <v>121</v>
      </c>
      <c r="AM35" s="616"/>
      <c r="AN35" s="616"/>
      <c r="AO35" s="617"/>
      <c r="AP35" s="20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37727</v>
      </c>
      <c r="CS35" s="642"/>
      <c r="CT35" s="642"/>
      <c r="CU35" s="642"/>
      <c r="CV35" s="642"/>
      <c r="CW35" s="642"/>
      <c r="CX35" s="642"/>
      <c r="CY35" s="643"/>
      <c r="CZ35" s="615">
        <v>0.2</v>
      </c>
      <c r="DA35" s="640"/>
      <c r="DB35" s="640"/>
      <c r="DC35" s="644"/>
      <c r="DD35" s="619">
        <v>21427</v>
      </c>
      <c r="DE35" s="642"/>
      <c r="DF35" s="642"/>
      <c r="DG35" s="642"/>
      <c r="DH35" s="642"/>
      <c r="DI35" s="642"/>
      <c r="DJ35" s="642"/>
      <c r="DK35" s="643"/>
      <c r="DL35" s="619">
        <v>21427</v>
      </c>
      <c r="DM35" s="642"/>
      <c r="DN35" s="642"/>
      <c r="DO35" s="642"/>
      <c r="DP35" s="642"/>
      <c r="DQ35" s="642"/>
      <c r="DR35" s="642"/>
      <c r="DS35" s="642"/>
      <c r="DT35" s="642"/>
      <c r="DU35" s="642"/>
      <c r="DV35" s="643"/>
      <c r="DW35" s="615">
        <v>0.3</v>
      </c>
      <c r="DX35" s="640"/>
      <c r="DY35" s="640"/>
      <c r="DZ35" s="640"/>
      <c r="EA35" s="640"/>
      <c r="EB35" s="640"/>
      <c r="EC35" s="641"/>
    </row>
    <row r="36" spans="2:133" ht="11.25" customHeight="1" x14ac:dyDescent="0.2">
      <c r="B36" s="607" t="s">
        <v>314</v>
      </c>
      <c r="C36" s="608"/>
      <c r="D36" s="608"/>
      <c r="E36" s="608"/>
      <c r="F36" s="608"/>
      <c r="G36" s="608"/>
      <c r="H36" s="608"/>
      <c r="I36" s="608"/>
      <c r="J36" s="608"/>
      <c r="K36" s="608"/>
      <c r="L36" s="608"/>
      <c r="M36" s="608"/>
      <c r="N36" s="608"/>
      <c r="O36" s="608"/>
      <c r="P36" s="608"/>
      <c r="Q36" s="609"/>
      <c r="R36" s="610">
        <v>331543</v>
      </c>
      <c r="S36" s="611"/>
      <c r="T36" s="611"/>
      <c r="U36" s="611"/>
      <c r="V36" s="611"/>
      <c r="W36" s="611"/>
      <c r="X36" s="611"/>
      <c r="Y36" s="612"/>
      <c r="Z36" s="613">
        <v>1.9</v>
      </c>
      <c r="AA36" s="613"/>
      <c r="AB36" s="613"/>
      <c r="AC36" s="613"/>
      <c r="AD36" s="614" t="s">
        <v>121</v>
      </c>
      <c r="AE36" s="614"/>
      <c r="AF36" s="614"/>
      <c r="AG36" s="614"/>
      <c r="AH36" s="614"/>
      <c r="AI36" s="614"/>
      <c r="AJ36" s="614"/>
      <c r="AK36" s="614"/>
      <c r="AL36" s="615" t="s">
        <v>121</v>
      </c>
      <c r="AM36" s="616"/>
      <c r="AN36" s="616"/>
      <c r="AO36" s="617"/>
      <c r="AP36" s="206"/>
      <c r="AQ36" s="676" t="s">
        <v>315</v>
      </c>
      <c r="AR36" s="677"/>
      <c r="AS36" s="677"/>
      <c r="AT36" s="677"/>
      <c r="AU36" s="677"/>
      <c r="AV36" s="677"/>
      <c r="AW36" s="677"/>
      <c r="AX36" s="677"/>
      <c r="AY36" s="678"/>
      <c r="AZ36" s="599">
        <v>1919578</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119786</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2731069</v>
      </c>
      <c r="CS36" s="611"/>
      <c r="CT36" s="611"/>
      <c r="CU36" s="611"/>
      <c r="CV36" s="611"/>
      <c r="CW36" s="611"/>
      <c r="CX36" s="611"/>
      <c r="CY36" s="612"/>
      <c r="CZ36" s="615">
        <v>16.100000000000001</v>
      </c>
      <c r="DA36" s="640"/>
      <c r="DB36" s="640"/>
      <c r="DC36" s="644"/>
      <c r="DD36" s="619">
        <v>1823025</v>
      </c>
      <c r="DE36" s="611"/>
      <c r="DF36" s="611"/>
      <c r="DG36" s="611"/>
      <c r="DH36" s="611"/>
      <c r="DI36" s="611"/>
      <c r="DJ36" s="611"/>
      <c r="DK36" s="612"/>
      <c r="DL36" s="619">
        <v>1388422</v>
      </c>
      <c r="DM36" s="611"/>
      <c r="DN36" s="611"/>
      <c r="DO36" s="611"/>
      <c r="DP36" s="611"/>
      <c r="DQ36" s="611"/>
      <c r="DR36" s="611"/>
      <c r="DS36" s="611"/>
      <c r="DT36" s="611"/>
      <c r="DU36" s="611"/>
      <c r="DV36" s="612"/>
      <c r="DW36" s="615">
        <v>17.399999999999999</v>
      </c>
      <c r="DX36" s="640"/>
      <c r="DY36" s="640"/>
      <c r="DZ36" s="640"/>
      <c r="EA36" s="640"/>
      <c r="EB36" s="640"/>
      <c r="EC36" s="641"/>
    </row>
    <row r="37" spans="2:133" ht="11.25" customHeight="1" x14ac:dyDescent="0.2">
      <c r="B37" s="607" t="s">
        <v>318</v>
      </c>
      <c r="C37" s="608"/>
      <c r="D37" s="608"/>
      <c r="E37" s="608"/>
      <c r="F37" s="608"/>
      <c r="G37" s="608"/>
      <c r="H37" s="608"/>
      <c r="I37" s="608"/>
      <c r="J37" s="608"/>
      <c r="K37" s="608"/>
      <c r="L37" s="608"/>
      <c r="M37" s="608"/>
      <c r="N37" s="608"/>
      <c r="O37" s="608"/>
      <c r="P37" s="608"/>
      <c r="Q37" s="609"/>
      <c r="R37" s="610">
        <v>379933</v>
      </c>
      <c r="S37" s="611"/>
      <c r="T37" s="611"/>
      <c r="U37" s="611"/>
      <c r="V37" s="611"/>
      <c r="W37" s="611"/>
      <c r="X37" s="611"/>
      <c r="Y37" s="612"/>
      <c r="Z37" s="613">
        <v>2.2000000000000002</v>
      </c>
      <c r="AA37" s="613"/>
      <c r="AB37" s="613"/>
      <c r="AC37" s="613"/>
      <c r="AD37" s="614">
        <v>8</v>
      </c>
      <c r="AE37" s="614"/>
      <c r="AF37" s="614"/>
      <c r="AG37" s="614"/>
      <c r="AH37" s="614"/>
      <c r="AI37" s="614"/>
      <c r="AJ37" s="614"/>
      <c r="AK37" s="614"/>
      <c r="AL37" s="615">
        <v>0</v>
      </c>
      <c r="AM37" s="616"/>
      <c r="AN37" s="616"/>
      <c r="AO37" s="617"/>
      <c r="AQ37" s="673" t="s">
        <v>319</v>
      </c>
      <c r="AR37" s="674"/>
      <c r="AS37" s="674"/>
      <c r="AT37" s="674"/>
      <c r="AU37" s="674"/>
      <c r="AV37" s="674"/>
      <c r="AW37" s="674"/>
      <c r="AX37" s="674"/>
      <c r="AY37" s="675"/>
      <c r="AZ37" s="610">
        <v>546208</v>
      </c>
      <c r="BA37" s="611"/>
      <c r="BB37" s="611"/>
      <c r="BC37" s="611"/>
      <c r="BD37" s="642"/>
      <c r="BE37" s="642"/>
      <c r="BF37" s="665"/>
      <c r="BG37" s="607" t="s">
        <v>320</v>
      </c>
      <c r="BH37" s="608"/>
      <c r="BI37" s="608"/>
      <c r="BJ37" s="608"/>
      <c r="BK37" s="608"/>
      <c r="BL37" s="608"/>
      <c r="BM37" s="608"/>
      <c r="BN37" s="608"/>
      <c r="BO37" s="608"/>
      <c r="BP37" s="608"/>
      <c r="BQ37" s="608"/>
      <c r="BR37" s="608"/>
      <c r="BS37" s="608"/>
      <c r="BT37" s="608"/>
      <c r="BU37" s="609"/>
      <c r="BV37" s="610">
        <v>109519</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883887</v>
      </c>
      <c r="CS37" s="642"/>
      <c r="CT37" s="642"/>
      <c r="CU37" s="642"/>
      <c r="CV37" s="642"/>
      <c r="CW37" s="642"/>
      <c r="CX37" s="642"/>
      <c r="CY37" s="643"/>
      <c r="CZ37" s="615">
        <v>5.2</v>
      </c>
      <c r="DA37" s="640"/>
      <c r="DB37" s="640"/>
      <c r="DC37" s="644"/>
      <c r="DD37" s="619">
        <v>849152</v>
      </c>
      <c r="DE37" s="642"/>
      <c r="DF37" s="642"/>
      <c r="DG37" s="642"/>
      <c r="DH37" s="642"/>
      <c r="DI37" s="642"/>
      <c r="DJ37" s="642"/>
      <c r="DK37" s="643"/>
      <c r="DL37" s="619">
        <v>767487</v>
      </c>
      <c r="DM37" s="642"/>
      <c r="DN37" s="642"/>
      <c r="DO37" s="642"/>
      <c r="DP37" s="642"/>
      <c r="DQ37" s="642"/>
      <c r="DR37" s="642"/>
      <c r="DS37" s="642"/>
      <c r="DT37" s="642"/>
      <c r="DU37" s="642"/>
      <c r="DV37" s="643"/>
      <c r="DW37" s="615">
        <v>9.6</v>
      </c>
      <c r="DX37" s="640"/>
      <c r="DY37" s="640"/>
      <c r="DZ37" s="640"/>
      <c r="EA37" s="640"/>
      <c r="EB37" s="640"/>
      <c r="EC37" s="641"/>
    </row>
    <row r="38" spans="2:133" ht="11.25" customHeight="1" x14ac:dyDescent="0.2">
      <c r="B38" s="607" t="s">
        <v>322</v>
      </c>
      <c r="C38" s="608"/>
      <c r="D38" s="608"/>
      <c r="E38" s="608"/>
      <c r="F38" s="608"/>
      <c r="G38" s="608"/>
      <c r="H38" s="608"/>
      <c r="I38" s="608"/>
      <c r="J38" s="608"/>
      <c r="K38" s="608"/>
      <c r="L38" s="608"/>
      <c r="M38" s="608"/>
      <c r="N38" s="608"/>
      <c r="O38" s="608"/>
      <c r="P38" s="608"/>
      <c r="Q38" s="609"/>
      <c r="R38" s="610">
        <v>595677</v>
      </c>
      <c r="S38" s="611"/>
      <c r="T38" s="611"/>
      <c r="U38" s="611"/>
      <c r="V38" s="611"/>
      <c r="W38" s="611"/>
      <c r="X38" s="611"/>
      <c r="Y38" s="612"/>
      <c r="Z38" s="613">
        <v>3.4</v>
      </c>
      <c r="AA38" s="613"/>
      <c r="AB38" s="613"/>
      <c r="AC38" s="613"/>
      <c r="AD38" s="614" t="s">
        <v>121</v>
      </c>
      <c r="AE38" s="614"/>
      <c r="AF38" s="614"/>
      <c r="AG38" s="614"/>
      <c r="AH38" s="614"/>
      <c r="AI38" s="614"/>
      <c r="AJ38" s="614"/>
      <c r="AK38" s="614"/>
      <c r="AL38" s="615" t="s">
        <v>121</v>
      </c>
      <c r="AM38" s="616"/>
      <c r="AN38" s="616"/>
      <c r="AO38" s="617"/>
      <c r="AQ38" s="673" t="s">
        <v>323</v>
      </c>
      <c r="AR38" s="674"/>
      <c r="AS38" s="674"/>
      <c r="AT38" s="674"/>
      <c r="AU38" s="674"/>
      <c r="AV38" s="674"/>
      <c r="AW38" s="674"/>
      <c r="AX38" s="674"/>
      <c r="AY38" s="675"/>
      <c r="AZ38" s="610">
        <v>7637</v>
      </c>
      <c r="BA38" s="611"/>
      <c r="BB38" s="611"/>
      <c r="BC38" s="611"/>
      <c r="BD38" s="642"/>
      <c r="BE38" s="642"/>
      <c r="BF38" s="665"/>
      <c r="BG38" s="607" t="s">
        <v>324</v>
      </c>
      <c r="BH38" s="608"/>
      <c r="BI38" s="608"/>
      <c r="BJ38" s="608"/>
      <c r="BK38" s="608"/>
      <c r="BL38" s="608"/>
      <c r="BM38" s="608"/>
      <c r="BN38" s="608"/>
      <c r="BO38" s="608"/>
      <c r="BP38" s="608"/>
      <c r="BQ38" s="608"/>
      <c r="BR38" s="608"/>
      <c r="BS38" s="608"/>
      <c r="BT38" s="608"/>
      <c r="BU38" s="609"/>
      <c r="BV38" s="610">
        <v>3512</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1365733</v>
      </c>
      <c r="CS38" s="611"/>
      <c r="CT38" s="611"/>
      <c r="CU38" s="611"/>
      <c r="CV38" s="611"/>
      <c r="CW38" s="611"/>
      <c r="CX38" s="611"/>
      <c r="CY38" s="612"/>
      <c r="CZ38" s="615">
        <v>8</v>
      </c>
      <c r="DA38" s="640"/>
      <c r="DB38" s="640"/>
      <c r="DC38" s="644"/>
      <c r="DD38" s="619">
        <v>1120848</v>
      </c>
      <c r="DE38" s="611"/>
      <c r="DF38" s="611"/>
      <c r="DG38" s="611"/>
      <c r="DH38" s="611"/>
      <c r="DI38" s="611"/>
      <c r="DJ38" s="611"/>
      <c r="DK38" s="612"/>
      <c r="DL38" s="619">
        <v>1101835</v>
      </c>
      <c r="DM38" s="611"/>
      <c r="DN38" s="611"/>
      <c r="DO38" s="611"/>
      <c r="DP38" s="611"/>
      <c r="DQ38" s="611"/>
      <c r="DR38" s="611"/>
      <c r="DS38" s="611"/>
      <c r="DT38" s="611"/>
      <c r="DU38" s="611"/>
      <c r="DV38" s="612"/>
      <c r="DW38" s="615">
        <v>13.8</v>
      </c>
      <c r="DX38" s="640"/>
      <c r="DY38" s="640"/>
      <c r="DZ38" s="640"/>
      <c r="EA38" s="640"/>
      <c r="EB38" s="640"/>
      <c r="EC38" s="641"/>
    </row>
    <row r="39" spans="2:133" ht="11.25" customHeight="1" x14ac:dyDescent="0.2">
      <c r="B39" s="607" t="s">
        <v>326</v>
      </c>
      <c r="C39" s="608"/>
      <c r="D39" s="608"/>
      <c r="E39" s="608"/>
      <c r="F39" s="608"/>
      <c r="G39" s="608"/>
      <c r="H39" s="608"/>
      <c r="I39" s="608"/>
      <c r="J39" s="608"/>
      <c r="K39" s="608"/>
      <c r="L39" s="608"/>
      <c r="M39" s="608"/>
      <c r="N39" s="608"/>
      <c r="O39" s="608"/>
      <c r="P39" s="608"/>
      <c r="Q39" s="609"/>
      <c r="R39" s="610" t="s">
        <v>121</v>
      </c>
      <c r="S39" s="611"/>
      <c r="T39" s="611"/>
      <c r="U39" s="611"/>
      <c r="V39" s="611"/>
      <c r="W39" s="611"/>
      <c r="X39" s="611"/>
      <c r="Y39" s="612"/>
      <c r="Z39" s="613" t="s">
        <v>121</v>
      </c>
      <c r="AA39" s="613"/>
      <c r="AB39" s="613"/>
      <c r="AC39" s="613"/>
      <c r="AD39" s="614" t="s">
        <v>121</v>
      </c>
      <c r="AE39" s="614"/>
      <c r="AF39" s="614"/>
      <c r="AG39" s="614"/>
      <c r="AH39" s="614"/>
      <c r="AI39" s="614"/>
      <c r="AJ39" s="614"/>
      <c r="AK39" s="614"/>
      <c r="AL39" s="615" t="s">
        <v>121</v>
      </c>
      <c r="AM39" s="616"/>
      <c r="AN39" s="616"/>
      <c r="AO39" s="617"/>
      <c r="AQ39" s="673" t="s">
        <v>327</v>
      </c>
      <c r="AR39" s="674"/>
      <c r="AS39" s="674"/>
      <c r="AT39" s="674"/>
      <c r="AU39" s="674"/>
      <c r="AV39" s="674"/>
      <c r="AW39" s="674"/>
      <c r="AX39" s="674"/>
      <c r="AY39" s="675"/>
      <c r="AZ39" s="610" t="s">
        <v>121</v>
      </c>
      <c r="BA39" s="611"/>
      <c r="BB39" s="611"/>
      <c r="BC39" s="611"/>
      <c r="BD39" s="642"/>
      <c r="BE39" s="642"/>
      <c r="BF39" s="665"/>
      <c r="BG39" s="607" t="s">
        <v>328</v>
      </c>
      <c r="BH39" s="608"/>
      <c r="BI39" s="608"/>
      <c r="BJ39" s="608"/>
      <c r="BK39" s="608"/>
      <c r="BL39" s="608"/>
      <c r="BM39" s="608"/>
      <c r="BN39" s="608"/>
      <c r="BO39" s="608"/>
      <c r="BP39" s="608"/>
      <c r="BQ39" s="608"/>
      <c r="BR39" s="608"/>
      <c r="BS39" s="608"/>
      <c r="BT39" s="608"/>
      <c r="BU39" s="609"/>
      <c r="BV39" s="610">
        <v>5679</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1138271</v>
      </c>
      <c r="CS39" s="642"/>
      <c r="CT39" s="642"/>
      <c r="CU39" s="642"/>
      <c r="CV39" s="642"/>
      <c r="CW39" s="642"/>
      <c r="CX39" s="642"/>
      <c r="CY39" s="643"/>
      <c r="CZ39" s="615">
        <v>6.7</v>
      </c>
      <c r="DA39" s="640"/>
      <c r="DB39" s="640"/>
      <c r="DC39" s="644"/>
      <c r="DD39" s="619">
        <v>331113</v>
      </c>
      <c r="DE39" s="642"/>
      <c r="DF39" s="642"/>
      <c r="DG39" s="642"/>
      <c r="DH39" s="642"/>
      <c r="DI39" s="642"/>
      <c r="DJ39" s="642"/>
      <c r="DK39" s="643"/>
      <c r="DL39" s="619" t="s">
        <v>121</v>
      </c>
      <c r="DM39" s="642"/>
      <c r="DN39" s="642"/>
      <c r="DO39" s="642"/>
      <c r="DP39" s="642"/>
      <c r="DQ39" s="642"/>
      <c r="DR39" s="642"/>
      <c r="DS39" s="642"/>
      <c r="DT39" s="642"/>
      <c r="DU39" s="642"/>
      <c r="DV39" s="643"/>
      <c r="DW39" s="615" t="s">
        <v>121</v>
      </c>
      <c r="DX39" s="640"/>
      <c r="DY39" s="640"/>
      <c r="DZ39" s="640"/>
      <c r="EA39" s="640"/>
      <c r="EB39" s="640"/>
      <c r="EC39" s="641"/>
    </row>
    <row r="40" spans="2:133" ht="11.25" customHeight="1" x14ac:dyDescent="0.2">
      <c r="B40" s="607" t="s">
        <v>330</v>
      </c>
      <c r="C40" s="608"/>
      <c r="D40" s="608"/>
      <c r="E40" s="608"/>
      <c r="F40" s="608"/>
      <c r="G40" s="608"/>
      <c r="H40" s="608"/>
      <c r="I40" s="608"/>
      <c r="J40" s="608"/>
      <c r="K40" s="608"/>
      <c r="L40" s="608"/>
      <c r="M40" s="608"/>
      <c r="N40" s="608"/>
      <c r="O40" s="608"/>
      <c r="P40" s="608"/>
      <c r="Q40" s="609"/>
      <c r="R40" s="610">
        <v>25477</v>
      </c>
      <c r="S40" s="611"/>
      <c r="T40" s="611"/>
      <c r="U40" s="611"/>
      <c r="V40" s="611"/>
      <c r="W40" s="611"/>
      <c r="X40" s="611"/>
      <c r="Y40" s="612"/>
      <c r="Z40" s="613">
        <v>0.1</v>
      </c>
      <c r="AA40" s="613"/>
      <c r="AB40" s="613"/>
      <c r="AC40" s="613"/>
      <c r="AD40" s="614" t="s">
        <v>121</v>
      </c>
      <c r="AE40" s="614"/>
      <c r="AF40" s="614"/>
      <c r="AG40" s="614"/>
      <c r="AH40" s="614"/>
      <c r="AI40" s="614"/>
      <c r="AJ40" s="614"/>
      <c r="AK40" s="614"/>
      <c r="AL40" s="615" t="s">
        <v>121</v>
      </c>
      <c r="AM40" s="616"/>
      <c r="AN40" s="616"/>
      <c r="AO40" s="617"/>
      <c r="AQ40" s="673" t="s">
        <v>331</v>
      </c>
      <c r="AR40" s="674"/>
      <c r="AS40" s="674"/>
      <c r="AT40" s="674"/>
      <c r="AU40" s="674"/>
      <c r="AV40" s="674"/>
      <c r="AW40" s="674"/>
      <c r="AX40" s="674"/>
      <c r="AY40" s="675"/>
      <c r="AZ40" s="610" t="s">
        <v>121</v>
      </c>
      <c r="BA40" s="611"/>
      <c r="BB40" s="611"/>
      <c r="BC40" s="611"/>
      <c r="BD40" s="642"/>
      <c r="BE40" s="642"/>
      <c r="BF40" s="665"/>
      <c r="BG40" s="658" t="s">
        <v>332</v>
      </c>
      <c r="BH40" s="659"/>
      <c r="BI40" s="659"/>
      <c r="BJ40" s="659"/>
      <c r="BK40" s="659"/>
      <c r="BL40" s="202"/>
      <c r="BM40" s="608" t="s">
        <v>333</v>
      </c>
      <c r="BN40" s="608"/>
      <c r="BO40" s="608"/>
      <c r="BP40" s="608"/>
      <c r="BQ40" s="608"/>
      <c r="BR40" s="608"/>
      <c r="BS40" s="608"/>
      <c r="BT40" s="608"/>
      <c r="BU40" s="609"/>
      <c r="BV40" s="610">
        <v>119</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215000</v>
      </c>
      <c r="CS40" s="611"/>
      <c r="CT40" s="611"/>
      <c r="CU40" s="611"/>
      <c r="CV40" s="611"/>
      <c r="CW40" s="611"/>
      <c r="CX40" s="611"/>
      <c r="CY40" s="612"/>
      <c r="CZ40" s="615">
        <v>1.3</v>
      </c>
      <c r="DA40" s="640"/>
      <c r="DB40" s="640"/>
      <c r="DC40" s="644"/>
      <c r="DD40" s="619" t="s">
        <v>121</v>
      </c>
      <c r="DE40" s="611"/>
      <c r="DF40" s="611"/>
      <c r="DG40" s="611"/>
      <c r="DH40" s="611"/>
      <c r="DI40" s="611"/>
      <c r="DJ40" s="611"/>
      <c r="DK40" s="612"/>
      <c r="DL40" s="619" t="s">
        <v>121</v>
      </c>
      <c r="DM40" s="611"/>
      <c r="DN40" s="611"/>
      <c r="DO40" s="611"/>
      <c r="DP40" s="611"/>
      <c r="DQ40" s="611"/>
      <c r="DR40" s="611"/>
      <c r="DS40" s="611"/>
      <c r="DT40" s="611"/>
      <c r="DU40" s="611"/>
      <c r="DV40" s="612"/>
      <c r="DW40" s="615" t="s">
        <v>121</v>
      </c>
      <c r="DX40" s="640"/>
      <c r="DY40" s="640"/>
      <c r="DZ40" s="640"/>
      <c r="EA40" s="640"/>
      <c r="EB40" s="640"/>
      <c r="EC40" s="641"/>
    </row>
    <row r="41" spans="2:133" ht="11.25" customHeight="1" x14ac:dyDescent="0.2">
      <c r="B41" s="631" t="s">
        <v>335</v>
      </c>
      <c r="C41" s="632"/>
      <c r="D41" s="632"/>
      <c r="E41" s="632"/>
      <c r="F41" s="632"/>
      <c r="G41" s="632"/>
      <c r="H41" s="632"/>
      <c r="I41" s="632"/>
      <c r="J41" s="632"/>
      <c r="K41" s="632"/>
      <c r="L41" s="632"/>
      <c r="M41" s="632"/>
      <c r="N41" s="632"/>
      <c r="O41" s="632"/>
      <c r="P41" s="632"/>
      <c r="Q41" s="633"/>
      <c r="R41" s="682">
        <v>17298266</v>
      </c>
      <c r="S41" s="683"/>
      <c r="T41" s="683"/>
      <c r="U41" s="683"/>
      <c r="V41" s="683"/>
      <c r="W41" s="683"/>
      <c r="X41" s="683"/>
      <c r="Y41" s="687"/>
      <c r="Z41" s="688">
        <v>100</v>
      </c>
      <c r="AA41" s="688"/>
      <c r="AB41" s="688"/>
      <c r="AC41" s="688"/>
      <c r="AD41" s="689">
        <v>7965662</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304404</v>
      </c>
      <c r="BA41" s="611"/>
      <c r="BB41" s="611"/>
      <c r="BC41" s="611"/>
      <c r="BD41" s="642"/>
      <c r="BE41" s="642"/>
      <c r="BF41" s="665"/>
      <c r="BG41" s="658"/>
      <c r="BH41" s="659"/>
      <c r="BI41" s="659"/>
      <c r="BJ41" s="659"/>
      <c r="BK41" s="659"/>
      <c r="BL41" s="202"/>
      <c r="BM41" s="608" t="s">
        <v>337</v>
      </c>
      <c r="BN41" s="608"/>
      <c r="BO41" s="608"/>
      <c r="BP41" s="608"/>
      <c r="BQ41" s="608"/>
      <c r="BR41" s="608"/>
      <c r="BS41" s="608"/>
      <c r="BT41" s="608"/>
      <c r="BU41" s="609"/>
      <c r="BV41" s="610" t="s">
        <v>121</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121</v>
      </c>
      <c r="CS41" s="642"/>
      <c r="CT41" s="642"/>
      <c r="CU41" s="642"/>
      <c r="CV41" s="642"/>
      <c r="CW41" s="642"/>
      <c r="CX41" s="642"/>
      <c r="CY41" s="643"/>
      <c r="CZ41" s="615" t="s">
        <v>121</v>
      </c>
      <c r="DA41" s="640"/>
      <c r="DB41" s="640"/>
      <c r="DC41" s="644"/>
      <c r="DD41" s="619" t="s">
        <v>121</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339</v>
      </c>
      <c r="AR42" s="680"/>
      <c r="AS42" s="680"/>
      <c r="AT42" s="680"/>
      <c r="AU42" s="680"/>
      <c r="AV42" s="680"/>
      <c r="AW42" s="680"/>
      <c r="AX42" s="680"/>
      <c r="AY42" s="681"/>
      <c r="AZ42" s="682">
        <v>1061329</v>
      </c>
      <c r="BA42" s="683"/>
      <c r="BB42" s="683"/>
      <c r="BC42" s="683"/>
      <c r="BD42" s="669"/>
      <c r="BE42" s="669"/>
      <c r="BF42" s="671"/>
      <c r="BG42" s="660"/>
      <c r="BH42" s="661"/>
      <c r="BI42" s="661"/>
      <c r="BJ42" s="661"/>
      <c r="BK42" s="661"/>
      <c r="BL42" s="203"/>
      <c r="BM42" s="632" t="s">
        <v>340</v>
      </c>
      <c r="BN42" s="632"/>
      <c r="BO42" s="632"/>
      <c r="BP42" s="632"/>
      <c r="BQ42" s="632"/>
      <c r="BR42" s="632"/>
      <c r="BS42" s="632"/>
      <c r="BT42" s="632"/>
      <c r="BU42" s="633"/>
      <c r="BV42" s="682">
        <v>452</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1454045</v>
      </c>
      <c r="CS42" s="642"/>
      <c r="CT42" s="642"/>
      <c r="CU42" s="642"/>
      <c r="CV42" s="642"/>
      <c r="CW42" s="642"/>
      <c r="CX42" s="642"/>
      <c r="CY42" s="643"/>
      <c r="CZ42" s="615">
        <v>8.6</v>
      </c>
      <c r="DA42" s="640"/>
      <c r="DB42" s="640"/>
      <c r="DC42" s="644"/>
      <c r="DD42" s="619">
        <v>248446</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196" t="s">
        <v>342</v>
      </c>
      <c r="CD43" s="607" t="s">
        <v>343</v>
      </c>
      <c r="CE43" s="608"/>
      <c r="CF43" s="608"/>
      <c r="CG43" s="608"/>
      <c r="CH43" s="608"/>
      <c r="CI43" s="608"/>
      <c r="CJ43" s="608"/>
      <c r="CK43" s="608"/>
      <c r="CL43" s="608"/>
      <c r="CM43" s="608"/>
      <c r="CN43" s="608"/>
      <c r="CO43" s="608"/>
      <c r="CP43" s="608"/>
      <c r="CQ43" s="609"/>
      <c r="CR43" s="610">
        <v>44145</v>
      </c>
      <c r="CS43" s="642"/>
      <c r="CT43" s="642"/>
      <c r="CU43" s="642"/>
      <c r="CV43" s="642"/>
      <c r="CW43" s="642"/>
      <c r="CX43" s="642"/>
      <c r="CY43" s="643"/>
      <c r="CZ43" s="615">
        <v>0.3</v>
      </c>
      <c r="DA43" s="640"/>
      <c r="DB43" s="640"/>
      <c r="DC43" s="644"/>
      <c r="DD43" s="619">
        <v>21267</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345</v>
      </c>
      <c r="CG44" s="608"/>
      <c r="CH44" s="608"/>
      <c r="CI44" s="608"/>
      <c r="CJ44" s="608"/>
      <c r="CK44" s="608"/>
      <c r="CL44" s="608"/>
      <c r="CM44" s="608"/>
      <c r="CN44" s="608"/>
      <c r="CO44" s="608"/>
      <c r="CP44" s="608"/>
      <c r="CQ44" s="609"/>
      <c r="CR44" s="610">
        <v>1409956</v>
      </c>
      <c r="CS44" s="611"/>
      <c r="CT44" s="611"/>
      <c r="CU44" s="611"/>
      <c r="CV44" s="611"/>
      <c r="CW44" s="611"/>
      <c r="CX44" s="611"/>
      <c r="CY44" s="612"/>
      <c r="CZ44" s="615">
        <v>8.3000000000000007</v>
      </c>
      <c r="DA44" s="616"/>
      <c r="DB44" s="616"/>
      <c r="DC44" s="622"/>
      <c r="DD44" s="619">
        <v>245636</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347</v>
      </c>
      <c r="CG45" s="608"/>
      <c r="CH45" s="608"/>
      <c r="CI45" s="608"/>
      <c r="CJ45" s="608"/>
      <c r="CK45" s="608"/>
      <c r="CL45" s="608"/>
      <c r="CM45" s="608"/>
      <c r="CN45" s="608"/>
      <c r="CO45" s="608"/>
      <c r="CP45" s="608"/>
      <c r="CQ45" s="609"/>
      <c r="CR45" s="610">
        <v>750075</v>
      </c>
      <c r="CS45" s="642"/>
      <c r="CT45" s="642"/>
      <c r="CU45" s="642"/>
      <c r="CV45" s="642"/>
      <c r="CW45" s="642"/>
      <c r="CX45" s="642"/>
      <c r="CY45" s="643"/>
      <c r="CZ45" s="615">
        <v>4.4000000000000004</v>
      </c>
      <c r="DA45" s="640"/>
      <c r="DB45" s="640"/>
      <c r="DC45" s="644"/>
      <c r="DD45" s="619">
        <v>39990</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07"/>
      <c r="CD46" s="648"/>
      <c r="CE46" s="649"/>
      <c r="CF46" s="607" t="s">
        <v>348</v>
      </c>
      <c r="CG46" s="608"/>
      <c r="CH46" s="608"/>
      <c r="CI46" s="608"/>
      <c r="CJ46" s="608"/>
      <c r="CK46" s="608"/>
      <c r="CL46" s="608"/>
      <c r="CM46" s="608"/>
      <c r="CN46" s="608"/>
      <c r="CO46" s="608"/>
      <c r="CP46" s="608"/>
      <c r="CQ46" s="609"/>
      <c r="CR46" s="610">
        <v>621931</v>
      </c>
      <c r="CS46" s="611"/>
      <c r="CT46" s="611"/>
      <c r="CU46" s="611"/>
      <c r="CV46" s="611"/>
      <c r="CW46" s="611"/>
      <c r="CX46" s="611"/>
      <c r="CY46" s="612"/>
      <c r="CZ46" s="615">
        <v>3.7</v>
      </c>
      <c r="DA46" s="616"/>
      <c r="DB46" s="616"/>
      <c r="DC46" s="622"/>
      <c r="DD46" s="619">
        <v>192696</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07"/>
      <c r="CD47" s="648"/>
      <c r="CE47" s="649"/>
      <c r="CF47" s="607" t="s">
        <v>349</v>
      </c>
      <c r="CG47" s="608"/>
      <c r="CH47" s="608"/>
      <c r="CI47" s="608"/>
      <c r="CJ47" s="608"/>
      <c r="CK47" s="608"/>
      <c r="CL47" s="608"/>
      <c r="CM47" s="608"/>
      <c r="CN47" s="608"/>
      <c r="CO47" s="608"/>
      <c r="CP47" s="608"/>
      <c r="CQ47" s="609"/>
      <c r="CR47" s="610">
        <v>44089</v>
      </c>
      <c r="CS47" s="642"/>
      <c r="CT47" s="642"/>
      <c r="CU47" s="642"/>
      <c r="CV47" s="642"/>
      <c r="CW47" s="642"/>
      <c r="CX47" s="642"/>
      <c r="CY47" s="643"/>
      <c r="CZ47" s="615">
        <v>0.3</v>
      </c>
      <c r="DA47" s="640"/>
      <c r="DB47" s="640"/>
      <c r="DC47" s="644"/>
      <c r="DD47" s="619">
        <v>2810</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ht="10.8" x14ac:dyDescent="0.2">
      <c r="B48" s="207"/>
      <c r="CD48" s="650"/>
      <c r="CE48" s="651"/>
      <c r="CF48" s="607" t="s">
        <v>350</v>
      </c>
      <c r="CG48" s="608"/>
      <c r="CH48" s="608"/>
      <c r="CI48" s="608"/>
      <c r="CJ48" s="608"/>
      <c r="CK48" s="608"/>
      <c r="CL48" s="608"/>
      <c r="CM48" s="608"/>
      <c r="CN48" s="608"/>
      <c r="CO48" s="608"/>
      <c r="CP48" s="608"/>
      <c r="CQ48" s="609"/>
      <c r="CR48" s="610" t="s">
        <v>121</v>
      </c>
      <c r="CS48" s="611"/>
      <c r="CT48" s="611"/>
      <c r="CU48" s="611"/>
      <c r="CV48" s="611"/>
      <c r="CW48" s="611"/>
      <c r="CX48" s="611"/>
      <c r="CY48" s="612"/>
      <c r="CZ48" s="615" t="s">
        <v>121</v>
      </c>
      <c r="DA48" s="616"/>
      <c r="DB48" s="616"/>
      <c r="DC48" s="622"/>
      <c r="DD48" s="619" t="s">
        <v>121</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07"/>
      <c r="CD49" s="631" t="s">
        <v>351</v>
      </c>
      <c r="CE49" s="632"/>
      <c r="CF49" s="632"/>
      <c r="CG49" s="632"/>
      <c r="CH49" s="632"/>
      <c r="CI49" s="632"/>
      <c r="CJ49" s="632"/>
      <c r="CK49" s="632"/>
      <c r="CL49" s="632"/>
      <c r="CM49" s="632"/>
      <c r="CN49" s="632"/>
      <c r="CO49" s="632"/>
      <c r="CP49" s="632"/>
      <c r="CQ49" s="633"/>
      <c r="CR49" s="682">
        <v>16989425</v>
      </c>
      <c r="CS49" s="669"/>
      <c r="CT49" s="669"/>
      <c r="CU49" s="669"/>
      <c r="CV49" s="669"/>
      <c r="CW49" s="669"/>
      <c r="CX49" s="669"/>
      <c r="CY49" s="698"/>
      <c r="CZ49" s="690">
        <v>100</v>
      </c>
      <c r="DA49" s="699"/>
      <c r="DB49" s="699"/>
      <c r="DC49" s="700"/>
      <c r="DD49" s="701">
        <v>9370086</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2vCdvKO0DbodmgPz/BJYut96VkdB4u0Y7VxamHP9w0wkXib3hbdY9CVSODXkz+HtYM46NfeT5u6xK02Pfczlhw==" saltValue="d4jbpKxk/ONurvfBp7JyL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2">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7"/>
    </row>
    <row r="6" spans="1:131" s="218"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2">
      <c r="A7" s="219">
        <v>1</v>
      </c>
      <c r="B7" s="736" t="s">
        <v>374</v>
      </c>
      <c r="C7" s="737"/>
      <c r="D7" s="737"/>
      <c r="E7" s="737"/>
      <c r="F7" s="737"/>
      <c r="G7" s="737"/>
      <c r="H7" s="737"/>
      <c r="I7" s="737"/>
      <c r="J7" s="737"/>
      <c r="K7" s="737"/>
      <c r="L7" s="737"/>
      <c r="M7" s="737"/>
      <c r="N7" s="737"/>
      <c r="O7" s="737"/>
      <c r="P7" s="738"/>
      <c r="Q7" s="739">
        <v>17282</v>
      </c>
      <c r="R7" s="740"/>
      <c r="S7" s="740"/>
      <c r="T7" s="740"/>
      <c r="U7" s="740"/>
      <c r="V7" s="740">
        <v>17005</v>
      </c>
      <c r="W7" s="740"/>
      <c r="X7" s="740"/>
      <c r="Y7" s="740"/>
      <c r="Z7" s="740"/>
      <c r="AA7" s="740">
        <v>277</v>
      </c>
      <c r="AB7" s="740"/>
      <c r="AC7" s="740"/>
      <c r="AD7" s="740"/>
      <c r="AE7" s="741"/>
      <c r="AF7" s="742">
        <v>245</v>
      </c>
      <c r="AG7" s="743"/>
      <c r="AH7" s="743"/>
      <c r="AI7" s="743"/>
      <c r="AJ7" s="744"/>
      <c r="AK7" s="745">
        <v>597</v>
      </c>
      <c r="AL7" s="746"/>
      <c r="AM7" s="746"/>
      <c r="AN7" s="746"/>
      <c r="AO7" s="746"/>
      <c r="AP7" s="746">
        <v>13327</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t="s">
        <v>557</v>
      </c>
      <c r="BS7" s="733" t="s">
        <v>551</v>
      </c>
      <c r="BT7" s="734"/>
      <c r="BU7" s="734"/>
      <c r="BV7" s="734"/>
      <c r="BW7" s="734"/>
      <c r="BX7" s="734"/>
      <c r="BY7" s="734"/>
      <c r="BZ7" s="734"/>
      <c r="CA7" s="734"/>
      <c r="CB7" s="734"/>
      <c r="CC7" s="734"/>
      <c r="CD7" s="734"/>
      <c r="CE7" s="734"/>
      <c r="CF7" s="734"/>
      <c r="CG7" s="749"/>
      <c r="CH7" s="730" t="s">
        <v>545</v>
      </c>
      <c r="CI7" s="731"/>
      <c r="CJ7" s="731"/>
      <c r="CK7" s="731"/>
      <c r="CL7" s="732"/>
      <c r="CM7" s="730">
        <v>37</v>
      </c>
      <c r="CN7" s="731"/>
      <c r="CO7" s="731"/>
      <c r="CP7" s="731"/>
      <c r="CQ7" s="732"/>
      <c r="CR7" s="730">
        <v>2</v>
      </c>
      <c r="CS7" s="731"/>
      <c r="CT7" s="731"/>
      <c r="CU7" s="731"/>
      <c r="CV7" s="732"/>
      <c r="CW7" s="730" t="s">
        <v>545</v>
      </c>
      <c r="CX7" s="731"/>
      <c r="CY7" s="731"/>
      <c r="CZ7" s="731"/>
      <c r="DA7" s="732"/>
      <c r="DB7" s="730"/>
      <c r="DC7" s="731"/>
      <c r="DD7" s="731"/>
      <c r="DE7" s="731"/>
      <c r="DF7" s="732"/>
      <c r="DG7" s="730"/>
      <c r="DH7" s="731"/>
      <c r="DI7" s="731"/>
      <c r="DJ7" s="731"/>
      <c r="DK7" s="732"/>
      <c r="DL7" s="730"/>
      <c r="DM7" s="731"/>
      <c r="DN7" s="731"/>
      <c r="DO7" s="731"/>
      <c r="DP7" s="732"/>
      <c r="DQ7" s="730"/>
      <c r="DR7" s="731"/>
      <c r="DS7" s="731"/>
      <c r="DT7" s="731"/>
      <c r="DU7" s="732"/>
      <c r="DV7" s="733"/>
      <c r="DW7" s="734"/>
      <c r="DX7" s="734"/>
      <c r="DY7" s="734"/>
      <c r="DZ7" s="735"/>
      <c r="EA7" s="217"/>
    </row>
    <row r="8" spans="1:131" s="218" customFormat="1" ht="26.25" customHeight="1" x14ac:dyDescent="0.2">
      <c r="A8" s="221">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17"/>
    </row>
    <row r="9" spans="1:131" s="218" customFormat="1" ht="26.25" customHeight="1" x14ac:dyDescent="0.2">
      <c r="A9" s="221">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7"/>
    </row>
    <row r="10" spans="1:131" s="218" customFormat="1" ht="26.25" customHeight="1" x14ac:dyDescent="0.2">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7"/>
    </row>
    <row r="11" spans="1:131" s="218" customFormat="1" ht="26.25" customHeight="1" x14ac:dyDescent="0.2">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7"/>
    </row>
    <row r="12" spans="1:131" s="218" customFormat="1" ht="26.25" customHeight="1" x14ac:dyDescent="0.2">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7"/>
    </row>
    <row r="13" spans="1:131" s="218" customFormat="1" ht="26.25" customHeight="1" x14ac:dyDescent="0.2">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x14ac:dyDescent="0.2">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2">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2">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2">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2">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2">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2">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5">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2">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375</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5">
      <c r="A23" s="223" t="s">
        <v>376</v>
      </c>
      <c r="B23" s="776" t="s">
        <v>377</v>
      </c>
      <c r="C23" s="777"/>
      <c r="D23" s="777"/>
      <c r="E23" s="777"/>
      <c r="F23" s="777"/>
      <c r="G23" s="777"/>
      <c r="H23" s="777"/>
      <c r="I23" s="777"/>
      <c r="J23" s="777"/>
      <c r="K23" s="777"/>
      <c r="L23" s="777"/>
      <c r="M23" s="777"/>
      <c r="N23" s="777"/>
      <c r="O23" s="777"/>
      <c r="P23" s="778"/>
      <c r="Q23" s="779">
        <v>17266</v>
      </c>
      <c r="R23" s="780"/>
      <c r="S23" s="780"/>
      <c r="T23" s="780"/>
      <c r="U23" s="780"/>
      <c r="V23" s="780">
        <v>16989</v>
      </c>
      <c r="W23" s="780"/>
      <c r="X23" s="780"/>
      <c r="Y23" s="780"/>
      <c r="Z23" s="780"/>
      <c r="AA23" s="780">
        <v>277</v>
      </c>
      <c r="AB23" s="780"/>
      <c r="AC23" s="780"/>
      <c r="AD23" s="780"/>
      <c r="AE23" s="781"/>
      <c r="AF23" s="782">
        <v>245</v>
      </c>
      <c r="AG23" s="780"/>
      <c r="AH23" s="780"/>
      <c r="AI23" s="780"/>
      <c r="AJ23" s="783"/>
      <c r="AK23" s="784"/>
      <c r="AL23" s="785"/>
      <c r="AM23" s="785"/>
      <c r="AN23" s="785"/>
      <c r="AO23" s="785"/>
      <c r="AP23" s="780">
        <v>13327</v>
      </c>
      <c r="AQ23" s="780"/>
      <c r="AR23" s="780"/>
      <c r="AS23" s="780"/>
      <c r="AT23" s="780"/>
      <c r="AU23" s="796"/>
      <c r="AV23" s="796"/>
      <c r="AW23" s="796"/>
      <c r="AX23" s="796"/>
      <c r="AY23" s="797"/>
      <c r="AZ23" s="798" t="s">
        <v>121</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2">
      <c r="A24" s="795" t="s">
        <v>378</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5">
      <c r="A25" s="712" t="s">
        <v>379</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2">
      <c r="A26" s="714" t="s">
        <v>357</v>
      </c>
      <c r="B26" s="715"/>
      <c r="C26" s="715"/>
      <c r="D26" s="715"/>
      <c r="E26" s="715"/>
      <c r="F26" s="715"/>
      <c r="G26" s="715"/>
      <c r="H26" s="715"/>
      <c r="I26" s="715"/>
      <c r="J26" s="715"/>
      <c r="K26" s="715"/>
      <c r="L26" s="715"/>
      <c r="M26" s="715"/>
      <c r="N26" s="715"/>
      <c r="O26" s="715"/>
      <c r="P26" s="716"/>
      <c r="Q26" s="720" t="s">
        <v>380</v>
      </c>
      <c r="R26" s="721"/>
      <c r="S26" s="721"/>
      <c r="T26" s="721"/>
      <c r="U26" s="722"/>
      <c r="V26" s="720" t="s">
        <v>381</v>
      </c>
      <c r="W26" s="721"/>
      <c r="X26" s="721"/>
      <c r="Y26" s="721"/>
      <c r="Z26" s="722"/>
      <c r="AA26" s="720" t="s">
        <v>382</v>
      </c>
      <c r="AB26" s="721"/>
      <c r="AC26" s="721"/>
      <c r="AD26" s="721"/>
      <c r="AE26" s="721"/>
      <c r="AF26" s="801" t="s">
        <v>383</v>
      </c>
      <c r="AG26" s="802"/>
      <c r="AH26" s="802"/>
      <c r="AI26" s="802"/>
      <c r="AJ26" s="803"/>
      <c r="AK26" s="721" t="s">
        <v>384</v>
      </c>
      <c r="AL26" s="721"/>
      <c r="AM26" s="721"/>
      <c r="AN26" s="721"/>
      <c r="AO26" s="722"/>
      <c r="AP26" s="720" t="s">
        <v>385</v>
      </c>
      <c r="AQ26" s="721"/>
      <c r="AR26" s="721"/>
      <c r="AS26" s="721"/>
      <c r="AT26" s="722"/>
      <c r="AU26" s="720" t="s">
        <v>386</v>
      </c>
      <c r="AV26" s="721"/>
      <c r="AW26" s="721"/>
      <c r="AX26" s="721"/>
      <c r="AY26" s="722"/>
      <c r="AZ26" s="720" t="s">
        <v>387</v>
      </c>
      <c r="BA26" s="721"/>
      <c r="BB26" s="721"/>
      <c r="BC26" s="721"/>
      <c r="BD26" s="722"/>
      <c r="BE26" s="720" t="s">
        <v>364</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2">
      <c r="A28" s="225">
        <v>1</v>
      </c>
      <c r="B28" s="736" t="s">
        <v>388</v>
      </c>
      <c r="C28" s="737"/>
      <c r="D28" s="737"/>
      <c r="E28" s="737"/>
      <c r="F28" s="737"/>
      <c r="G28" s="737"/>
      <c r="H28" s="737"/>
      <c r="I28" s="737"/>
      <c r="J28" s="737"/>
      <c r="K28" s="737"/>
      <c r="L28" s="737"/>
      <c r="M28" s="737"/>
      <c r="N28" s="737"/>
      <c r="O28" s="737"/>
      <c r="P28" s="738"/>
      <c r="Q28" s="809">
        <v>3871</v>
      </c>
      <c r="R28" s="810"/>
      <c r="S28" s="810"/>
      <c r="T28" s="810"/>
      <c r="U28" s="810"/>
      <c r="V28" s="810">
        <v>3751</v>
      </c>
      <c r="W28" s="810"/>
      <c r="X28" s="810"/>
      <c r="Y28" s="810"/>
      <c r="Z28" s="810"/>
      <c r="AA28" s="810">
        <v>120</v>
      </c>
      <c r="AB28" s="810"/>
      <c r="AC28" s="810"/>
      <c r="AD28" s="810"/>
      <c r="AE28" s="811"/>
      <c r="AF28" s="812">
        <v>120</v>
      </c>
      <c r="AG28" s="810"/>
      <c r="AH28" s="810"/>
      <c r="AI28" s="810"/>
      <c r="AJ28" s="813"/>
      <c r="AK28" s="814">
        <v>408</v>
      </c>
      <c r="AL28" s="815"/>
      <c r="AM28" s="815"/>
      <c r="AN28" s="815"/>
      <c r="AO28" s="815"/>
      <c r="AP28" s="815"/>
      <c r="AQ28" s="815"/>
      <c r="AR28" s="815"/>
      <c r="AS28" s="815"/>
      <c r="AT28" s="815"/>
      <c r="AU28" s="815"/>
      <c r="AV28" s="815"/>
      <c r="AW28" s="815"/>
      <c r="AX28" s="815"/>
      <c r="AY28" s="815"/>
      <c r="AZ28" s="816"/>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2">
      <c r="A29" s="225">
        <v>2</v>
      </c>
      <c r="B29" s="767" t="s">
        <v>389</v>
      </c>
      <c r="C29" s="768"/>
      <c r="D29" s="768"/>
      <c r="E29" s="768"/>
      <c r="F29" s="768"/>
      <c r="G29" s="768"/>
      <c r="H29" s="768"/>
      <c r="I29" s="768"/>
      <c r="J29" s="768"/>
      <c r="K29" s="768"/>
      <c r="L29" s="768"/>
      <c r="M29" s="768"/>
      <c r="N29" s="768"/>
      <c r="O29" s="768"/>
      <c r="P29" s="769"/>
      <c r="Q29" s="770">
        <v>517</v>
      </c>
      <c r="R29" s="771"/>
      <c r="S29" s="771"/>
      <c r="T29" s="771"/>
      <c r="U29" s="771"/>
      <c r="V29" s="771">
        <v>514</v>
      </c>
      <c r="W29" s="771"/>
      <c r="X29" s="771"/>
      <c r="Y29" s="771"/>
      <c r="Z29" s="771"/>
      <c r="AA29" s="771">
        <v>3</v>
      </c>
      <c r="AB29" s="771"/>
      <c r="AC29" s="771"/>
      <c r="AD29" s="771"/>
      <c r="AE29" s="772"/>
      <c r="AF29" s="773">
        <v>3</v>
      </c>
      <c r="AG29" s="774"/>
      <c r="AH29" s="774"/>
      <c r="AI29" s="774"/>
      <c r="AJ29" s="775"/>
      <c r="AK29" s="821">
        <v>135</v>
      </c>
      <c r="AL29" s="817"/>
      <c r="AM29" s="817"/>
      <c r="AN29" s="817"/>
      <c r="AO29" s="817"/>
      <c r="AP29" s="817"/>
      <c r="AQ29" s="817"/>
      <c r="AR29" s="817"/>
      <c r="AS29" s="817"/>
      <c r="AT29" s="817"/>
      <c r="AU29" s="817"/>
      <c r="AV29" s="817"/>
      <c r="AW29" s="817"/>
      <c r="AX29" s="817"/>
      <c r="AY29" s="817"/>
      <c r="AZ29" s="818"/>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2">
      <c r="A30" s="225">
        <v>3</v>
      </c>
      <c r="B30" s="767" t="s">
        <v>390</v>
      </c>
      <c r="C30" s="768"/>
      <c r="D30" s="768"/>
      <c r="E30" s="768"/>
      <c r="F30" s="768"/>
      <c r="G30" s="768"/>
      <c r="H30" s="768"/>
      <c r="I30" s="768"/>
      <c r="J30" s="768"/>
      <c r="K30" s="768"/>
      <c r="L30" s="768"/>
      <c r="M30" s="768"/>
      <c r="N30" s="768"/>
      <c r="O30" s="768"/>
      <c r="P30" s="769"/>
      <c r="Q30" s="770">
        <v>566</v>
      </c>
      <c r="R30" s="771"/>
      <c r="S30" s="771"/>
      <c r="T30" s="771"/>
      <c r="U30" s="771"/>
      <c r="V30" s="771">
        <v>438</v>
      </c>
      <c r="W30" s="771"/>
      <c r="X30" s="771"/>
      <c r="Y30" s="771"/>
      <c r="Z30" s="771"/>
      <c r="AA30" s="771">
        <v>128</v>
      </c>
      <c r="AB30" s="771"/>
      <c r="AC30" s="771"/>
      <c r="AD30" s="771"/>
      <c r="AE30" s="772"/>
      <c r="AF30" s="773">
        <v>1027</v>
      </c>
      <c r="AG30" s="774"/>
      <c r="AH30" s="774"/>
      <c r="AI30" s="774"/>
      <c r="AJ30" s="775"/>
      <c r="AK30" s="821">
        <v>8</v>
      </c>
      <c r="AL30" s="817"/>
      <c r="AM30" s="817"/>
      <c r="AN30" s="817"/>
      <c r="AO30" s="817"/>
      <c r="AP30" s="817">
        <v>2351</v>
      </c>
      <c r="AQ30" s="817"/>
      <c r="AR30" s="817"/>
      <c r="AS30" s="817"/>
      <c r="AT30" s="817"/>
      <c r="AU30" s="817">
        <v>82</v>
      </c>
      <c r="AV30" s="817"/>
      <c r="AW30" s="817"/>
      <c r="AX30" s="817"/>
      <c r="AY30" s="817"/>
      <c r="AZ30" s="818" t="s">
        <v>545</v>
      </c>
      <c r="BA30" s="818"/>
      <c r="BB30" s="818"/>
      <c r="BC30" s="818"/>
      <c r="BD30" s="818"/>
      <c r="BE30" s="819" t="s">
        <v>391</v>
      </c>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2">
      <c r="A31" s="225">
        <v>4</v>
      </c>
      <c r="B31" s="767" t="s">
        <v>392</v>
      </c>
      <c r="C31" s="768"/>
      <c r="D31" s="768"/>
      <c r="E31" s="768"/>
      <c r="F31" s="768"/>
      <c r="G31" s="768"/>
      <c r="H31" s="768"/>
      <c r="I31" s="768"/>
      <c r="J31" s="768"/>
      <c r="K31" s="768"/>
      <c r="L31" s="768"/>
      <c r="M31" s="768"/>
      <c r="N31" s="768"/>
      <c r="O31" s="768"/>
      <c r="P31" s="769"/>
      <c r="Q31" s="770">
        <v>1028</v>
      </c>
      <c r="R31" s="771"/>
      <c r="S31" s="771"/>
      <c r="T31" s="771"/>
      <c r="U31" s="771"/>
      <c r="V31" s="771">
        <v>1003</v>
      </c>
      <c r="W31" s="771"/>
      <c r="X31" s="771"/>
      <c r="Y31" s="771"/>
      <c r="Z31" s="771"/>
      <c r="AA31" s="771">
        <v>26</v>
      </c>
      <c r="AB31" s="771"/>
      <c r="AC31" s="771"/>
      <c r="AD31" s="771"/>
      <c r="AE31" s="772"/>
      <c r="AF31" s="773">
        <v>364</v>
      </c>
      <c r="AG31" s="774"/>
      <c r="AH31" s="774"/>
      <c r="AI31" s="774"/>
      <c r="AJ31" s="775"/>
      <c r="AK31" s="821">
        <v>546</v>
      </c>
      <c r="AL31" s="817"/>
      <c r="AM31" s="817"/>
      <c r="AN31" s="817"/>
      <c r="AO31" s="817"/>
      <c r="AP31" s="817">
        <v>6739</v>
      </c>
      <c r="AQ31" s="817"/>
      <c r="AR31" s="817"/>
      <c r="AS31" s="817"/>
      <c r="AT31" s="817"/>
      <c r="AU31" s="817">
        <v>5944</v>
      </c>
      <c r="AV31" s="817"/>
      <c r="AW31" s="817"/>
      <c r="AX31" s="817"/>
      <c r="AY31" s="817"/>
      <c r="AZ31" s="818" t="s">
        <v>545</v>
      </c>
      <c r="BA31" s="818"/>
      <c r="BB31" s="818"/>
      <c r="BC31" s="818"/>
      <c r="BD31" s="818"/>
      <c r="BE31" s="819" t="s">
        <v>391</v>
      </c>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2">
      <c r="A32" s="225">
        <v>5</v>
      </c>
      <c r="B32" s="767"/>
      <c r="C32" s="768"/>
      <c r="D32" s="768"/>
      <c r="E32" s="768"/>
      <c r="F32" s="768"/>
      <c r="G32" s="768"/>
      <c r="H32" s="768"/>
      <c r="I32" s="768"/>
      <c r="J32" s="768"/>
      <c r="K32" s="768"/>
      <c r="L32" s="768"/>
      <c r="M32" s="768"/>
      <c r="N32" s="768"/>
      <c r="O32" s="768"/>
      <c r="P32" s="769"/>
      <c r="Q32" s="770"/>
      <c r="R32" s="771"/>
      <c r="S32" s="771"/>
      <c r="T32" s="771"/>
      <c r="U32" s="771"/>
      <c r="V32" s="771"/>
      <c r="W32" s="771"/>
      <c r="X32" s="771"/>
      <c r="Y32" s="771"/>
      <c r="Z32" s="771"/>
      <c r="AA32" s="771"/>
      <c r="AB32" s="771"/>
      <c r="AC32" s="771"/>
      <c r="AD32" s="771"/>
      <c r="AE32" s="772"/>
      <c r="AF32" s="773"/>
      <c r="AG32" s="774"/>
      <c r="AH32" s="774"/>
      <c r="AI32" s="774"/>
      <c r="AJ32" s="775"/>
      <c r="AK32" s="821"/>
      <c r="AL32" s="817"/>
      <c r="AM32" s="817"/>
      <c r="AN32" s="817"/>
      <c r="AO32" s="817"/>
      <c r="AP32" s="817"/>
      <c r="AQ32" s="817"/>
      <c r="AR32" s="817"/>
      <c r="AS32" s="817"/>
      <c r="AT32" s="817"/>
      <c r="AU32" s="817"/>
      <c r="AV32" s="817"/>
      <c r="AW32" s="817"/>
      <c r="AX32" s="817"/>
      <c r="AY32" s="817"/>
      <c r="AZ32" s="818"/>
      <c r="BA32" s="818"/>
      <c r="BB32" s="818"/>
      <c r="BC32" s="818"/>
      <c r="BD32" s="818"/>
      <c r="BE32" s="819"/>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2">
      <c r="A33" s="225">
        <v>6</v>
      </c>
      <c r="B33" s="767"/>
      <c r="C33" s="768"/>
      <c r="D33" s="768"/>
      <c r="E33" s="768"/>
      <c r="F33" s="768"/>
      <c r="G33" s="768"/>
      <c r="H33" s="768"/>
      <c r="I33" s="768"/>
      <c r="J33" s="768"/>
      <c r="K33" s="768"/>
      <c r="L33" s="768"/>
      <c r="M33" s="768"/>
      <c r="N33" s="768"/>
      <c r="O33" s="768"/>
      <c r="P33" s="769"/>
      <c r="Q33" s="770"/>
      <c r="R33" s="771"/>
      <c r="S33" s="771"/>
      <c r="T33" s="771"/>
      <c r="U33" s="771"/>
      <c r="V33" s="771"/>
      <c r="W33" s="771"/>
      <c r="X33" s="771"/>
      <c r="Y33" s="771"/>
      <c r="Z33" s="771"/>
      <c r="AA33" s="771"/>
      <c r="AB33" s="771"/>
      <c r="AC33" s="771"/>
      <c r="AD33" s="771"/>
      <c r="AE33" s="772"/>
      <c r="AF33" s="773"/>
      <c r="AG33" s="774"/>
      <c r="AH33" s="774"/>
      <c r="AI33" s="774"/>
      <c r="AJ33" s="775"/>
      <c r="AK33" s="821"/>
      <c r="AL33" s="817"/>
      <c r="AM33" s="817"/>
      <c r="AN33" s="817"/>
      <c r="AO33" s="817"/>
      <c r="AP33" s="817"/>
      <c r="AQ33" s="817"/>
      <c r="AR33" s="817"/>
      <c r="AS33" s="817"/>
      <c r="AT33" s="817"/>
      <c r="AU33" s="817"/>
      <c r="AV33" s="817"/>
      <c r="AW33" s="817"/>
      <c r="AX33" s="817"/>
      <c r="AY33" s="817"/>
      <c r="AZ33" s="818"/>
      <c r="BA33" s="818"/>
      <c r="BB33" s="818"/>
      <c r="BC33" s="818"/>
      <c r="BD33" s="818"/>
      <c r="BE33" s="819"/>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2">
      <c r="A34" s="225">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2">
      <c r="A35" s="225">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2">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2">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2">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2">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2">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2">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2">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2">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2">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2">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2">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2">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2">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2">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2">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2">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2">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2">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2">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2">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2">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2">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2">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2">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2">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5">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2">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393</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5">
      <c r="A63" s="223" t="s">
        <v>376</v>
      </c>
      <c r="B63" s="776" t="s">
        <v>394</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1514</v>
      </c>
      <c r="AG63" s="831"/>
      <c r="AH63" s="831"/>
      <c r="AI63" s="831"/>
      <c r="AJ63" s="832"/>
      <c r="AK63" s="833"/>
      <c r="AL63" s="828"/>
      <c r="AM63" s="828"/>
      <c r="AN63" s="828"/>
      <c r="AO63" s="828"/>
      <c r="AP63" s="831">
        <v>9090</v>
      </c>
      <c r="AQ63" s="831"/>
      <c r="AR63" s="831"/>
      <c r="AS63" s="831"/>
      <c r="AT63" s="831"/>
      <c r="AU63" s="831">
        <v>6026</v>
      </c>
      <c r="AV63" s="831"/>
      <c r="AW63" s="831"/>
      <c r="AX63" s="831"/>
      <c r="AY63" s="831"/>
      <c r="AZ63" s="835"/>
      <c r="BA63" s="835"/>
      <c r="BB63" s="835"/>
      <c r="BC63" s="835"/>
      <c r="BD63" s="835"/>
      <c r="BE63" s="836"/>
      <c r="BF63" s="836"/>
      <c r="BG63" s="836"/>
      <c r="BH63" s="836"/>
      <c r="BI63" s="837"/>
      <c r="BJ63" s="838" t="s">
        <v>121</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5">
      <c r="A65" s="214" t="s">
        <v>395</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2">
      <c r="A66" s="714" t="s">
        <v>396</v>
      </c>
      <c r="B66" s="715"/>
      <c r="C66" s="715"/>
      <c r="D66" s="715"/>
      <c r="E66" s="715"/>
      <c r="F66" s="715"/>
      <c r="G66" s="715"/>
      <c r="H66" s="715"/>
      <c r="I66" s="715"/>
      <c r="J66" s="715"/>
      <c r="K66" s="715"/>
      <c r="L66" s="715"/>
      <c r="M66" s="715"/>
      <c r="N66" s="715"/>
      <c r="O66" s="715"/>
      <c r="P66" s="716"/>
      <c r="Q66" s="720" t="s">
        <v>380</v>
      </c>
      <c r="R66" s="721"/>
      <c r="S66" s="721"/>
      <c r="T66" s="721"/>
      <c r="U66" s="722"/>
      <c r="V66" s="720" t="s">
        <v>381</v>
      </c>
      <c r="W66" s="721"/>
      <c r="X66" s="721"/>
      <c r="Y66" s="721"/>
      <c r="Z66" s="722"/>
      <c r="AA66" s="720" t="s">
        <v>382</v>
      </c>
      <c r="AB66" s="721"/>
      <c r="AC66" s="721"/>
      <c r="AD66" s="721"/>
      <c r="AE66" s="722"/>
      <c r="AF66" s="841" t="s">
        <v>383</v>
      </c>
      <c r="AG66" s="802"/>
      <c r="AH66" s="802"/>
      <c r="AI66" s="802"/>
      <c r="AJ66" s="842"/>
      <c r="AK66" s="720" t="s">
        <v>384</v>
      </c>
      <c r="AL66" s="715"/>
      <c r="AM66" s="715"/>
      <c r="AN66" s="715"/>
      <c r="AO66" s="716"/>
      <c r="AP66" s="720" t="s">
        <v>385</v>
      </c>
      <c r="AQ66" s="721"/>
      <c r="AR66" s="721"/>
      <c r="AS66" s="721"/>
      <c r="AT66" s="722"/>
      <c r="AU66" s="720" t="s">
        <v>397</v>
      </c>
      <c r="AV66" s="721"/>
      <c r="AW66" s="721"/>
      <c r="AX66" s="721"/>
      <c r="AY66" s="722"/>
      <c r="AZ66" s="720" t="s">
        <v>364</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2">
      <c r="A68" s="219">
        <v>1</v>
      </c>
      <c r="B68" s="856" t="s">
        <v>546</v>
      </c>
      <c r="C68" s="857"/>
      <c r="D68" s="857"/>
      <c r="E68" s="857"/>
      <c r="F68" s="857"/>
      <c r="G68" s="857"/>
      <c r="H68" s="857"/>
      <c r="I68" s="857"/>
      <c r="J68" s="857"/>
      <c r="K68" s="857"/>
      <c r="L68" s="857"/>
      <c r="M68" s="857"/>
      <c r="N68" s="857"/>
      <c r="O68" s="857"/>
      <c r="P68" s="858"/>
      <c r="Q68" s="859">
        <v>411</v>
      </c>
      <c r="R68" s="853"/>
      <c r="S68" s="853"/>
      <c r="T68" s="853"/>
      <c r="U68" s="853"/>
      <c r="V68" s="853">
        <v>379</v>
      </c>
      <c r="W68" s="853"/>
      <c r="X68" s="853"/>
      <c r="Y68" s="853"/>
      <c r="Z68" s="853"/>
      <c r="AA68" s="853">
        <v>32</v>
      </c>
      <c r="AB68" s="853"/>
      <c r="AC68" s="853"/>
      <c r="AD68" s="853"/>
      <c r="AE68" s="853"/>
      <c r="AF68" s="853">
        <v>32</v>
      </c>
      <c r="AG68" s="853"/>
      <c r="AH68" s="853"/>
      <c r="AI68" s="853"/>
      <c r="AJ68" s="853"/>
      <c r="AK68" s="853">
        <v>6</v>
      </c>
      <c r="AL68" s="853"/>
      <c r="AM68" s="853"/>
      <c r="AN68" s="853"/>
      <c r="AO68" s="853"/>
      <c r="AP68" s="853">
        <v>54</v>
      </c>
      <c r="AQ68" s="853"/>
      <c r="AR68" s="853"/>
      <c r="AS68" s="853"/>
      <c r="AT68" s="853"/>
      <c r="AU68" s="853">
        <v>22</v>
      </c>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2">
      <c r="A69" s="221">
        <v>2</v>
      </c>
      <c r="B69" s="860" t="s">
        <v>547</v>
      </c>
      <c r="C69" s="861"/>
      <c r="D69" s="861"/>
      <c r="E69" s="861"/>
      <c r="F69" s="861"/>
      <c r="G69" s="861"/>
      <c r="H69" s="861"/>
      <c r="I69" s="861"/>
      <c r="J69" s="861"/>
      <c r="K69" s="861"/>
      <c r="L69" s="861"/>
      <c r="M69" s="861"/>
      <c r="N69" s="861"/>
      <c r="O69" s="861"/>
      <c r="P69" s="862"/>
      <c r="Q69" s="863">
        <v>21345</v>
      </c>
      <c r="R69" s="817"/>
      <c r="S69" s="817"/>
      <c r="T69" s="817"/>
      <c r="U69" s="817"/>
      <c r="V69" s="817">
        <v>20534</v>
      </c>
      <c r="W69" s="817"/>
      <c r="X69" s="817"/>
      <c r="Y69" s="817"/>
      <c r="Z69" s="817"/>
      <c r="AA69" s="817">
        <v>811</v>
      </c>
      <c r="AB69" s="817"/>
      <c r="AC69" s="817"/>
      <c r="AD69" s="817"/>
      <c r="AE69" s="817"/>
      <c r="AF69" s="817">
        <v>811</v>
      </c>
      <c r="AG69" s="817"/>
      <c r="AH69" s="817"/>
      <c r="AI69" s="817"/>
      <c r="AJ69" s="817"/>
      <c r="AK69" s="817">
        <v>2843</v>
      </c>
      <c r="AL69" s="817"/>
      <c r="AM69" s="817"/>
      <c r="AN69" s="817"/>
      <c r="AO69" s="817"/>
      <c r="AP69" s="817">
        <v>2214</v>
      </c>
      <c r="AQ69" s="817"/>
      <c r="AR69" s="817"/>
      <c r="AS69" s="817"/>
      <c r="AT69" s="817"/>
      <c r="AU69" s="817">
        <v>390</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2">
      <c r="A70" s="221">
        <v>3</v>
      </c>
      <c r="B70" s="860" t="s">
        <v>548</v>
      </c>
      <c r="C70" s="861"/>
      <c r="D70" s="861"/>
      <c r="E70" s="861"/>
      <c r="F70" s="861"/>
      <c r="G70" s="861"/>
      <c r="H70" s="861"/>
      <c r="I70" s="861"/>
      <c r="J70" s="861"/>
      <c r="K70" s="861"/>
      <c r="L70" s="861"/>
      <c r="M70" s="861"/>
      <c r="N70" s="861"/>
      <c r="O70" s="861"/>
      <c r="P70" s="862"/>
      <c r="Q70" s="863">
        <v>140872</v>
      </c>
      <c r="R70" s="817"/>
      <c r="S70" s="817"/>
      <c r="T70" s="817"/>
      <c r="U70" s="817"/>
      <c r="V70" s="817">
        <v>139745</v>
      </c>
      <c r="W70" s="817"/>
      <c r="X70" s="817"/>
      <c r="Y70" s="817"/>
      <c r="Z70" s="817"/>
      <c r="AA70" s="817">
        <v>1126</v>
      </c>
      <c r="AB70" s="817"/>
      <c r="AC70" s="817"/>
      <c r="AD70" s="817"/>
      <c r="AE70" s="817"/>
      <c r="AF70" s="817">
        <v>1126</v>
      </c>
      <c r="AG70" s="817"/>
      <c r="AH70" s="817"/>
      <c r="AI70" s="817"/>
      <c r="AJ70" s="817"/>
      <c r="AK70" s="817">
        <v>813</v>
      </c>
      <c r="AL70" s="817"/>
      <c r="AM70" s="817"/>
      <c r="AN70" s="817"/>
      <c r="AO70" s="817"/>
      <c r="AP70" s="817" t="s">
        <v>545</v>
      </c>
      <c r="AQ70" s="817"/>
      <c r="AR70" s="817"/>
      <c r="AS70" s="817"/>
      <c r="AT70" s="817"/>
      <c r="AU70" s="817" t="s">
        <v>545</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2">
      <c r="A71" s="221">
        <v>4</v>
      </c>
      <c r="B71" s="860" t="s">
        <v>549</v>
      </c>
      <c r="C71" s="861"/>
      <c r="D71" s="861"/>
      <c r="E71" s="861"/>
      <c r="F71" s="861"/>
      <c r="G71" s="861"/>
      <c r="H71" s="861"/>
      <c r="I71" s="861"/>
      <c r="J71" s="861"/>
      <c r="K71" s="861"/>
      <c r="L71" s="861"/>
      <c r="M71" s="861"/>
      <c r="N71" s="861"/>
      <c r="O71" s="861"/>
      <c r="P71" s="862"/>
      <c r="Q71" s="863">
        <v>2898</v>
      </c>
      <c r="R71" s="817"/>
      <c r="S71" s="817"/>
      <c r="T71" s="817"/>
      <c r="U71" s="817"/>
      <c r="V71" s="817">
        <v>2805</v>
      </c>
      <c r="W71" s="817"/>
      <c r="X71" s="817"/>
      <c r="Y71" s="817"/>
      <c r="Z71" s="817"/>
      <c r="AA71" s="817">
        <v>92</v>
      </c>
      <c r="AB71" s="817"/>
      <c r="AC71" s="817"/>
      <c r="AD71" s="817"/>
      <c r="AE71" s="817"/>
      <c r="AF71" s="817">
        <v>92</v>
      </c>
      <c r="AG71" s="817"/>
      <c r="AH71" s="817"/>
      <c r="AI71" s="817"/>
      <c r="AJ71" s="817"/>
      <c r="AK71" s="817">
        <v>10</v>
      </c>
      <c r="AL71" s="817"/>
      <c r="AM71" s="817"/>
      <c r="AN71" s="817"/>
      <c r="AO71" s="817"/>
      <c r="AP71" s="817" t="s">
        <v>545</v>
      </c>
      <c r="AQ71" s="817"/>
      <c r="AR71" s="817"/>
      <c r="AS71" s="817"/>
      <c r="AT71" s="817"/>
      <c r="AU71" s="817" t="s">
        <v>545</v>
      </c>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2">
      <c r="A72" s="221">
        <v>5</v>
      </c>
      <c r="B72" s="860" t="s">
        <v>550</v>
      </c>
      <c r="C72" s="861"/>
      <c r="D72" s="861"/>
      <c r="E72" s="861"/>
      <c r="F72" s="861"/>
      <c r="G72" s="861"/>
      <c r="H72" s="861"/>
      <c r="I72" s="861"/>
      <c r="J72" s="861"/>
      <c r="K72" s="861"/>
      <c r="L72" s="861"/>
      <c r="M72" s="861"/>
      <c r="N72" s="861"/>
      <c r="O72" s="861"/>
      <c r="P72" s="862"/>
      <c r="Q72" s="863">
        <v>2756</v>
      </c>
      <c r="R72" s="817"/>
      <c r="S72" s="817"/>
      <c r="T72" s="817"/>
      <c r="U72" s="817"/>
      <c r="V72" s="817">
        <v>2686</v>
      </c>
      <c r="W72" s="817"/>
      <c r="X72" s="817"/>
      <c r="Y72" s="817"/>
      <c r="Z72" s="817"/>
      <c r="AA72" s="817">
        <v>70</v>
      </c>
      <c r="AB72" s="817"/>
      <c r="AC72" s="817"/>
      <c r="AD72" s="817"/>
      <c r="AE72" s="817"/>
      <c r="AF72" s="817">
        <v>70</v>
      </c>
      <c r="AG72" s="817"/>
      <c r="AH72" s="817"/>
      <c r="AI72" s="817"/>
      <c r="AJ72" s="817"/>
      <c r="AK72" s="817">
        <v>9</v>
      </c>
      <c r="AL72" s="817"/>
      <c r="AM72" s="817"/>
      <c r="AN72" s="817"/>
      <c r="AO72" s="817"/>
      <c r="AP72" s="817">
        <v>4386</v>
      </c>
      <c r="AQ72" s="817"/>
      <c r="AR72" s="817"/>
      <c r="AS72" s="817"/>
      <c r="AT72" s="817"/>
      <c r="AU72" s="817">
        <v>551</v>
      </c>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2">
      <c r="A73" s="221">
        <v>6</v>
      </c>
      <c r="B73" s="860"/>
      <c r="C73" s="861"/>
      <c r="D73" s="861"/>
      <c r="E73" s="861"/>
      <c r="F73" s="861"/>
      <c r="G73" s="861"/>
      <c r="H73" s="861"/>
      <c r="I73" s="861"/>
      <c r="J73" s="861"/>
      <c r="K73" s="861"/>
      <c r="L73" s="861"/>
      <c r="M73" s="861"/>
      <c r="N73" s="861"/>
      <c r="O73" s="861"/>
      <c r="P73" s="862"/>
      <c r="Q73" s="863"/>
      <c r="R73" s="817"/>
      <c r="S73" s="817"/>
      <c r="T73" s="817"/>
      <c r="U73" s="817"/>
      <c r="V73" s="817"/>
      <c r="W73" s="817"/>
      <c r="X73" s="817"/>
      <c r="Y73" s="817"/>
      <c r="Z73" s="817"/>
      <c r="AA73" s="817"/>
      <c r="AB73" s="817"/>
      <c r="AC73" s="817"/>
      <c r="AD73" s="817"/>
      <c r="AE73" s="817"/>
      <c r="AF73" s="817"/>
      <c r="AG73" s="817"/>
      <c r="AH73" s="817"/>
      <c r="AI73" s="817"/>
      <c r="AJ73" s="817"/>
      <c r="AK73" s="817"/>
      <c r="AL73" s="817"/>
      <c r="AM73" s="817"/>
      <c r="AN73" s="817"/>
      <c r="AO73" s="817"/>
      <c r="AP73" s="817"/>
      <c r="AQ73" s="817"/>
      <c r="AR73" s="817"/>
      <c r="AS73" s="817"/>
      <c r="AT73" s="817"/>
      <c r="AU73" s="817"/>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2">
      <c r="A74" s="221">
        <v>7</v>
      </c>
      <c r="B74" s="860"/>
      <c r="C74" s="861"/>
      <c r="D74" s="861"/>
      <c r="E74" s="861"/>
      <c r="F74" s="861"/>
      <c r="G74" s="861"/>
      <c r="H74" s="861"/>
      <c r="I74" s="861"/>
      <c r="J74" s="861"/>
      <c r="K74" s="861"/>
      <c r="L74" s="861"/>
      <c r="M74" s="861"/>
      <c r="N74" s="861"/>
      <c r="O74" s="861"/>
      <c r="P74" s="862"/>
      <c r="Q74" s="863"/>
      <c r="R74" s="817"/>
      <c r="S74" s="817"/>
      <c r="T74" s="817"/>
      <c r="U74" s="817"/>
      <c r="V74" s="817"/>
      <c r="W74" s="817"/>
      <c r="X74" s="817"/>
      <c r="Y74" s="817"/>
      <c r="Z74" s="817"/>
      <c r="AA74" s="817"/>
      <c r="AB74" s="817"/>
      <c r="AC74" s="817"/>
      <c r="AD74" s="817"/>
      <c r="AE74" s="817"/>
      <c r="AF74" s="817"/>
      <c r="AG74" s="817"/>
      <c r="AH74" s="817"/>
      <c r="AI74" s="817"/>
      <c r="AJ74" s="817"/>
      <c r="AK74" s="817"/>
      <c r="AL74" s="817"/>
      <c r="AM74" s="817"/>
      <c r="AN74" s="817"/>
      <c r="AO74" s="817"/>
      <c r="AP74" s="817"/>
      <c r="AQ74" s="817"/>
      <c r="AR74" s="817"/>
      <c r="AS74" s="817"/>
      <c r="AT74" s="817"/>
      <c r="AU74" s="817"/>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2">
      <c r="A75" s="221">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2">
      <c r="A76" s="221">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2">
      <c r="A77" s="221">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2">
      <c r="A78" s="221">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2">
      <c r="A79" s="22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2">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2">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2">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2">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2">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2">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2">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2">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5">
      <c r="A88" s="223" t="s">
        <v>376</v>
      </c>
      <c r="B88" s="776" t="s">
        <v>398</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2131</v>
      </c>
      <c r="AG88" s="831"/>
      <c r="AH88" s="831"/>
      <c r="AI88" s="831"/>
      <c r="AJ88" s="831"/>
      <c r="AK88" s="828"/>
      <c r="AL88" s="828"/>
      <c r="AM88" s="828"/>
      <c r="AN88" s="828"/>
      <c r="AO88" s="828"/>
      <c r="AP88" s="831">
        <v>6654</v>
      </c>
      <c r="AQ88" s="831"/>
      <c r="AR88" s="831"/>
      <c r="AS88" s="831"/>
      <c r="AT88" s="831"/>
      <c r="AU88" s="831">
        <v>963</v>
      </c>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376</v>
      </c>
      <c r="BR102" s="776" t="s">
        <v>399</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2</v>
      </c>
      <c r="CS102" s="839"/>
      <c r="CT102" s="839"/>
      <c r="CU102" s="839"/>
      <c r="CV102" s="878"/>
      <c r="CW102" s="877" t="s">
        <v>545</v>
      </c>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400</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401</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402</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403</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04" t="s">
        <v>404</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405</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2">
      <c r="A109" s="899" t="s">
        <v>406</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407</v>
      </c>
      <c r="AB109" s="880"/>
      <c r="AC109" s="880"/>
      <c r="AD109" s="880"/>
      <c r="AE109" s="881"/>
      <c r="AF109" s="879" t="s">
        <v>408</v>
      </c>
      <c r="AG109" s="880"/>
      <c r="AH109" s="880"/>
      <c r="AI109" s="880"/>
      <c r="AJ109" s="881"/>
      <c r="AK109" s="879" t="s">
        <v>294</v>
      </c>
      <c r="AL109" s="880"/>
      <c r="AM109" s="880"/>
      <c r="AN109" s="880"/>
      <c r="AO109" s="881"/>
      <c r="AP109" s="879" t="s">
        <v>409</v>
      </c>
      <c r="AQ109" s="880"/>
      <c r="AR109" s="880"/>
      <c r="AS109" s="880"/>
      <c r="AT109" s="882"/>
      <c r="AU109" s="899" t="s">
        <v>406</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407</v>
      </c>
      <c r="BR109" s="880"/>
      <c r="BS109" s="880"/>
      <c r="BT109" s="880"/>
      <c r="BU109" s="881"/>
      <c r="BV109" s="879" t="s">
        <v>408</v>
      </c>
      <c r="BW109" s="880"/>
      <c r="BX109" s="880"/>
      <c r="BY109" s="880"/>
      <c r="BZ109" s="881"/>
      <c r="CA109" s="879" t="s">
        <v>294</v>
      </c>
      <c r="CB109" s="880"/>
      <c r="CC109" s="880"/>
      <c r="CD109" s="880"/>
      <c r="CE109" s="881"/>
      <c r="CF109" s="900" t="s">
        <v>409</v>
      </c>
      <c r="CG109" s="900"/>
      <c r="CH109" s="900"/>
      <c r="CI109" s="900"/>
      <c r="CJ109" s="900"/>
      <c r="CK109" s="879" t="s">
        <v>410</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407</v>
      </c>
      <c r="DH109" s="880"/>
      <c r="DI109" s="880"/>
      <c r="DJ109" s="880"/>
      <c r="DK109" s="881"/>
      <c r="DL109" s="879" t="s">
        <v>408</v>
      </c>
      <c r="DM109" s="880"/>
      <c r="DN109" s="880"/>
      <c r="DO109" s="880"/>
      <c r="DP109" s="881"/>
      <c r="DQ109" s="879" t="s">
        <v>294</v>
      </c>
      <c r="DR109" s="880"/>
      <c r="DS109" s="880"/>
      <c r="DT109" s="880"/>
      <c r="DU109" s="881"/>
      <c r="DV109" s="879" t="s">
        <v>409</v>
      </c>
      <c r="DW109" s="880"/>
      <c r="DX109" s="880"/>
      <c r="DY109" s="880"/>
      <c r="DZ109" s="882"/>
    </row>
    <row r="110" spans="1:131" s="212" customFormat="1" ht="26.25" customHeight="1" x14ac:dyDescent="0.2">
      <c r="A110" s="883" t="s">
        <v>411</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1005129</v>
      </c>
      <c r="AB110" s="887"/>
      <c r="AC110" s="887"/>
      <c r="AD110" s="887"/>
      <c r="AE110" s="888"/>
      <c r="AF110" s="889">
        <v>1012226</v>
      </c>
      <c r="AG110" s="887"/>
      <c r="AH110" s="887"/>
      <c r="AI110" s="887"/>
      <c r="AJ110" s="888"/>
      <c r="AK110" s="889">
        <v>1043137</v>
      </c>
      <c r="AL110" s="887"/>
      <c r="AM110" s="887"/>
      <c r="AN110" s="887"/>
      <c r="AO110" s="888"/>
      <c r="AP110" s="890">
        <v>15.1</v>
      </c>
      <c r="AQ110" s="891"/>
      <c r="AR110" s="891"/>
      <c r="AS110" s="891"/>
      <c r="AT110" s="892"/>
      <c r="AU110" s="893" t="s">
        <v>69</v>
      </c>
      <c r="AV110" s="894"/>
      <c r="AW110" s="894"/>
      <c r="AX110" s="894"/>
      <c r="AY110" s="894"/>
      <c r="AZ110" s="916" t="s">
        <v>412</v>
      </c>
      <c r="BA110" s="884"/>
      <c r="BB110" s="884"/>
      <c r="BC110" s="884"/>
      <c r="BD110" s="884"/>
      <c r="BE110" s="884"/>
      <c r="BF110" s="884"/>
      <c r="BG110" s="884"/>
      <c r="BH110" s="884"/>
      <c r="BI110" s="884"/>
      <c r="BJ110" s="884"/>
      <c r="BK110" s="884"/>
      <c r="BL110" s="884"/>
      <c r="BM110" s="884"/>
      <c r="BN110" s="884"/>
      <c r="BO110" s="884"/>
      <c r="BP110" s="885"/>
      <c r="BQ110" s="917">
        <v>12978115</v>
      </c>
      <c r="BR110" s="918"/>
      <c r="BS110" s="918"/>
      <c r="BT110" s="918"/>
      <c r="BU110" s="918"/>
      <c r="BV110" s="918">
        <v>13700171</v>
      </c>
      <c r="BW110" s="918"/>
      <c r="BX110" s="918"/>
      <c r="BY110" s="918"/>
      <c r="BZ110" s="918"/>
      <c r="CA110" s="918">
        <v>13327098</v>
      </c>
      <c r="CB110" s="918"/>
      <c r="CC110" s="918"/>
      <c r="CD110" s="918"/>
      <c r="CE110" s="918"/>
      <c r="CF110" s="931">
        <v>192.6</v>
      </c>
      <c r="CG110" s="932"/>
      <c r="CH110" s="932"/>
      <c r="CI110" s="932"/>
      <c r="CJ110" s="932"/>
      <c r="CK110" s="933" t="s">
        <v>413</v>
      </c>
      <c r="CL110" s="934"/>
      <c r="CM110" s="916" t="s">
        <v>414</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v>422997</v>
      </c>
      <c r="DH110" s="918"/>
      <c r="DI110" s="918"/>
      <c r="DJ110" s="918"/>
      <c r="DK110" s="918"/>
      <c r="DL110" s="918">
        <v>407904</v>
      </c>
      <c r="DM110" s="918"/>
      <c r="DN110" s="918"/>
      <c r="DO110" s="918"/>
      <c r="DP110" s="918"/>
      <c r="DQ110" s="918">
        <v>392721</v>
      </c>
      <c r="DR110" s="918"/>
      <c r="DS110" s="918"/>
      <c r="DT110" s="918"/>
      <c r="DU110" s="918"/>
      <c r="DV110" s="919">
        <v>5.7</v>
      </c>
      <c r="DW110" s="919"/>
      <c r="DX110" s="919"/>
      <c r="DY110" s="919"/>
      <c r="DZ110" s="920"/>
    </row>
    <row r="111" spans="1:131" s="212" customFormat="1" ht="26.25" customHeight="1" x14ac:dyDescent="0.2">
      <c r="A111" s="921" t="s">
        <v>415</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121</v>
      </c>
      <c r="AB111" s="925"/>
      <c r="AC111" s="925"/>
      <c r="AD111" s="925"/>
      <c r="AE111" s="926"/>
      <c r="AF111" s="927" t="s">
        <v>121</v>
      </c>
      <c r="AG111" s="925"/>
      <c r="AH111" s="925"/>
      <c r="AI111" s="925"/>
      <c r="AJ111" s="926"/>
      <c r="AK111" s="927" t="s">
        <v>121</v>
      </c>
      <c r="AL111" s="925"/>
      <c r="AM111" s="925"/>
      <c r="AN111" s="925"/>
      <c r="AO111" s="926"/>
      <c r="AP111" s="928" t="s">
        <v>121</v>
      </c>
      <c r="AQ111" s="929"/>
      <c r="AR111" s="929"/>
      <c r="AS111" s="929"/>
      <c r="AT111" s="930"/>
      <c r="AU111" s="895"/>
      <c r="AV111" s="896"/>
      <c r="AW111" s="896"/>
      <c r="AX111" s="896"/>
      <c r="AY111" s="896"/>
      <c r="AZ111" s="909" t="s">
        <v>416</v>
      </c>
      <c r="BA111" s="910"/>
      <c r="BB111" s="910"/>
      <c r="BC111" s="910"/>
      <c r="BD111" s="910"/>
      <c r="BE111" s="910"/>
      <c r="BF111" s="910"/>
      <c r="BG111" s="910"/>
      <c r="BH111" s="910"/>
      <c r="BI111" s="910"/>
      <c r="BJ111" s="910"/>
      <c r="BK111" s="910"/>
      <c r="BL111" s="910"/>
      <c r="BM111" s="910"/>
      <c r="BN111" s="910"/>
      <c r="BO111" s="910"/>
      <c r="BP111" s="911"/>
      <c r="BQ111" s="912">
        <v>422997</v>
      </c>
      <c r="BR111" s="913"/>
      <c r="BS111" s="913"/>
      <c r="BT111" s="913"/>
      <c r="BU111" s="913"/>
      <c r="BV111" s="913">
        <v>407904</v>
      </c>
      <c r="BW111" s="913"/>
      <c r="BX111" s="913"/>
      <c r="BY111" s="913"/>
      <c r="BZ111" s="913"/>
      <c r="CA111" s="913">
        <v>392721</v>
      </c>
      <c r="CB111" s="913"/>
      <c r="CC111" s="913"/>
      <c r="CD111" s="913"/>
      <c r="CE111" s="913"/>
      <c r="CF111" s="907">
        <v>5.7</v>
      </c>
      <c r="CG111" s="908"/>
      <c r="CH111" s="908"/>
      <c r="CI111" s="908"/>
      <c r="CJ111" s="908"/>
      <c r="CK111" s="935"/>
      <c r="CL111" s="936"/>
      <c r="CM111" s="909" t="s">
        <v>417</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121</v>
      </c>
      <c r="DH111" s="913"/>
      <c r="DI111" s="913"/>
      <c r="DJ111" s="913"/>
      <c r="DK111" s="913"/>
      <c r="DL111" s="913" t="s">
        <v>121</v>
      </c>
      <c r="DM111" s="913"/>
      <c r="DN111" s="913"/>
      <c r="DO111" s="913"/>
      <c r="DP111" s="913"/>
      <c r="DQ111" s="913" t="s">
        <v>121</v>
      </c>
      <c r="DR111" s="913"/>
      <c r="DS111" s="913"/>
      <c r="DT111" s="913"/>
      <c r="DU111" s="913"/>
      <c r="DV111" s="914" t="s">
        <v>121</v>
      </c>
      <c r="DW111" s="914"/>
      <c r="DX111" s="914"/>
      <c r="DY111" s="914"/>
      <c r="DZ111" s="915"/>
    </row>
    <row r="112" spans="1:131" s="212" customFormat="1" ht="26.25" customHeight="1" x14ac:dyDescent="0.2">
      <c r="A112" s="939" t="s">
        <v>418</v>
      </c>
      <c r="B112" s="940"/>
      <c r="C112" s="910" t="s">
        <v>419</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121</v>
      </c>
      <c r="AB112" s="946"/>
      <c r="AC112" s="946"/>
      <c r="AD112" s="946"/>
      <c r="AE112" s="947"/>
      <c r="AF112" s="948" t="s">
        <v>121</v>
      </c>
      <c r="AG112" s="946"/>
      <c r="AH112" s="946"/>
      <c r="AI112" s="946"/>
      <c r="AJ112" s="947"/>
      <c r="AK112" s="948" t="s">
        <v>121</v>
      </c>
      <c r="AL112" s="946"/>
      <c r="AM112" s="946"/>
      <c r="AN112" s="946"/>
      <c r="AO112" s="947"/>
      <c r="AP112" s="949" t="s">
        <v>121</v>
      </c>
      <c r="AQ112" s="950"/>
      <c r="AR112" s="950"/>
      <c r="AS112" s="950"/>
      <c r="AT112" s="951"/>
      <c r="AU112" s="895"/>
      <c r="AV112" s="896"/>
      <c r="AW112" s="896"/>
      <c r="AX112" s="896"/>
      <c r="AY112" s="896"/>
      <c r="AZ112" s="909" t="s">
        <v>420</v>
      </c>
      <c r="BA112" s="910"/>
      <c r="BB112" s="910"/>
      <c r="BC112" s="910"/>
      <c r="BD112" s="910"/>
      <c r="BE112" s="910"/>
      <c r="BF112" s="910"/>
      <c r="BG112" s="910"/>
      <c r="BH112" s="910"/>
      <c r="BI112" s="910"/>
      <c r="BJ112" s="910"/>
      <c r="BK112" s="910"/>
      <c r="BL112" s="910"/>
      <c r="BM112" s="910"/>
      <c r="BN112" s="910"/>
      <c r="BO112" s="910"/>
      <c r="BP112" s="911"/>
      <c r="BQ112" s="912">
        <v>4866736</v>
      </c>
      <c r="BR112" s="913"/>
      <c r="BS112" s="913"/>
      <c r="BT112" s="913"/>
      <c r="BU112" s="913"/>
      <c r="BV112" s="913">
        <v>5382917</v>
      </c>
      <c r="BW112" s="913"/>
      <c r="BX112" s="913"/>
      <c r="BY112" s="913"/>
      <c r="BZ112" s="913"/>
      <c r="CA112" s="913">
        <v>6025934</v>
      </c>
      <c r="CB112" s="913"/>
      <c r="CC112" s="913"/>
      <c r="CD112" s="913"/>
      <c r="CE112" s="913"/>
      <c r="CF112" s="907">
        <v>87.1</v>
      </c>
      <c r="CG112" s="908"/>
      <c r="CH112" s="908"/>
      <c r="CI112" s="908"/>
      <c r="CJ112" s="908"/>
      <c r="CK112" s="935"/>
      <c r="CL112" s="936"/>
      <c r="CM112" s="909" t="s">
        <v>421</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121</v>
      </c>
      <c r="DH112" s="913"/>
      <c r="DI112" s="913"/>
      <c r="DJ112" s="913"/>
      <c r="DK112" s="913"/>
      <c r="DL112" s="913" t="s">
        <v>121</v>
      </c>
      <c r="DM112" s="913"/>
      <c r="DN112" s="913"/>
      <c r="DO112" s="913"/>
      <c r="DP112" s="913"/>
      <c r="DQ112" s="913" t="s">
        <v>121</v>
      </c>
      <c r="DR112" s="913"/>
      <c r="DS112" s="913"/>
      <c r="DT112" s="913"/>
      <c r="DU112" s="913"/>
      <c r="DV112" s="914" t="s">
        <v>121</v>
      </c>
      <c r="DW112" s="914"/>
      <c r="DX112" s="914"/>
      <c r="DY112" s="914"/>
      <c r="DZ112" s="915"/>
    </row>
    <row r="113" spans="1:130" s="212" customFormat="1" ht="26.25" customHeight="1" x14ac:dyDescent="0.2">
      <c r="A113" s="941"/>
      <c r="B113" s="942"/>
      <c r="C113" s="910" t="s">
        <v>422</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368508</v>
      </c>
      <c r="AB113" s="925"/>
      <c r="AC113" s="925"/>
      <c r="AD113" s="925"/>
      <c r="AE113" s="926"/>
      <c r="AF113" s="927">
        <v>364833</v>
      </c>
      <c r="AG113" s="925"/>
      <c r="AH113" s="925"/>
      <c r="AI113" s="925"/>
      <c r="AJ113" s="926"/>
      <c r="AK113" s="927">
        <v>358738</v>
      </c>
      <c r="AL113" s="925"/>
      <c r="AM113" s="925"/>
      <c r="AN113" s="925"/>
      <c r="AO113" s="926"/>
      <c r="AP113" s="928">
        <v>5.2</v>
      </c>
      <c r="AQ113" s="929"/>
      <c r="AR113" s="929"/>
      <c r="AS113" s="929"/>
      <c r="AT113" s="930"/>
      <c r="AU113" s="895"/>
      <c r="AV113" s="896"/>
      <c r="AW113" s="896"/>
      <c r="AX113" s="896"/>
      <c r="AY113" s="896"/>
      <c r="AZ113" s="909" t="s">
        <v>423</v>
      </c>
      <c r="BA113" s="910"/>
      <c r="BB113" s="910"/>
      <c r="BC113" s="910"/>
      <c r="BD113" s="910"/>
      <c r="BE113" s="910"/>
      <c r="BF113" s="910"/>
      <c r="BG113" s="910"/>
      <c r="BH113" s="910"/>
      <c r="BI113" s="910"/>
      <c r="BJ113" s="910"/>
      <c r="BK113" s="910"/>
      <c r="BL113" s="910"/>
      <c r="BM113" s="910"/>
      <c r="BN113" s="910"/>
      <c r="BO113" s="910"/>
      <c r="BP113" s="911"/>
      <c r="BQ113" s="912">
        <v>1230832</v>
      </c>
      <c r="BR113" s="913"/>
      <c r="BS113" s="913"/>
      <c r="BT113" s="913"/>
      <c r="BU113" s="913"/>
      <c r="BV113" s="913">
        <v>1088369</v>
      </c>
      <c r="BW113" s="913"/>
      <c r="BX113" s="913"/>
      <c r="BY113" s="913"/>
      <c r="BZ113" s="913"/>
      <c r="CA113" s="913">
        <v>962345</v>
      </c>
      <c r="CB113" s="913"/>
      <c r="CC113" s="913"/>
      <c r="CD113" s="913"/>
      <c r="CE113" s="913"/>
      <c r="CF113" s="907">
        <v>13.9</v>
      </c>
      <c r="CG113" s="908"/>
      <c r="CH113" s="908"/>
      <c r="CI113" s="908"/>
      <c r="CJ113" s="908"/>
      <c r="CK113" s="935"/>
      <c r="CL113" s="936"/>
      <c r="CM113" s="909" t="s">
        <v>424</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121</v>
      </c>
      <c r="DH113" s="946"/>
      <c r="DI113" s="946"/>
      <c r="DJ113" s="946"/>
      <c r="DK113" s="947"/>
      <c r="DL113" s="948" t="s">
        <v>121</v>
      </c>
      <c r="DM113" s="946"/>
      <c r="DN113" s="946"/>
      <c r="DO113" s="946"/>
      <c r="DP113" s="947"/>
      <c r="DQ113" s="948" t="s">
        <v>121</v>
      </c>
      <c r="DR113" s="946"/>
      <c r="DS113" s="946"/>
      <c r="DT113" s="946"/>
      <c r="DU113" s="947"/>
      <c r="DV113" s="949" t="s">
        <v>121</v>
      </c>
      <c r="DW113" s="950"/>
      <c r="DX113" s="950"/>
      <c r="DY113" s="950"/>
      <c r="DZ113" s="951"/>
    </row>
    <row r="114" spans="1:130" s="212" customFormat="1" ht="26.25" customHeight="1" x14ac:dyDescent="0.2">
      <c r="A114" s="941"/>
      <c r="B114" s="942"/>
      <c r="C114" s="910" t="s">
        <v>425</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109590</v>
      </c>
      <c r="AB114" s="946"/>
      <c r="AC114" s="946"/>
      <c r="AD114" s="946"/>
      <c r="AE114" s="947"/>
      <c r="AF114" s="948">
        <v>118928</v>
      </c>
      <c r="AG114" s="946"/>
      <c r="AH114" s="946"/>
      <c r="AI114" s="946"/>
      <c r="AJ114" s="947"/>
      <c r="AK114" s="948">
        <v>113673</v>
      </c>
      <c r="AL114" s="946"/>
      <c r="AM114" s="946"/>
      <c r="AN114" s="946"/>
      <c r="AO114" s="947"/>
      <c r="AP114" s="949">
        <v>1.6</v>
      </c>
      <c r="AQ114" s="950"/>
      <c r="AR114" s="950"/>
      <c r="AS114" s="950"/>
      <c r="AT114" s="951"/>
      <c r="AU114" s="895"/>
      <c r="AV114" s="896"/>
      <c r="AW114" s="896"/>
      <c r="AX114" s="896"/>
      <c r="AY114" s="896"/>
      <c r="AZ114" s="909" t="s">
        <v>426</v>
      </c>
      <c r="BA114" s="910"/>
      <c r="BB114" s="910"/>
      <c r="BC114" s="910"/>
      <c r="BD114" s="910"/>
      <c r="BE114" s="910"/>
      <c r="BF114" s="910"/>
      <c r="BG114" s="910"/>
      <c r="BH114" s="910"/>
      <c r="BI114" s="910"/>
      <c r="BJ114" s="910"/>
      <c r="BK114" s="910"/>
      <c r="BL114" s="910"/>
      <c r="BM114" s="910"/>
      <c r="BN114" s="910"/>
      <c r="BO114" s="910"/>
      <c r="BP114" s="911"/>
      <c r="BQ114" s="912">
        <v>1661429</v>
      </c>
      <c r="BR114" s="913"/>
      <c r="BS114" s="913"/>
      <c r="BT114" s="913"/>
      <c r="BU114" s="913"/>
      <c r="BV114" s="913">
        <v>1644231</v>
      </c>
      <c r="BW114" s="913"/>
      <c r="BX114" s="913"/>
      <c r="BY114" s="913"/>
      <c r="BZ114" s="913"/>
      <c r="CA114" s="913">
        <v>1693727</v>
      </c>
      <c r="CB114" s="913"/>
      <c r="CC114" s="913"/>
      <c r="CD114" s="913"/>
      <c r="CE114" s="913"/>
      <c r="CF114" s="907">
        <v>24.5</v>
      </c>
      <c r="CG114" s="908"/>
      <c r="CH114" s="908"/>
      <c r="CI114" s="908"/>
      <c r="CJ114" s="908"/>
      <c r="CK114" s="935"/>
      <c r="CL114" s="936"/>
      <c r="CM114" s="909" t="s">
        <v>427</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121</v>
      </c>
      <c r="DH114" s="946"/>
      <c r="DI114" s="946"/>
      <c r="DJ114" s="946"/>
      <c r="DK114" s="947"/>
      <c r="DL114" s="948" t="s">
        <v>121</v>
      </c>
      <c r="DM114" s="946"/>
      <c r="DN114" s="946"/>
      <c r="DO114" s="946"/>
      <c r="DP114" s="947"/>
      <c r="DQ114" s="948" t="s">
        <v>121</v>
      </c>
      <c r="DR114" s="946"/>
      <c r="DS114" s="946"/>
      <c r="DT114" s="946"/>
      <c r="DU114" s="947"/>
      <c r="DV114" s="949" t="s">
        <v>121</v>
      </c>
      <c r="DW114" s="950"/>
      <c r="DX114" s="950"/>
      <c r="DY114" s="950"/>
      <c r="DZ114" s="951"/>
    </row>
    <row r="115" spans="1:130" s="212" customFormat="1" ht="26.25" customHeight="1" x14ac:dyDescent="0.2">
      <c r="A115" s="941"/>
      <c r="B115" s="942"/>
      <c r="C115" s="910" t="s">
        <v>428</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9</v>
      </c>
      <c r="AB115" s="925"/>
      <c r="AC115" s="925"/>
      <c r="AD115" s="925"/>
      <c r="AE115" s="926"/>
      <c r="AF115" s="927">
        <v>6</v>
      </c>
      <c r="AG115" s="925"/>
      <c r="AH115" s="925"/>
      <c r="AI115" s="925"/>
      <c r="AJ115" s="926"/>
      <c r="AK115" s="927">
        <v>5</v>
      </c>
      <c r="AL115" s="925"/>
      <c r="AM115" s="925"/>
      <c r="AN115" s="925"/>
      <c r="AO115" s="926"/>
      <c r="AP115" s="928">
        <v>0</v>
      </c>
      <c r="AQ115" s="929"/>
      <c r="AR115" s="929"/>
      <c r="AS115" s="929"/>
      <c r="AT115" s="930"/>
      <c r="AU115" s="895"/>
      <c r="AV115" s="896"/>
      <c r="AW115" s="896"/>
      <c r="AX115" s="896"/>
      <c r="AY115" s="896"/>
      <c r="AZ115" s="909" t="s">
        <v>429</v>
      </c>
      <c r="BA115" s="910"/>
      <c r="BB115" s="910"/>
      <c r="BC115" s="910"/>
      <c r="BD115" s="910"/>
      <c r="BE115" s="910"/>
      <c r="BF115" s="910"/>
      <c r="BG115" s="910"/>
      <c r="BH115" s="910"/>
      <c r="BI115" s="910"/>
      <c r="BJ115" s="910"/>
      <c r="BK115" s="910"/>
      <c r="BL115" s="910"/>
      <c r="BM115" s="910"/>
      <c r="BN115" s="910"/>
      <c r="BO115" s="910"/>
      <c r="BP115" s="911"/>
      <c r="BQ115" s="912" t="s">
        <v>121</v>
      </c>
      <c r="BR115" s="913"/>
      <c r="BS115" s="913"/>
      <c r="BT115" s="913"/>
      <c r="BU115" s="913"/>
      <c r="BV115" s="913" t="s">
        <v>121</v>
      </c>
      <c r="BW115" s="913"/>
      <c r="BX115" s="913"/>
      <c r="BY115" s="913"/>
      <c r="BZ115" s="913"/>
      <c r="CA115" s="913" t="s">
        <v>121</v>
      </c>
      <c r="CB115" s="913"/>
      <c r="CC115" s="913"/>
      <c r="CD115" s="913"/>
      <c r="CE115" s="913"/>
      <c r="CF115" s="907" t="s">
        <v>121</v>
      </c>
      <c r="CG115" s="908"/>
      <c r="CH115" s="908"/>
      <c r="CI115" s="908"/>
      <c r="CJ115" s="908"/>
      <c r="CK115" s="935"/>
      <c r="CL115" s="936"/>
      <c r="CM115" s="909" t="s">
        <v>430</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121</v>
      </c>
      <c r="DH115" s="946"/>
      <c r="DI115" s="946"/>
      <c r="DJ115" s="946"/>
      <c r="DK115" s="947"/>
      <c r="DL115" s="948" t="s">
        <v>121</v>
      </c>
      <c r="DM115" s="946"/>
      <c r="DN115" s="946"/>
      <c r="DO115" s="946"/>
      <c r="DP115" s="947"/>
      <c r="DQ115" s="948" t="s">
        <v>121</v>
      </c>
      <c r="DR115" s="946"/>
      <c r="DS115" s="946"/>
      <c r="DT115" s="946"/>
      <c r="DU115" s="947"/>
      <c r="DV115" s="949" t="s">
        <v>121</v>
      </c>
      <c r="DW115" s="950"/>
      <c r="DX115" s="950"/>
      <c r="DY115" s="950"/>
      <c r="DZ115" s="951"/>
    </row>
    <row r="116" spans="1:130" s="212" customFormat="1" ht="26.25" customHeight="1" x14ac:dyDescent="0.2">
      <c r="A116" s="943"/>
      <c r="B116" s="944"/>
      <c r="C116" s="952" t="s">
        <v>431</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121</v>
      </c>
      <c r="AB116" s="946"/>
      <c r="AC116" s="946"/>
      <c r="AD116" s="946"/>
      <c r="AE116" s="947"/>
      <c r="AF116" s="948">
        <v>55</v>
      </c>
      <c r="AG116" s="946"/>
      <c r="AH116" s="946"/>
      <c r="AI116" s="946"/>
      <c r="AJ116" s="947"/>
      <c r="AK116" s="948" t="s">
        <v>121</v>
      </c>
      <c r="AL116" s="946"/>
      <c r="AM116" s="946"/>
      <c r="AN116" s="946"/>
      <c r="AO116" s="947"/>
      <c r="AP116" s="949" t="s">
        <v>121</v>
      </c>
      <c r="AQ116" s="950"/>
      <c r="AR116" s="950"/>
      <c r="AS116" s="950"/>
      <c r="AT116" s="951"/>
      <c r="AU116" s="895"/>
      <c r="AV116" s="896"/>
      <c r="AW116" s="896"/>
      <c r="AX116" s="896"/>
      <c r="AY116" s="896"/>
      <c r="AZ116" s="954" t="s">
        <v>432</v>
      </c>
      <c r="BA116" s="955"/>
      <c r="BB116" s="955"/>
      <c r="BC116" s="955"/>
      <c r="BD116" s="955"/>
      <c r="BE116" s="955"/>
      <c r="BF116" s="955"/>
      <c r="BG116" s="955"/>
      <c r="BH116" s="955"/>
      <c r="BI116" s="955"/>
      <c r="BJ116" s="955"/>
      <c r="BK116" s="955"/>
      <c r="BL116" s="955"/>
      <c r="BM116" s="955"/>
      <c r="BN116" s="955"/>
      <c r="BO116" s="955"/>
      <c r="BP116" s="956"/>
      <c r="BQ116" s="912" t="s">
        <v>121</v>
      </c>
      <c r="BR116" s="913"/>
      <c r="BS116" s="913"/>
      <c r="BT116" s="913"/>
      <c r="BU116" s="913"/>
      <c r="BV116" s="913" t="s">
        <v>121</v>
      </c>
      <c r="BW116" s="913"/>
      <c r="BX116" s="913"/>
      <c r="BY116" s="913"/>
      <c r="BZ116" s="913"/>
      <c r="CA116" s="913" t="s">
        <v>121</v>
      </c>
      <c r="CB116" s="913"/>
      <c r="CC116" s="913"/>
      <c r="CD116" s="913"/>
      <c r="CE116" s="913"/>
      <c r="CF116" s="907" t="s">
        <v>121</v>
      </c>
      <c r="CG116" s="908"/>
      <c r="CH116" s="908"/>
      <c r="CI116" s="908"/>
      <c r="CJ116" s="908"/>
      <c r="CK116" s="935"/>
      <c r="CL116" s="936"/>
      <c r="CM116" s="909" t="s">
        <v>433</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121</v>
      </c>
      <c r="DH116" s="946"/>
      <c r="DI116" s="946"/>
      <c r="DJ116" s="946"/>
      <c r="DK116" s="947"/>
      <c r="DL116" s="948" t="s">
        <v>121</v>
      </c>
      <c r="DM116" s="946"/>
      <c r="DN116" s="946"/>
      <c r="DO116" s="946"/>
      <c r="DP116" s="947"/>
      <c r="DQ116" s="948" t="s">
        <v>121</v>
      </c>
      <c r="DR116" s="946"/>
      <c r="DS116" s="946"/>
      <c r="DT116" s="946"/>
      <c r="DU116" s="947"/>
      <c r="DV116" s="949" t="s">
        <v>121</v>
      </c>
      <c r="DW116" s="950"/>
      <c r="DX116" s="950"/>
      <c r="DY116" s="950"/>
      <c r="DZ116" s="951"/>
    </row>
    <row r="117" spans="1:130" s="212" customFormat="1" ht="26.25" customHeight="1" x14ac:dyDescent="0.2">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434</v>
      </c>
      <c r="Z117" s="881"/>
      <c r="AA117" s="965">
        <v>1483236</v>
      </c>
      <c r="AB117" s="966"/>
      <c r="AC117" s="966"/>
      <c r="AD117" s="966"/>
      <c r="AE117" s="967"/>
      <c r="AF117" s="968">
        <v>1496048</v>
      </c>
      <c r="AG117" s="966"/>
      <c r="AH117" s="966"/>
      <c r="AI117" s="966"/>
      <c r="AJ117" s="967"/>
      <c r="AK117" s="968">
        <v>1515553</v>
      </c>
      <c r="AL117" s="966"/>
      <c r="AM117" s="966"/>
      <c r="AN117" s="966"/>
      <c r="AO117" s="967"/>
      <c r="AP117" s="969"/>
      <c r="AQ117" s="970"/>
      <c r="AR117" s="970"/>
      <c r="AS117" s="970"/>
      <c r="AT117" s="971"/>
      <c r="AU117" s="895"/>
      <c r="AV117" s="896"/>
      <c r="AW117" s="896"/>
      <c r="AX117" s="896"/>
      <c r="AY117" s="896"/>
      <c r="AZ117" s="961" t="s">
        <v>435</v>
      </c>
      <c r="BA117" s="962"/>
      <c r="BB117" s="962"/>
      <c r="BC117" s="962"/>
      <c r="BD117" s="962"/>
      <c r="BE117" s="962"/>
      <c r="BF117" s="962"/>
      <c r="BG117" s="962"/>
      <c r="BH117" s="962"/>
      <c r="BI117" s="962"/>
      <c r="BJ117" s="962"/>
      <c r="BK117" s="962"/>
      <c r="BL117" s="962"/>
      <c r="BM117" s="962"/>
      <c r="BN117" s="962"/>
      <c r="BO117" s="962"/>
      <c r="BP117" s="963"/>
      <c r="BQ117" s="912" t="s">
        <v>121</v>
      </c>
      <c r="BR117" s="913"/>
      <c r="BS117" s="913"/>
      <c r="BT117" s="913"/>
      <c r="BU117" s="913"/>
      <c r="BV117" s="913" t="s">
        <v>121</v>
      </c>
      <c r="BW117" s="913"/>
      <c r="BX117" s="913"/>
      <c r="BY117" s="913"/>
      <c r="BZ117" s="913"/>
      <c r="CA117" s="913" t="s">
        <v>121</v>
      </c>
      <c r="CB117" s="913"/>
      <c r="CC117" s="913"/>
      <c r="CD117" s="913"/>
      <c r="CE117" s="913"/>
      <c r="CF117" s="907" t="s">
        <v>121</v>
      </c>
      <c r="CG117" s="908"/>
      <c r="CH117" s="908"/>
      <c r="CI117" s="908"/>
      <c r="CJ117" s="908"/>
      <c r="CK117" s="935"/>
      <c r="CL117" s="936"/>
      <c r="CM117" s="909" t="s">
        <v>436</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121</v>
      </c>
      <c r="DH117" s="946"/>
      <c r="DI117" s="946"/>
      <c r="DJ117" s="946"/>
      <c r="DK117" s="947"/>
      <c r="DL117" s="948" t="s">
        <v>121</v>
      </c>
      <c r="DM117" s="946"/>
      <c r="DN117" s="946"/>
      <c r="DO117" s="946"/>
      <c r="DP117" s="947"/>
      <c r="DQ117" s="948" t="s">
        <v>121</v>
      </c>
      <c r="DR117" s="946"/>
      <c r="DS117" s="946"/>
      <c r="DT117" s="946"/>
      <c r="DU117" s="947"/>
      <c r="DV117" s="949" t="s">
        <v>121</v>
      </c>
      <c r="DW117" s="950"/>
      <c r="DX117" s="950"/>
      <c r="DY117" s="950"/>
      <c r="DZ117" s="951"/>
    </row>
    <row r="118" spans="1:130" s="212" customFormat="1" ht="26.25" customHeight="1" x14ac:dyDescent="0.2">
      <c r="A118" s="899" t="s">
        <v>410</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407</v>
      </c>
      <c r="AB118" s="880"/>
      <c r="AC118" s="880"/>
      <c r="AD118" s="880"/>
      <c r="AE118" s="881"/>
      <c r="AF118" s="879" t="s">
        <v>408</v>
      </c>
      <c r="AG118" s="880"/>
      <c r="AH118" s="880"/>
      <c r="AI118" s="880"/>
      <c r="AJ118" s="881"/>
      <c r="AK118" s="879" t="s">
        <v>294</v>
      </c>
      <c r="AL118" s="880"/>
      <c r="AM118" s="880"/>
      <c r="AN118" s="880"/>
      <c r="AO118" s="881"/>
      <c r="AP118" s="957" t="s">
        <v>409</v>
      </c>
      <c r="AQ118" s="958"/>
      <c r="AR118" s="958"/>
      <c r="AS118" s="958"/>
      <c r="AT118" s="959"/>
      <c r="AU118" s="895"/>
      <c r="AV118" s="896"/>
      <c r="AW118" s="896"/>
      <c r="AX118" s="896"/>
      <c r="AY118" s="896"/>
      <c r="AZ118" s="960" t="s">
        <v>437</v>
      </c>
      <c r="BA118" s="952"/>
      <c r="BB118" s="952"/>
      <c r="BC118" s="952"/>
      <c r="BD118" s="952"/>
      <c r="BE118" s="952"/>
      <c r="BF118" s="952"/>
      <c r="BG118" s="952"/>
      <c r="BH118" s="952"/>
      <c r="BI118" s="952"/>
      <c r="BJ118" s="952"/>
      <c r="BK118" s="952"/>
      <c r="BL118" s="952"/>
      <c r="BM118" s="952"/>
      <c r="BN118" s="952"/>
      <c r="BO118" s="952"/>
      <c r="BP118" s="953"/>
      <c r="BQ118" s="986" t="s">
        <v>121</v>
      </c>
      <c r="BR118" s="987"/>
      <c r="BS118" s="987"/>
      <c r="BT118" s="987"/>
      <c r="BU118" s="987"/>
      <c r="BV118" s="987" t="s">
        <v>121</v>
      </c>
      <c r="BW118" s="987"/>
      <c r="BX118" s="987"/>
      <c r="BY118" s="987"/>
      <c r="BZ118" s="987"/>
      <c r="CA118" s="987" t="s">
        <v>121</v>
      </c>
      <c r="CB118" s="987"/>
      <c r="CC118" s="987"/>
      <c r="CD118" s="987"/>
      <c r="CE118" s="987"/>
      <c r="CF118" s="907" t="s">
        <v>121</v>
      </c>
      <c r="CG118" s="908"/>
      <c r="CH118" s="908"/>
      <c r="CI118" s="908"/>
      <c r="CJ118" s="908"/>
      <c r="CK118" s="935"/>
      <c r="CL118" s="936"/>
      <c r="CM118" s="909" t="s">
        <v>438</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121</v>
      </c>
      <c r="DH118" s="946"/>
      <c r="DI118" s="946"/>
      <c r="DJ118" s="946"/>
      <c r="DK118" s="947"/>
      <c r="DL118" s="948" t="s">
        <v>121</v>
      </c>
      <c r="DM118" s="946"/>
      <c r="DN118" s="946"/>
      <c r="DO118" s="946"/>
      <c r="DP118" s="947"/>
      <c r="DQ118" s="948" t="s">
        <v>121</v>
      </c>
      <c r="DR118" s="946"/>
      <c r="DS118" s="946"/>
      <c r="DT118" s="946"/>
      <c r="DU118" s="947"/>
      <c r="DV118" s="949" t="s">
        <v>121</v>
      </c>
      <c r="DW118" s="950"/>
      <c r="DX118" s="950"/>
      <c r="DY118" s="950"/>
      <c r="DZ118" s="951"/>
    </row>
    <row r="119" spans="1:130" s="212" customFormat="1" ht="26.25" customHeight="1" x14ac:dyDescent="0.2">
      <c r="A119" s="1043" t="s">
        <v>413</v>
      </c>
      <c r="B119" s="934"/>
      <c r="C119" s="916" t="s">
        <v>414</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121</v>
      </c>
      <c r="AB119" s="887"/>
      <c r="AC119" s="887"/>
      <c r="AD119" s="887"/>
      <c r="AE119" s="888"/>
      <c r="AF119" s="889" t="s">
        <v>121</v>
      </c>
      <c r="AG119" s="887"/>
      <c r="AH119" s="887"/>
      <c r="AI119" s="887"/>
      <c r="AJ119" s="888"/>
      <c r="AK119" s="889" t="s">
        <v>121</v>
      </c>
      <c r="AL119" s="887"/>
      <c r="AM119" s="887"/>
      <c r="AN119" s="887"/>
      <c r="AO119" s="888"/>
      <c r="AP119" s="890" t="s">
        <v>121</v>
      </c>
      <c r="AQ119" s="891"/>
      <c r="AR119" s="891"/>
      <c r="AS119" s="891"/>
      <c r="AT119" s="892"/>
      <c r="AU119" s="897"/>
      <c r="AV119" s="898"/>
      <c r="AW119" s="898"/>
      <c r="AX119" s="898"/>
      <c r="AY119" s="898"/>
      <c r="AZ119" s="235" t="s">
        <v>177</v>
      </c>
      <c r="BA119" s="235"/>
      <c r="BB119" s="235"/>
      <c r="BC119" s="235"/>
      <c r="BD119" s="235"/>
      <c r="BE119" s="235"/>
      <c r="BF119" s="235"/>
      <c r="BG119" s="235"/>
      <c r="BH119" s="235"/>
      <c r="BI119" s="235"/>
      <c r="BJ119" s="235"/>
      <c r="BK119" s="235"/>
      <c r="BL119" s="235"/>
      <c r="BM119" s="235"/>
      <c r="BN119" s="235"/>
      <c r="BO119" s="964" t="s">
        <v>439</v>
      </c>
      <c r="BP119" s="992"/>
      <c r="BQ119" s="986">
        <v>21160109</v>
      </c>
      <c r="BR119" s="987"/>
      <c r="BS119" s="987"/>
      <c r="BT119" s="987"/>
      <c r="BU119" s="987"/>
      <c r="BV119" s="987">
        <v>22223592</v>
      </c>
      <c r="BW119" s="987"/>
      <c r="BX119" s="987"/>
      <c r="BY119" s="987"/>
      <c r="BZ119" s="987"/>
      <c r="CA119" s="987">
        <v>22401825</v>
      </c>
      <c r="CB119" s="987"/>
      <c r="CC119" s="987"/>
      <c r="CD119" s="987"/>
      <c r="CE119" s="987"/>
      <c r="CF119" s="988"/>
      <c r="CG119" s="989"/>
      <c r="CH119" s="989"/>
      <c r="CI119" s="989"/>
      <c r="CJ119" s="990"/>
      <c r="CK119" s="937"/>
      <c r="CL119" s="938"/>
      <c r="CM119" s="960" t="s">
        <v>440</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121</v>
      </c>
      <c r="DH119" s="973"/>
      <c r="DI119" s="973"/>
      <c r="DJ119" s="973"/>
      <c r="DK119" s="974"/>
      <c r="DL119" s="972" t="s">
        <v>121</v>
      </c>
      <c r="DM119" s="973"/>
      <c r="DN119" s="973"/>
      <c r="DO119" s="973"/>
      <c r="DP119" s="974"/>
      <c r="DQ119" s="972" t="s">
        <v>121</v>
      </c>
      <c r="DR119" s="973"/>
      <c r="DS119" s="973"/>
      <c r="DT119" s="973"/>
      <c r="DU119" s="974"/>
      <c r="DV119" s="975" t="s">
        <v>121</v>
      </c>
      <c r="DW119" s="976"/>
      <c r="DX119" s="976"/>
      <c r="DY119" s="976"/>
      <c r="DZ119" s="977"/>
    </row>
    <row r="120" spans="1:130" s="212" customFormat="1" ht="26.25" customHeight="1" x14ac:dyDescent="0.2">
      <c r="A120" s="1044"/>
      <c r="B120" s="936"/>
      <c r="C120" s="909" t="s">
        <v>417</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121</v>
      </c>
      <c r="AB120" s="946"/>
      <c r="AC120" s="946"/>
      <c r="AD120" s="946"/>
      <c r="AE120" s="947"/>
      <c r="AF120" s="948" t="s">
        <v>121</v>
      </c>
      <c r="AG120" s="946"/>
      <c r="AH120" s="946"/>
      <c r="AI120" s="946"/>
      <c r="AJ120" s="947"/>
      <c r="AK120" s="948" t="s">
        <v>121</v>
      </c>
      <c r="AL120" s="946"/>
      <c r="AM120" s="946"/>
      <c r="AN120" s="946"/>
      <c r="AO120" s="947"/>
      <c r="AP120" s="949" t="s">
        <v>121</v>
      </c>
      <c r="AQ120" s="950"/>
      <c r="AR120" s="950"/>
      <c r="AS120" s="950"/>
      <c r="AT120" s="951"/>
      <c r="AU120" s="978" t="s">
        <v>441</v>
      </c>
      <c r="AV120" s="979"/>
      <c r="AW120" s="979"/>
      <c r="AX120" s="979"/>
      <c r="AY120" s="980"/>
      <c r="AZ120" s="916" t="s">
        <v>442</v>
      </c>
      <c r="BA120" s="884"/>
      <c r="BB120" s="884"/>
      <c r="BC120" s="884"/>
      <c r="BD120" s="884"/>
      <c r="BE120" s="884"/>
      <c r="BF120" s="884"/>
      <c r="BG120" s="884"/>
      <c r="BH120" s="884"/>
      <c r="BI120" s="884"/>
      <c r="BJ120" s="884"/>
      <c r="BK120" s="884"/>
      <c r="BL120" s="884"/>
      <c r="BM120" s="884"/>
      <c r="BN120" s="884"/>
      <c r="BO120" s="884"/>
      <c r="BP120" s="885"/>
      <c r="BQ120" s="917">
        <v>3617576</v>
      </c>
      <c r="BR120" s="918"/>
      <c r="BS120" s="918"/>
      <c r="BT120" s="918"/>
      <c r="BU120" s="918"/>
      <c r="BV120" s="918">
        <v>3907575</v>
      </c>
      <c r="BW120" s="918"/>
      <c r="BX120" s="918"/>
      <c r="BY120" s="918"/>
      <c r="BZ120" s="918"/>
      <c r="CA120" s="918">
        <v>4500516</v>
      </c>
      <c r="CB120" s="918"/>
      <c r="CC120" s="918"/>
      <c r="CD120" s="918"/>
      <c r="CE120" s="918"/>
      <c r="CF120" s="931">
        <v>65</v>
      </c>
      <c r="CG120" s="932"/>
      <c r="CH120" s="932"/>
      <c r="CI120" s="932"/>
      <c r="CJ120" s="932"/>
      <c r="CK120" s="993" t="s">
        <v>443</v>
      </c>
      <c r="CL120" s="994"/>
      <c r="CM120" s="994"/>
      <c r="CN120" s="994"/>
      <c r="CO120" s="995"/>
      <c r="CP120" s="1001" t="s">
        <v>444</v>
      </c>
      <c r="CQ120" s="1002"/>
      <c r="CR120" s="1002"/>
      <c r="CS120" s="1002"/>
      <c r="CT120" s="1002"/>
      <c r="CU120" s="1002"/>
      <c r="CV120" s="1002"/>
      <c r="CW120" s="1002"/>
      <c r="CX120" s="1002"/>
      <c r="CY120" s="1002"/>
      <c r="CZ120" s="1002"/>
      <c r="DA120" s="1002"/>
      <c r="DB120" s="1002"/>
      <c r="DC120" s="1002"/>
      <c r="DD120" s="1002"/>
      <c r="DE120" s="1002"/>
      <c r="DF120" s="1003"/>
      <c r="DG120" s="917">
        <v>4770370</v>
      </c>
      <c r="DH120" s="918"/>
      <c r="DI120" s="918"/>
      <c r="DJ120" s="918"/>
      <c r="DK120" s="918"/>
      <c r="DL120" s="918">
        <v>5280745</v>
      </c>
      <c r="DM120" s="918"/>
      <c r="DN120" s="918"/>
      <c r="DO120" s="918"/>
      <c r="DP120" s="918"/>
      <c r="DQ120" s="918">
        <v>5943655</v>
      </c>
      <c r="DR120" s="918"/>
      <c r="DS120" s="918"/>
      <c r="DT120" s="918"/>
      <c r="DU120" s="918"/>
      <c r="DV120" s="919">
        <v>85.9</v>
      </c>
      <c r="DW120" s="919"/>
      <c r="DX120" s="919"/>
      <c r="DY120" s="919"/>
      <c r="DZ120" s="920"/>
    </row>
    <row r="121" spans="1:130" s="212" customFormat="1" ht="26.25" customHeight="1" x14ac:dyDescent="0.2">
      <c r="A121" s="1044"/>
      <c r="B121" s="936"/>
      <c r="C121" s="961" t="s">
        <v>445</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121</v>
      </c>
      <c r="AB121" s="946"/>
      <c r="AC121" s="946"/>
      <c r="AD121" s="946"/>
      <c r="AE121" s="947"/>
      <c r="AF121" s="948" t="s">
        <v>121</v>
      </c>
      <c r="AG121" s="946"/>
      <c r="AH121" s="946"/>
      <c r="AI121" s="946"/>
      <c r="AJ121" s="947"/>
      <c r="AK121" s="948" t="s">
        <v>121</v>
      </c>
      <c r="AL121" s="946"/>
      <c r="AM121" s="946"/>
      <c r="AN121" s="946"/>
      <c r="AO121" s="947"/>
      <c r="AP121" s="949" t="s">
        <v>121</v>
      </c>
      <c r="AQ121" s="950"/>
      <c r="AR121" s="950"/>
      <c r="AS121" s="950"/>
      <c r="AT121" s="951"/>
      <c r="AU121" s="981"/>
      <c r="AV121" s="982"/>
      <c r="AW121" s="982"/>
      <c r="AX121" s="982"/>
      <c r="AY121" s="983"/>
      <c r="AZ121" s="909" t="s">
        <v>446</v>
      </c>
      <c r="BA121" s="910"/>
      <c r="BB121" s="910"/>
      <c r="BC121" s="910"/>
      <c r="BD121" s="910"/>
      <c r="BE121" s="910"/>
      <c r="BF121" s="910"/>
      <c r="BG121" s="910"/>
      <c r="BH121" s="910"/>
      <c r="BI121" s="910"/>
      <c r="BJ121" s="910"/>
      <c r="BK121" s="910"/>
      <c r="BL121" s="910"/>
      <c r="BM121" s="910"/>
      <c r="BN121" s="910"/>
      <c r="BO121" s="910"/>
      <c r="BP121" s="911"/>
      <c r="BQ121" s="912">
        <v>466764</v>
      </c>
      <c r="BR121" s="913"/>
      <c r="BS121" s="913"/>
      <c r="BT121" s="913"/>
      <c r="BU121" s="913"/>
      <c r="BV121" s="913">
        <v>444706</v>
      </c>
      <c r="BW121" s="913"/>
      <c r="BX121" s="913"/>
      <c r="BY121" s="913"/>
      <c r="BZ121" s="913"/>
      <c r="CA121" s="913">
        <v>445737</v>
      </c>
      <c r="CB121" s="913"/>
      <c r="CC121" s="913"/>
      <c r="CD121" s="913"/>
      <c r="CE121" s="913"/>
      <c r="CF121" s="907">
        <v>6.4</v>
      </c>
      <c r="CG121" s="908"/>
      <c r="CH121" s="908"/>
      <c r="CI121" s="908"/>
      <c r="CJ121" s="908"/>
      <c r="CK121" s="996"/>
      <c r="CL121" s="997"/>
      <c r="CM121" s="997"/>
      <c r="CN121" s="997"/>
      <c r="CO121" s="998"/>
      <c r="CP121" s="1006" t="s">
        <v>447</v>
      </c>
      <c r="CQ121" s="1007"/>
      <c r="CR121" s="1007"/>
      <c r="CS121" s="1007"/>
      <c r="CT121" s="1007"/>
      <c r="CU121" s="1007"/>
      <c r="CV121" s="1007"/>
      <c r="CW121" s="1007"/>
      <c r="CX121" s="1007"/>
      <c r="CY121" s="1007"/>
      <c r="CZ121" s="1007"/>
      <c r="DA121" s="1007"/>
      <c r="DB121" s="1007"/>
      <c r="DC121" s="1007"/>
      <c r="DD121" s="1007"/>
      <c r="DE121" s="1007"/>
      <c r="DF121" s="1008"/>
      <c r="DG121" s="912">
        <v>96366</v>
      </c>
      <c r="DH121" s="913"/>
      <c r="DI121" s="913"/>
      <c r="DJ121" s="913"/>
      <c r="DK121" s="913"/>
      <c r="DL121" s="913">
        <v>102172</v>
      </c>
      <c r="DM121" s="913"/>
      <c r="DN121" s="913"/>
      <c r="DO121" s="913"/>
      <c r="DP121" s="913"/>
      <c r="DQ121" s="913">
        <v>82279</v>
      </c>
      <c r="DR121" s="913"/>
      <c r="DS121" s="913"/>
      <c r="DT121" s="913"/>
      <c r="DU121" s="913"/>
      <c r="DV121" s="914">
        <v>1.2</v>
      </c>
      <c r="DW121" s="914"/>
      <c r="DX121" s="914"/>
      <c r="DY121" s="914"/>
      <c r="DZ121" s="915"/>
    </row>
    <row r="122" spans="1:130" s="212" customFormat="1" ht="26.25" customHeight="1" x14ac:dyDescent="0.2">
      <c r="A122" s="1044"/>
      <c r="B122" s="936"/>
      <c r="C122" s="909" t="s">
        <v>427</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121</v>
      </c>
      <c r="AB122" s="946"/>
      <c r="AC122" s="946"/>
      <c r="AD122" s="946"/>
      <c r="AE122" s="947"/>
      <c r="AF122" s="948" t="s">
        <v>121</v>
      </c>
      <c r="AG122" s="946"/>
      <c r="AH122" s="946"/>
      <c r="AI122" s="946"/>
      <c r="AJ122" s="947"/>
      <c r="AK122" s="948" t="s">
        <v>121</v>
      </c>
      <c r="AL122" s="946"/>
      <c r="AM122" s="946"/>
      <c r="AN122" s="946"/>
      <c r="AO122" s="947"/>
      <c r="AP122" s="949" t="s">
        <v>121</v>
      </c>
      <c r="AQ122" s="950"/>
      <c r="AR122" s="950"/>
      <c r="AS122" s="950"/>
      <c r="AT122" s="951"/>
      <c r="AU122" s="981"/>
      <c r="AV122" s="982"/>
      <c r="AW122" s="982"/>
      <c r="AX122" s="982"/>
      <c r="AY122" s="983"/>
      <c r="AZ122" s="960" t="s">
        <v>448</v>
      </c>
      <c r="BA122" s="952"/>
      <c r="BB122" s="952"/>
      <c r="BC122" s="952"/>
      <c r="BD122" s="952"/>
      <c r="BE122" s="952"/>
      <c r="BF122" s="952"/>
      <c r="BG122" s="952"/>
      <c r="BH122" s="952"/>
      <c r="BI122" s="952"/>
      <c r="BJ122" s="952"/>
      <c r="BK122" s="952"/>
      <c r="BL122" s="952"/>
      <c r="BM122" s="952"/>
      <c r="BN122" s="952"/>
      <c r="BO122" s="952"/>
      <c r="BP122" s="953"/>
      <c r="BQ122" s="986">
        <v>10945768</v>
      </c>
      <c r="BR122" s="987"/>
      <c r="BS122" s="987"/>
      <c r="BT122" s="987"/>
      <c r="BU122" s="987"/>
      <c r="BV122" s="987">
        <v>11149978</v>
      </c>
      <c r="BW122" s="987"/>
      <c r="BX122" s="987"/>
      <c r="BY122" s="987"/>
      <c r="BZ122" s="987"/>
      <c r="CA122" s="987">
        <v>10641583</v>
      </c>
      <c r="CB122" s="987"/>
      <c r="CC122" s="987"/>
      <c r="CD122" s="987"/>
      <c r="CE122" s="987"/>
      <c r="CF122" s="1004">
        <v>153.80000000000001</v>
      </c>
      <c r="CG122" s="1005"/>
      <c r="CH122" s="1005"/>
      <c r="CI122" s="1005"/>
      <c r="CJ122" s="1005"/>
      <c r="CK122" s="996"/>
      <c r="CL122" s="997"/>
      <c r="CM122" s="997"/>
      <c r="CN122" s="997"/>
      <c r="CO122" s="998"/>
      <c r="CP122" s="1006"/>
      <c r="CQ122" s="1007"/>
      <c r="CR122" s="1007"/>
      <c r="CS122" s="1007"/>
      <c r="CT122" s="1007"/>
      <c r="CU122" s="1007"/>
      <c r="CV122" s="1007"/>
      <c r="CW122" s="1007"/>
      <c r="CX122" s="1007"/>
      <c r="CY122" s="1007"/>
      <c r="CZ122" s="1007"/>
      <c r="DA122" s="1007"/>
      <c r="DB122" s="1007"/>
      <c r="DC122" s="1007"/>
      <c r="DD122" s="1007"/>
      <c r="DE122" s="1007"/>
      <c r="DF122" s="1008"/>
      <c r="DG122" s="912"/>
      <c r="DH122" s="913"/>
      <c r="DI122" s="913"/>
      <c r="DJ122" s="913"/>
      <c r="DK122" s="913"/>
      <c r="DL122" s="913"/>
      <c r="DM122" s="913"/>
      <c r="DN122" s="913"/>
      <c r="DO122" s="913"/>
      <c r="DP122" s="913"/>
      <c r="DQ122" s="913"/>
      <c r="DR122" s="913"/>
      <c r="DS122" s="913"/>
      <c r="DT122" s="913"/>
      <c r="DU122" s="913"/>
      <c r="DV122" s="914"/>
      <c r="DW122" s="914"/>
      <c r="DX122" s="914"/>
      <c r="DY122" s="914"/>
      <c r="DZ122" s="915"/>
    </row>
    <row r="123" spans="1:130" s="212" customFormat="1" ht="26.25" customHeight="1" x14ac:dyDescent="0.2">
      <c r="A123" s="1044"/>
      <c r="B123" s="936"/>
      <c r="C123" s="909" t="s">
        <v>433</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121</v>
      </c>
      <c r="AB123" s="946"/>
      <c r="AC123" s="946"/>
      <c r="AD123" s="946"/>
      <c r="AE123" s="947"/>
      <c r="AF123" s="948" t="s">
        <v>121</v>
      </c>
      <c r="AG123" s="946"/>
      <c r="AH123" s="946"/>
      <c r="AI123" s="946"/>
      <c r="AJ123" s="947"/>
      <c r="AK123" s="948" t="s">
        <v>121</v>
      </c>
      <c r="AL123" s="946"/>
      <c r="AM123" s="946"/>
      <c r="AN123" s="946"/>
      <c r="AO123" s="947"/>
      <c r="AP123" s="949" t="s">
        <v>121</v>
      </c>
      <c r="AQ123" s="950"/>
      <c r="AR123" s="950"/>
      <c r="AS123" s="950"/>
      <c r="AT123" s="951"/>
      <c r="AU123" s="984"/>
      <c r="AV123" s="985"/>
      <c r="AW123" s="985"/>
      <c r="AX123" s="985"/>
      <c r="AY123" s="985"/>
      <c r="AZ123" s="235" t="s">
        <v>177</v>
      </c>
      <c r="BA123" s="235"/>
      <c r="BB123" s="235"/>
      <c r="BC123" s="235"/>
      <c r="BD123" s="235"/>
      <c r="BE123" s="235"/>
      <c r="BF123" s="235"/>
      <c r="BG123" s="235"/>
      <c r="BH123" s="235"/>
      <c r="BI123" s="235"/>
      <c r="BJ123" s="235"/>
      <c r="BK123" s="235"/>
      <c r="BL123" s="235"/>
      <c r="BM123" s="235"/>
      <c r="BN123" s="235"/>
      <c r="BO123" s="964" t="s">
        <v>449</v>
      </c>
      <c r="BP123" s="992"/>
      <c r="BQ123" s="1050">
        <v>15030108</v>
      </c>
      <c r="BR123" s="1051"/>
      <c r="BS123" s="1051"/>
      <c r="BT123" s="1051"/>
      <c r="BU123" s="1051"/>
      <c r="BV123" s="1051">
        <v>15502259</v>
      </c>
      <c r="BW123" s="1051"/>
      <c r="BX123" s="1051"/>
      <c r="BY123" s="1051"/>
      <c r="BZ123" s="1051"/>
      <c r="CA123" s="1051">
        <v>15587836</v>
      </c>
      <c r="CB123" s="1051"/>
      <c r="CC123" s="1051"/>
      <c r="CD123" s="1051"/>
      <c r="CE123" s="1051"/>
      <c r="CF123" s="988"/>
      <c r="CG123" s="989"/>
      <c r="CH123" s="989"/>
      <c r="CI123" s="989"/>
      <c r="CJ123" s="990"/>
      <c r="CK123" s="996"/>
      <c r="CL123" s="997"/>
      <c r="CM123" s="997"/>
      <c r="CN123" s="997"/>
      <c r="CO123" s="998"/>
      <c r="CP123" s="1006"/>
      <c r="CQ123" s="1007"/>
      <c r="CR123" s="1007"/>
      <c r="CS123" s="1007"/>
      <c r="CT123" s="1007"/>
      <c r="CU123" s="1007"/>
      <c r="CV123" s="1007"/>
      <c r="CW123" s="1007"/>
      <c r="CX123" s="1007"/>
      <c r="CY123" s="1007"/>
      <c r="CZ123" s="1007"/>
      <c r="DA123" s="1007"/>
      <c r="DB123" s="1007"/>
      <c r="DC123" s="1007"/>
      <c r="DD123" s="1007"/>
      <c r="DE123" s="1007"/>
      <c r="DF123" s="1008"/>
      <c r="DG123" s="945"/>
      <c r="DH123" s="946"/>
      <c r="DI123" s="946"/>
      <c r="DJ123" s="946"/>
      <c r="DK123" s="947"/>
      <c r="DL123" s="948"/>
      <c r="DM123" s="946"/>
      <c r="DN123" s="946"/>
      <c r="DO123" s="946"/>
      <c r="DP123" s="947"/>
      <c r="DQ123" s="948"/>
      <c r="DR123" s="946"/>
      <c r="DS123" s="946"/>
      <c r="DT123" s="946"/>
      <c r="DU123" s="947"/>
      <c r="DV123" s="949"/>
      <c r="DW123" s="950"/>
      <c r="DX123" s="950"/>
      <c r="DY123" s="950"/>
      <c r="DZ123" s="951"/>
    </row>
    <row r="124" spans="1:130" s="212" customFormat="1" ht="26.25" customHeight="1" thickBot="1" x14ac:dyDescent="0.25">
      <c r="A124" s="1044"/>
      <c r="B124" s="936"/>
      <c r="C124" s="909" t="s">
        <v>436</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121</v>
      </c>
      <c r="AB124" s="946"/>
      <c r="AC124" s="946"/>
      <c r="AD124" s="946"/>
      <c r="AE124" s="947"/>
      <c r="AF124" s="948" t="s">
        <v>121</v>
      </c>
      <c r="AG124" s="946"/>
      <c r="AH124" s="946"/>
      <c r="AI124" s="946"/>
      <c r="AJ124" s="947"/>
      <c r="AK124" s="948" t="s">
        <v>121</v>
      </c>
      <c r="AL124" s="946"/>
      <c r="AM124" s="946"/>
      <c r="AN124" s="946"/>
      <c r="AO124" s="947"/>
      <c r="AP124" s="949" t="s">
        <v>121</v>
      </c>
      <c r="AQ124" s="950"/>
      <c r="AR124" s="950"/>
      <c r="AS124" s="950"/>
      <c r="AT124" s="951"/>
      <c r="AU124" s="1046" t="s">
        <v>450</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v>93.5</v>
      </c>
      <c r="BR124" s="1014"/>
      <c r="BS124" s="1014"/>
      <c r="BT124" s="1014"/>
      <c r="BU124" s="1014"/>
      <c r="BV124" s="1014">
        <v>101.2</v>
      </c>
      <c r="BW124" s="1014"/>
      <c r="BX124" s="1014"/>
      <c r="BY124" s="1014"/>
      <c r="BZ124" s="1014"/>
      <c r="CA124" s="1014">
        <v>98.4</v>
      </c>
      <c r="CB124" s="1014"/>
      <c r="CC124" s="1014"/>
      <c r="CD124" s="1014"/>
      <c r="CE124" s="1014"/>
      <c r="CF124" s="1015"/>
      <c r="CG124" s="1016"/>
      <c r="CH124" s="1016"/>
      <c r="CI124" s="1016"/>
      <c r="CJ124" s="1017"/>
      <c r="CK124" s="999"/>
      <c r="CL124" s="999"/>
      <c r="CM124" s="999"/>
      <c r="CN124" s="999"/>
      <c r="CO124" s="1000"/>
      <c r="CP124" s="1006" t="s">
        <v>451</v>
      </c>
      <c r="CQ124" s="1007"/>
      <c r="CR124" s="1007"/>
      <c r="CS124" s="1007"/>
      <c r="CT124" s="1007"/>
      <c r="CU124" s="1007"/>
      <c r="CV124" s="1007"/>
      <c r="CW124" s="1007"/>
      <c r="CX124" s="1007"/>
      <c r="CY124" s="1007"/>
      <c r="CZ124" s="1007"/>
      <c r="DA124" s="1007"/>
      <c r="DB124" s="1007"/>
      <c r="DC124" s="1007"/>
      <c r="DD124" s="1007"/>
      <c r="DE124" s="1007"/>
      <c r="DF124" s="1008"/>
      <c r="DG124" s="991" t="s">
        <v>121</v>
      </c>
      <c r="DH124" s="973"/>
      <c r="DI124" s="973"/>
      <c r="DJ124" s="973"/>
      <c r="DK124" s="974"/>
      <c r="DL124" s="972" t="s">
        <v>121</v>
      </c>
      <c r="DM124" s="973"/>
      <c r="DN124" s="973"/>
      <c r="DO124" s="973"/>
      <c r="DP124" s="974"/>
      <c r="DQ124" s="972" t="s">
        <v>121</v>
      </c>
      <c r="DR124" s="973"/>
      <c r="DS124" s="973"/>
      <c r="DT124" s="973"/>
      <c r="DU124" s="974"/>
      <c r="DV124" s="975" t="s">
        <v>121</v>
      </c>
      <c r="DW124" s="976"/>
      <c r="DX124" s="976"/>
      <c r="DY124" s="976"/>
      <c r="DZ124" s="977"/>
    </row>
    <row r="125" spans="1:130" s="212" customFormat="1" ht="26.25" customHeight="1" x14ac:dyDescent="0.2">
      <c r="A125" s="1044"/>
      <c r="B125" s="936"/>
      <c r="C125" s="909" t="s">
        <v>438</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121</v>
      </c>
      <c r="AB125" s="946"/>
      <c r="AC125" s="946"/>
      <c r="AD125" s="946"/>
      <c r="AE125" s="947"/>
      <c r="AF125" s="948" t="s">
        <v>121</v>
      </c>
      <c r="AG125" s="946"/>
      <c r="AH125" s="946"/>
      <c r="AI125" s="946"/>
      <c r="AJ125" s="947"/>
      <c r="AK125" s="948" t="s">
        <v>121</v>
      </c>
      <c r="AL125" s="946"/>
      <c r="AM125" s="946"/>
      <c r="AN125" s="946"/>
      <c r="AO125" s="947"/>
      <c r="AP125" s="949" t="s">
        <v>121</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452</v>
      </c>
      <c r="CL125" s="994"/>
      <c r="CM125" s="994"/>
      <c r="CN125" s="994"/>
      <c r="CO125" s="995"/>
      <c r="CP125" s="916" t="s">
        <v>453</v>
      </c>
      <c r="CQ125" s="884"/>
      <c r="CR125" s="884"/>
      <c r="CS125" s="884"/>
      <c r="CT125" s="884"/>
      <c r="CU125" s="884"/>
      <c r="CV125" s="884"/>
      <c r="CW125" s="884"/>
      <c r="CX125" s="884"/>
      <c r="CY125" s="884"/>
      <c r="CZ125" s="884"/>
      <c r="DA125" s="884"/>
      <c r="DB125" s="884"/>
      <c r="DC125" s="884"/>
      <c r="DD125" s="884"/>
      <c r="DE125" s="884"/>
      <c r="DF125" s="885"/>
      <c r="DG125" s="917" t="s">
        <v>121</v>
      </c>
      <c r="DH125" s="918"/>
      <c r="DI125" s="918"/>
      <c r="DJ125" s="918"/>
      <c r="DK125" s="918"/>
      <c r="DL125" s="918" t="s">
        <v>121</v>
      </c>
      <c r="DM125" s="918"/>
      <c r="DN125" s="918"/>
      <c r="DO125" s="918"/>
      <c r="DP125" s="918"/>
      <c r="DQ125" s="918" t="s">
        <v>121</v>
      </c>
      <c r="DR125" s="918"/>
      <c r="DS125" s="918"/>
      <c r="DT125" s="918"/>
      <c r="DU125" s="918"/>
      <c r="DV125" s="919" t="s">
        <v>121</v>
      </c>
      <c r="DW125" s="919"/>
      <c r="DX125" s="919"/>
      <c r="DY125" s="919"/>
      <c r="DZ125" s="920"/>
    </row>
    <row r="126" spans="1:130" s="212" customFormat="1" ht="26.25" customHeight="1" thickBot="1" x14ac:dyDescent="0.25">
      <c r="A126" s="1044"/>
      <c r="B126" s="936"/>
      <c r="C126" s="909" t="s">
        <v>440</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121</v>
      </c>
      <c r="AB126" s="946"/>
      <c r="AC126" s="946"/>
      <c r="AD126" s="946"/>
      <c r="AE126" s="947"/>
      <c r="AF126" s="948" t="s">
        <v>121</v>
      </c>
      <c r="AG126" s="946"/>
      <c r="AH126" s="946"/>
      <c r="AI126" s="946"/>
      <c r="AJ126" s="947"/>
      <c r="AK126" s="948" t="s">
        <v>121</v>
      </c>
      <c r="AL126" s="946"/>
      <c r="AM126" s="946"/>
      <c r="AN126" s="946"/>
      <c r="AO126" s="947"/>
      <c r="AP126" s="949" t="s">
        <v>121</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454</v>
      </c>
      <c r="CQ126" s="910"/>
      <c r="CR126" s="910"/>
      <c r="CS126" s="910"/>
      <c r="CT126" s="910"/>
      <c r="CU126" s="910"/>
      <c r="CV126" s="910"/>
      <c r="CW126" s="910"/>
      <c r="CX126" s="910"/>
      <c r="CY126" s="910"/>
      <c r="CZ126" s="910"/>
      <c r="DA126" s="910"/>
      <c r="DB126" s="910"/>
      <c r="DC126" s="910"/>
      <c r="DD126" s="910"/>
      <c r="DE126" s="910"/>
      <c r="DF126" s="911"/>
      <c r="DG126" s="912" t="s">
        <v>121</v>
      </c>
      <c r="DH126" s="913"/>
      <c r="DI126" s="913"/>
      <c r="DJ126" s="913"/>
      <c r="DK126" s="913"/>
      <c r="DL126" s="913" t="s">
        <v>121</v>
      </c>
      <c r="DM126" s="913"/>
      <c r="DN126" s="913"/>
      <c r="DO126" s="913"/>
      <c r="DP126" s="913"/>
      <c r="DQ126" s="913" t="s">
        <v>121</v>
      </c>
      <c r="DR126" s="913"/>
      <c r="DS126" s="913"/>
      <c r="DT126" s="913"/>
      <c r="DU126" s="913"/>
      <c r="DV126" s="914" t="s">
        <v>121</v>
      </c>
      <c r="DW126" s="914"/>
      <c r="DX126" s="914"/>
      <c r="DY126" s="914"/>
      <c r="DZ126" s="915"/>
    </row>
    <row r="127" spans="1:130" s="212" customFormat="1" ht="26.25" customHeight="1" x14ac:dyDescent="0.2">
      <c r="A127" s="1045"/>
      <c r="B127" s="938"/>
      <c r="C127" s="960" t="s">
        <v>455</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v>9</v>
      </c>
      <c r="AB127" s="946"/>
      <c r="AC127" s="946"/>
      <c r="AD127" s="946"/>
      <c r="AE127" s="947"/>
      <c r="AF127" s="948">
        <v>6</v>
      </c>
      <c r="AG127" s="946"/>
      <c r="AH127" s="946"/>
      <c r="AI127" s="946"/>
      <c r="AJ127" s="947"/>
      <c r="AK127" s="948">
        <v>5</v>
      </c>
      <c r="AL127" s="946"/>
      <c r="AM127" s="946"/>
      <c r="AN127" s="946"/>
      <c r="AO127" s="947"/>
      <c r="AP127" s="949">
        <v>0</v>
      </c>
      <c r="AQ127" s="950"/>
      <c r="AR127" s="950"/>
      <c r="AS127" s="950"/>
      <c r="AT127" s="951"/>
      <c r="AU127" s="214"/>
      <c r="AV127" s="214"/>
      <c r="AW127" s="214"/>
      <c r="AX127" s="1018" t="s">
        <v>456</v>
      </c>
      <c r="AY127" s="1019"/>
      <c r="AZ127" s="1019"/>
      <c r="BA127" s="1019"/>
      <c r="BB127" s="1019"/>
      <c r="BC127" s="1019"/>
      <c r="BD127" s="1019"/>
      <c r="BE127" s="1020"/>
      <c r="BF127" s="1021" t="s">
        <v>457</v>
      </c>
      <c r="BG127" s="1019"/>
      <c r="BH127" s="1019"/>
      <c r="BI127" s="1019"/>
      <c r="BJ127" s="1019"/>
      <c r="BK127" s="1019"/>
      <c r="BL127" s="1020"/>
      <c r="BM127" s="1021" t="s">
        <v>458</v>
      </c>
      <c r="BN127" s="1019"/>
      <c r="BO127" s="1019"/>
      <c r="BP127" s="1019"/>
      <c r="BQ127" s="1019"/>
      <c r="BR127" s="1019"/>
      <c r="BS127" s="1020"/>
      <c r="BT127" s="1021" t="s">
        <v>459</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460</v>
      </c>
      <c r="CQ127" s="910"/>
      <c r="CR127" s="910"/>
      <c r="CS127" s="910"/>
      <c r="CT127" s="910"/>
      <c r="CU127" s="910"/>
      <c r="CV127" s="910"/>
      <c r="CW127" s="910"/>
      <c r="CX127" s="910"/>
      <c r="CY127" s="910"/>
      <c r="CZ127" s="910"/>
      <c r="DA127" s="910"/>
      <c r="DB127" s="910"/>
      <c r="DC127" s="910"/>
      <c r="DD127" s="910"/>
      <c r="DE127" s="910"/>
      <c r="DF127" s="911"/>
      <c r="DG127" s="912" t="s">
        <v>121</v>
      </c>
      <c r="DH127" s="913"/>
      <c r="DI127" s="913"/>
      <c r="DJ127" s="913"/>
      <c r="DK127" s="913"/>
      <c r="DL127" s="913" t="s">
        <v>121</v>
      </c>
      <c r="DM127" s="913"/>
      <c r="DN127" s="913"/>
      <c r="DO127" s="913"/>
      <c r="DP127" s="913"/>
      <c r="DQ127" s="913" t="s">
        <v>121</v>
      </c>
      <c r="DR127" s="913"/>
      <c r="DS127" s="913"/>
      <c r="DT127" s="913"/>
      <c r="DU127" s="913"/>
      <c r="DV127" s="914" t="s">
        <v>121</v>
      </c>
      <c r="DW127" s="914"/>
      <c r="DX127" s="914"/>
      <c r="DY127" s="914"/>
      <c r="DZ127" s="915"/>
    </row>
    <row r="128" spans="1:130" s="212" customFormat="1" ht="26.25" customHeight="1" thickBot="1" x14ac:dyDescent="0.25">
      <c r="A128" s="1028" t="s">
        <v>461</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462</v>
      </c>
      <c r="X128" s="1030"/>
      <c r="Y128" s="1030"/>
      <c r="Z128" s="1031"/>
      <c r="AA128" s="1032" t="s">
        <v>121</v>
      </c>
      <c r="AB128" s="1033"/>
      <c r="AC128" s="1033"/>
      <c r="AD128" s="1033"/>
      <c r="AE128" s="1034"/>
      <c r="AF128" s="1035">
        <v>265</v>
      </c>
      <c r="AG128" s="1033"/>
      <c r="AH128" s="1033"/>
      <c r="AI128" s="1033"/>
      <c r="AJ128" s="1034"/>
      <c r="AK128" s="1035">
        <v>22070</v>
      </c>
      <c r="AL128" s="1033"/>
      <c r="AM128" s="1033"/>
      <c r="AN128" s="1033"/>
      <c r="AO128" s="1034"/>
      <c r="AP128" s="1036"/>
      <c r="AQ128" s="1037"/>
      <c r="AR128" s="1037"/>
      <c r="AS128" s="1037"/>
      <c r="AT128" s="1038"/>
      <c r="AU128" s="214"/>
      <c r="AV128" s="214"/>
      <c r="AW128" s="214"/>
      <c r="AX128" s="883" t="s">
        <v>463</v>
      </c>
      <c r="AY128" s="884"/>
      <c r="AZ128" s="884"/>
      <c r="BA128" s="884"/>
      <c r="BB128" s="884"/>
      <c r="BC128" s="884"/>
      <c r="BD128" s="884"/>
      <c r="BE128" s="885"/>
      <c r="BF128" s="1039" t="s">
        <v>121</v>
      </c>
      <c r="BG128" s="1040"/>
      <c r="BH128" s="1040"/>
      <c r="BI128" s="1040"/>
      <c r="BJ128" s="1040"/>
      <c r="BK128" s="1040"/>
      <c r="BL128" s="1041"/>
      <c r="BM128" s="1039">
        <v>13.81</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464</v>
      </c>
      <c r="CQ128" s="713"/>
      <c r="CR128" s="713"/>
      <c r="CS128" s="713"/>
      <c r="CT128" s="713"/>
      <c r="CU128" s="713"/>
      <c r="CV128" s="713"/>
      <c r="CW128" s="713"/>
      <c r="CX128" s="713"/>
      <c r="CY128" s="713"/>
      <c r="CZ128" s="713"/>
      <c r="DA128" s="713"/>
      <c r="DB128" s="713"/>
      <c r="DC128" s="713"/>
      <c r="DD128" s="713"/>
      <c r="DE128" s="713"/>
      <c r="DF128" s="1023"/>
      <c r="DG128" s="1024" t="s">
        <v>121</v>
      </c>
      <c r="DH128" s="1025"/>
      <c r="DI128" s="1025"/>
      <c r="DJ128" s="1025"/>
      <c r="DK128" s="1025"/>
      <c r="DL128" s="1025" t="s">
        <v>121</v>
      </c>
      <c r="DM128" s="1025"/>
      <c r="DN128" s="1025"/>
      <c r="DO128" s="1025"/>
      <c r="DP128" s="1025"/>
      <c r="DQ128" s="1025" t="s">
        <v>121</v>
      </c>
      <c r="DR128" s="1025"/>
      <c r="DS128" s="1025"/>
      <c r="DT128" s="1025"/>
      <c r="DU128" s="1025"/>
      <c r="DV128" s="1026" t="s">
        <v>121</v>
      </c>
      <c r="DW128" s="1026"/>
      <c r="DX128" s="1026"/>
      <c r="DY128" s="1026"/>
      <c r="DZ128" s="1027"/>
    </row>
    <row r="129" spans="1:131" s="212" customFormat="1" ht="26.25" customHeight="1" x14ac:dyDescent="0.2">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465</v>
      </c>
      <c r="X129" s="1058"/>
      <c r="Y129" s="1058"/>
      <c r="Z129" s="1059"/>
      <c r="AA129" s="945">
        <v>7382099</v>
      </c>
      <c r="AB129" s="946"/>
      <c r="AC129" s="946"/>
      <c r="AD129" s="946"/>
      <c r="AE129" s="947"/>
      <c r="AF129" s="948">
        <v>7463642</v>
      </c>
      <c r="AG129" s="946"/>
      <c r="AH129" s="946"/>
      <c r="AI129" s="946"/>
      <c r="AJ129" s="947"/>
      <c r="AK129" s="948">
        <v>7773537</v>
      </c>
      <c r="AL129" s="946"/>
      <c r="AM129" s="946"/>
      <c r="AN129" s="946"/>
      <c r="AO129" s="947"/>
      <c r="AP129" s="1060"/>
      <c r="AQ129" s="1061"/>
      <c r="AR129" s="1061"/>
      <c r="AS129" s="1061"/>
      <c r="AT129" s="1062"/>
      <c r="AU129" s="215"/>
      <c r="AV129" s="215"/>
      <c r="AW129" s="215"/>
      <c r="AX129" s="1052" t="s">
        <v>466</v>
      </c>
      <c r="AY129" s="910"/>
      <c r="AZ129" s="910"/>
      <c r="BA129" s="910"/>
      <c r="BB129" s="910"/>
      <c r="BC129" s="910"/>
      <c r="BD129" s="910"/>
      <c r="BE129" s="911"/>
      <c r="BF129" s="1053" t="s">
        <v>121</v>
      </c>
      <c r="BG129" s="1054"/>
      <c r="BH129" s="1054"/>
      <c r="BI129" s="1054"/>
      <c r="BJ129" s="1054"/>
      <c r="BK129" s="1054"/>
      <c r="BL129" s="1055"/>
      <c r="BM129" s="1053">
        <v>18.809999999999999</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921" t="s">
        <v>467</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468</v>
      </c>
      <c r="X130" s="1058"/>
      <c r="Y130" s="1058"/>
      <c r="Z130" s="1059"/>
      <c r="AA130" s="945">
        <v>828478</v>
      </c>
      <c r="AB130" s="946"/>
      <c r="AC130" s="946"/>
      <c r="AD130" s="946"/>
      <c r="AE130" s="947"/>
      <c r="AF130" s="948">
        <v>828510</v>
      </c>
      <c r="AG130" s="946"/>
      <c r="AH130" s="946"/>
      <c r="AI130" s="946"/>
      <c r="AJ130" s="947"/>
      <c r="AK130" s="948">
        <v>854227</v>
      </c>
      <c r="AL130" s="946"/>
      <c r="AM130" s="946"/>
      <c r="AN130" s="946"/>
      <c r="AO130" s="947"/>
      <c r="AP130" s="1060"/>
      <c r="AQ130" s="1061"/>
      <c r="AR130" s="1061"/>
      <c r="AS130" s="1061"/>
      <c r="AT130" s="1062"/>
      <c r="AU130" s="215"/>
      <c r="AV130" s="215"/>
      <c r="AW130" s="215"/>
      <c r="AX130" s="1052" t="s">
        <v>469</v>
      </c>
      <c r="AY130" s="910"/>
      <c r="AZ130" s="910"/>
      <c r="BA130" s="910"/>
      <c r="BB130" s="910"/>
      <c r="BC130" s="910"/>
      <c r="BD130" s="910"/>
      <c r="BE130" s="911"/>
      <c r="BF130" s="1088">
        <v>9.6999999999999993</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470</v>
      </c>
      <c r="X131" s="1095"/>
      <c r="Y131" s="1095"/>
      <c r="Z131" s="1096"/>
      <c r="AA131" s="991">
        <v>6553621</v>
      </c>
      <c r="AB131" s="973"/>
      <c r="AC131" s="973"/>
      <c r="AD131" s="973"/>
      <c r="AE131" s="974"/>
      <c r="AF131" s="972">
        <v>6635132</v>
      </c>
      <c r="AG131" s="973"/>
      <c r="AH131" s="973"/>
      <c r="AI131" s="973"/>
      <c r="AJ131" s="974"/>
      <c r="AK131" s="972">
        <v>6919310</v>
      </c>
      <c r="AL131" s="973"/>
      <c r="AM131" s="973"/>
      <c r="AN131" s="973"/>
      <c r="AO131" s="974"/>
      <c r="AP131" s="1097"/>
      <c r="AQ131" s="1098"/>
      <c r="AR131" s="1098"/>
      <c r="AS131" s="1098"/>
      <c r="AT131" s="1099"/>
      <c r="AU131" s="215"/>
      <c r="AV131" s="215"/>
      <c r="AW131" s="215"/>
      <c r="AX131" s="1070" t="s">
        <v>471</v>
      </c>
      <c r="AY131" s="713"/>
      <c r="AZ131" s="713"/>
      <c r="BA131" s="713"/>
      <c r="BB131" s="713"/>
      <c r="BC131" s="713"/>
      <c r="BD131" s="713"/>
      <c r="BE131" s="1023"/>
      <c r="BF131" s="1071">
        <v>98.4</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1077" t="s">
        <v>472</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473</v>
      </c>
      <c r="W132" s="1081"/>
      <c r="X132" s="1081"/>
      <c r="Y132" s="1081"/>
      <c r="Z132" s="1082"/>
      <c r="AA132" s="1083">
        <v>9.9907821949999995</v>
      </c>
      <c r="AB132" s="1084"/>
      <c r="AC132" s="1084"/>
      <c r="AD132" s="1084"/>
      <c r="AE132" s="1085"/>
      <c r="AF132" s="1086">
        <v>10.05666504</v>
      </c>
      <c r="AG132" s="1084"/>
      <c r="AH132" s="1084"/>
      <c r="AI132" s="1084"/>
      <c r="AJ132" s="1085"/>
      <c r="AK132" s="1086">
        <v>9.2387246709999999</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474</v>
      </c>
      <c r="W133" s="1064"/>
      <c r="X133" s="1064"/>
      <c r="Y133" s="1064"/>
      <c r="Z133" s="1065"/>
      <c r="AA133" s="1066">
        <v>8.6</v>
      </c>
      <c r="AB133" s="1067"/>
      <c r="AC133" s="1067"/>
      <c r="AD133" s="1067"/>
      <c r="AE133" s="1068"/>
      <c r="AF133" s="1066">
        <v>9.3000000000000007</v>
      </c>
      <c r="AG133" s="1067"/>
      <c r="AH133" s="1067"/>
      <c r="AI133" s="1067"/>
      <c r="AJ133" s="1068"/>
      <c r="AK133" s="1066">
        <v>9.6999999999999993</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SrUnAGTXWgpDeyz43irZsJ+ZWPSiMxWf7azzjh/MfRJuiovwGxTfW/SNJZZn5QkqL6obq4aM2M2RfFxPbll7g==" saltValue="3j0kkDYKNDE98kRqh6X8X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25" zoomScaleNormal="85" zoomScaleSheetLayoutView="100" workbookViewId="0"/>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475</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qnRLk1ojCbBDizoKioGrZeQvHmP245vCvQghNZ8E8gxL0PYqZW1XDapCXwocOCOTaTsjHSRYOelwpFuO0DNkfg==" saltValue="z/knzxKjAzhrRVC/DSSzP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THW/w7fufmVcZUFEY+a2qu+b90vgcdP11Hu8ouKWDTNi454/66sK7/yuvjLjxdgXFDEd/VREmlY8RLcwlpyCiQ==" saltValue="2gvLFbQryvm78g8p3Z6HJg=="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12" zoomScale="90" zoomScaleSheetLayoutView="90"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476</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477</v>
      </c>
      <c r="AL6" s="248"/>
      <c r="AM6" s="248"/>
      <c r="AN6" s="248"/>
    </row>
    <row r="7" spans="1:46" ht="13.5" customHeight="1" x14ac:dyDescent="0.2">
      <c r="A7" s="247"/>
      <c r="AK7" s="250"/>
      <c r="AL7" s="251"/>
      <c r="AM7" s="251"/>
      <c r="AN7" s="252"/>
      <c r="AO7" s="1101" t="s">
        <v>478</v>
      </c>
      <c r="AP7" s="253"/>
      <c r="AQ7" s="254" t="s">
        <v>479</v>
      </c>
      <c r="AR7" s="255"/>
    </row>
    <row r="8" spans="1:46" ht="13.2" x14ac:dyDescent="0.2">
      <c r="A8" s="247"/>
      <c r="AK8" s="256"/>
      <c r="AL8" s="257"/>
      <c r="AM8" s="257"/>
      <c r="AN8" s="258"/>
      <c r="AO8" s="1102"/>
      <c r="AP8" s="259" t="s">
        <v>480</v>
      </c>
      <c r="AQ8" s="260" t="s">
        <v>481</v>
      </c>
      <c r="AR8" s="261" t="s">
        <v>482</v>
      </c>
    </row>
    <row r="9" spans="1:46" ht="13.2" x14ac:dyDescent="0.2">
      <c r="A9" s="247"/>
      <c r="AK9" s="1103" t="s">
        <v>483</v>
      </c>
      <c r="AL9" s="1104"/>
      <c r="AM9" s="1104"/>
      <c r="AN9" s="1105"/>
      <c r="AO9" s="262">
        <v>2314662</v>
      </c>
      <c r="AP9" s="262">
        <v>84967</v>
      </c>
      <c r="AQ9" s="263">
        <v>117270</v>
      </c>
      <c r="AR9" s="264">
        <v>-27.5</v>
      </c>
    </row>
    <row r="10" spans="1:46" ht="13.5" customHeight="1" x14ac:dyDescent="0.2">
      <c r="A10" s="247"/>
      <c r="AK10" s="1103" t="s">
        <v>484</v>
      </c>
      <c r="AL10" s="1104"/>
      <c r="AM10" s="1104"/>
      <c r="AN10" s="1105"/>
      <c r="AO10" s="265">
        <v>301126</v>
      </c>
      <c r="AP10" s="265">
        <v>11054</v>
      </c>
      <c r="AQ10" s="266">
        <v>10490</v>
      </c>
      <c r="AR10" s="267">
        <v>5.4</v>
      </c>
    </row>
    <row r="11" spans="1:46" ht="13.5" customHeight="1" x14ac:dyDescent="0.2">
      <c r="A11" s="247"/>
      <c r="AK11" s="1103" t="s">
        <v>485</v>
      </c>
      <c r="AL11" s="1104"/>
      <c r="AM11" s="1104"/>
      <c r="AN11" s="1105"/>
      <c r="AO11" s="265">
        <v>37840</v>
      </c>
      <c r="AP11" s="265">
        <v>1389</v>
      </c>
      <c r="AQ11" s="266">
        <v>1802</v>
      </c>
      <c r="AR11" s="267">
        <v>-22.9</v>
      </c>
    </row>
    <row r="12" spans="1:46" ht="13.5" customHeight="1" x14ac:dyDescent="0.2">
      <c r="A12" s="247"/>
      <c r="AK12" s="1103" t="s">
        <v>486</v>
      </c>
      <c r="AL12" s="1104"/>
      <c r="AM12" s="1104"/>
      <c r="AN12" s="1105"/>
      <c r="AO12" s="265" t="s">
        <v>487</v>
      </c>
      <c r="AP12" s="265" t="s">
        <v>487</v>
      </c>
      <c r="AQ12" s="266">
        <v>3</v>
      </c>
      <c r="AR12" s="267" t="s">
        <v>487</v>
      </c>
    </row>
    <row r="13" spans="1:46" ht="13.5" customHeight="1" x14ac:dyDescent="0.2">
      <c r="A13" s="247"/>
      <c r="AK13" s="1103" t="s">
        <v>488</v>
      </c>
      <c r="AL13" s="1104"/>
      <c r="AM13" s="1104"/>
      <c r="AN13" s="1105"/>
      <c r="AO13" s="265">
        <v>144592</v>
      </c>
      <c r="AP13" s="265">
        <v>5308</v>
      </c>
      <c r="AQ13" s="266">
        <v>4482</v>
      </c>
      <c r="AR13" s="267">
        <v>18.399999999999999</v>
      </c>
    </row>
    <row r="14" spans="1:46" ht="13.5" customHeight="1" x14ac:dyDescent="0.2">
      <c r="A14" s="247"/>
      <c r="AK14" s="1103" t="s">
        <v>489</v>
      </c>
      <c r="AL14" s="1104"/>
      <c r="AM14" s="1104"/>
      <c r="AN14" s="1105"/>
      <c r="AO14" s="265">
        <v>44145</v>
      </c>
      <c r="AP14" s="265">
        <v>1620</v>
      </c>
      <c r="AQ14" s="266">
        <v>2749</v>
      </c>
      <c r="AR14" s="267">
        <v>-41.1</v>
      </c>
    </row>
    <row r="15" spans="1:46" ht="13.5" customHeight="1" x14ac:dyDescent="0.2">
      <c r="A15" s="247"/>
      <c r="AK15" s="1106" t="s">
        <v>490</v>
      </c>
      <c r="AL15" s="1107"/>
      <c r="AM15" s="1107"/>
      <c r="AN15" s="1108"/>
      <c r="AO15" s="265">
        <v>-100058</v>
      </c>
      <c r="AP15" s="265">
        <v>-3673</v>
      </c>
      <c r="AQ15" s="266">
        <v>-7399</v>
      </c>
      <c r="AR15" s="267">
        <v>-50.4</v>
      </c>
    </row>
    <row r="16" spans="1:46" ht="13.2" x14ac:dyDescent="0.2">
      <c r="A16" s="247"/>
      <c r="AK16" s="1106" t="s">
        <v>177</v>
      </c>
      <c r="AL16" s="1107"/>
      <c r="AM16" s="1107"/>
      <c r="AN16" s="1108"/>
      <c r="AO16" s="265">
        <v>2742307</v>
      </c>
      <c r="AP16" s="265">
        <v>100665</v>
      </c>
      <c r="AQ16" s="266">
        <v>129397</v>
      </c>
      <c r="AR16" s="267">
        <v>-22.2</v>
      </c>
    </row>
    <row r="17" spans="1:46" ht="13.2" x14ac:dyDescent="0.2">
      <c r="A17" s="247"/>
    </row>
    <row r="18" spans="1:46" ht="13.2" x14ac:dyDescent="0.2">
      <c r="A18" s="247"/>
      <c r="AQ18" s="268"/>
      <c r="AR18" s="268"/>
    </row>
    <row r="19" spans="1:46" ht="13.2" x14ac:dyDescent="0.2">
      <c r="A19" s="247"/>
      <c r="AK19" s="243" t="s">
        <v>491</v>
      </c>
    </row>
    <row r="20" spans="1:46" ht="13.2" x14ac:dyDescent="0.2">
      <c r="A20" s="247"/>
      <c r="AK20" s="269"/>
      <c r="AL20" s="270"/>
      <c r="AM20" s="270"/>
      <c r="AN20" s="271"/>
      <c r="AO20" s="272" t="s">
        <v>492</v>
      </c>
      <c r="AP20" s="273" t="s">
        <v>493</v>
      </c>
      <c r="AQ20" s="274" t="s">
        <v>494</v>
      </c>
      <c r="AR20" s="275"/>
    </row>
    <row r="21" spans="1:46" s="248" customFormat="1" ht="13.2" x14ac:dyDescent="0.2">
      <c r="A21" s="276"/>
      <c r="AK21" s="1109" t="s">
        <v>495</v>
      </c>
      <c r="AL21" s="1110"/>
      <c r="AM21" s="1110"/>
      <c r="AN21" s="1111"/>
      <c r="AO21" s="277">
        <v>7.49</v>
      </c>
      <c r="AP21" s="278">
        <v>11.07</v>
      </c>
      <c r="AQ21" s="279">
        <v>-3.58</v>
      </c>
      <c r="AS21" s="280"/>
      <c r="AT21" s="276"/>
    </row>
    <row r="22" spans="1:46" s="248" customFormat="1" ht="13.2" x14ac:dyDescent="0.2">
      <c r="A22" s="276"/>
      <c r="AK22" s="1109" t="s">
        <v>496</v>
      </c>
      <c r="AL22" s="1110"/>
      <c r="AM22" s="1110"/>
      <c r="AN22" s="1111"/>
      <c r="AO22" s="281">
        <v>97.4</v>
      </c>
      <c r="AP22" s="282">
        <v>97.2</v>
      </c>
      <c r="AQ22" s="283">
        <v>0.2</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00" t="s">
        <v>497</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2" x14ac:dyDescent="0.2">
      <c r="A27" s="288"/>
      <c r="AS27" s="243"/>
      <c r="AT27" s="243"/>
    </row>
    <row r="28" spans="1:46" ht="16.2" x14ac:dyDescent="0.2">
      <c r="A28" s="244" t="s">
        <v>498</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499</v>
      </c>
      <c r="AL29" s="248"/>
      <c r="AM29" s="248"/>
      <c r="AN29" s="248"/>
      <c r="AS29" s="290"/>
    </row>
    <row r="30" spans="1:46" ht="13.5" customHeight="1" x14ac:dyDescent="0.2">
      <c r="A30" s="247"/>
      <c r="AK30" s="250"/>
      <c r="AL30" s="251"/>
      <c r="AM30" s="251"/>
      <c r="AN30" s="252"/>
      <c r="AO30" s="1101" t="s">
        <v>478</v>
      </c>
      <c r="AP30" s="253"/>
      <c r="AQ30" s="254" t="s">
        <v>479</v>
      </c>
      <c r="AR30" s="255"/>
    </row>
    <row r="31" spans="1:46" ht="13.2" x14ac:dyDescent="0.2">
      <c r="A31" s="247"/>
      <c r="AK31" s="256"/>
      <c r="AL31" s="257"/>
      <c r="AM31" s="257"/>
      <c r="AN31" s="258"/>
      <c r="AO31" s="1102"/>
      <c r="AP31" s="259" t="s">
        <v>480</v>
      </c>
      <c r="AQ31" s="260" t="s">
        <v>481</v>
      </c>
      <c r="AR31" s="261" t="s">
        <v>482</v>
      </c>
    </row>
    <row r="32" spans="1:46" ht="27" customHeight="1" x14ac:dyDescent="0.2">
      <c r="A32" s="247"/>
      <c r="AK32" s="1117" t="s">
        <v>500</v>
      </c>
      <c r="AL32" s="1118"/>
      <c r="AM32" s="1118"/>
      <c r="AN32" s="1119"/>
      <c r="AO32" s="291">
        <v>1043137</v>
      </c>
      <c r="AP32" s="291">
        <v>38291</v>
      </c>
      <c r="AQ32" s="292">
        <v>74841</v>
      </c>
      <c r="AR32" s="293">
        <v>-48.8</v>
      </c>
    </row>
    <row r="33" spans="1:46" ht="13.5" customHeight="1" x14ac:dyDescent="0.2">
      <c r="A33" s="247"/>
      <c r="AK33" s="1117" t="s">
        <v>501</v>
      </c>
      <c r="AL33" s="1118"/>
      <c r="AM33" s="1118"/>
      <c r="AN33" s="1119"/>
      <c r="AO33" s="291" t="s">
        <v>487</v>
      </c>
      <c r="AP33" s="291" t="s">
        <v>487</v>
      </c>
      <c r="AQ33" s="292" t="s">
        <v>487</v>
      </c>
      <c r="AR33" s="293" t="s">
        <v>487</v>
      </c>
    </row>
    <row r="34" spans="1:46" ht="27" customHeight="1" x14ac:dyDescent="0.2">
      <c r="A34" s="247"/>
      <c r="AK34" s="1117" t="s">
        <v>502</v>
      </c>
      <c r="AL34" s="1118"/>
      <c r="AM34" s="1118"/>
      <c r="AN34" s="1119"/>
      <c r="AO34" s="291" t="s">
        <v>487</v>
      </c>
      <c r="AP34" s="291" t="s">
        <v>487</v>
      </c>
      <c r="AQ34" s="292">
        <v>1</v>
      </c>
      <c r="AR34" s="293" t="s">
        <v>487</v>
      </c>
    </row>
    <row r="35" spans="1:46" ht="27" customHeight="1" x14ac:dyDescent="0.2">
      <c r="A35" s="247"/>
      <c r="AK35" s="1117" t="s">
        <v>503</v>
      </c>
      <c r="AL35" s="1118"/>
      <c r="AM35" s="1118"/>
      <c r="AN35" s="1119"/>
      <c r="AO35" s="291">
        <v>358738</v>
      </c>
      <c r="AP35" s="291">
        <v>13169</v>
      </c>
      <c r="AQ35" s="292">
        <v>16683</v>
      </c>
      <c r="AR35" s="293">
        <v>-21.1</v>
      </c>
    </row>
    <row r="36" spans="1:46" ht="27" customHeight="1" x14ac:dyDescent="0.2">
      <c r="A36" s="247"/>
      <c r="AK36" s="1117" t="s">
        <v>504</v>
      </c>
      <c r="AL36" s="1118"/>
      <c r="AM36" s="1118"/>
      <c r="AN36" s="1119"/>
      <c r="AO36" s="291">
        <v>113673</v>
      </c>
      <c r="AP36" s="291">
        <v>4173</v>
      </c>
      <c r="AQ36" s="292">
        <v>2411</v>
      </c>
      <c r="AR36" s="293">
        <v>73.099999999999994</v>
      </c>
    </row>
    <row r="37" spans="1:46" ht="13.5" customHeight="1" x14ac:dyDescent="0.2">
      <c r="A37" s="247"/>
      <c r="AK37" s="1117" t="s">
        <v>505</v>
      </c>
      <c r="AL37" s="1118"/>
      <c r="AM37" s="1118"/>
      <c r="AN37" s="1119"/>
      <c r="AO37" s="291">
        <v>5</v>
      </c>
      <c r="AP37" s="291">
        <v>0</v>
      </c>
      <c r="AQ37" s="292">
        <v>548</v>
      </c>
      <c r="AR37" s="293">
        <v>-100</v>
      </c>
    </row>
    <row r="38" spans="1:46" ht="27" customHeight="1" x14ac:dyDescent="0.2">
      <c r="A38" s="247"/>
      <c r="AK38" s="1120" t="s">
        <v>506</v>
      </c>
      <c r="AL38" s="1121"/>
      <c r="AM38" s="1121"/>
      <c r="AN38" s="1122"/>
      <c r="AO38" s="294" t="s">
        <v>487</v>
      </c>
      <c r="AP38" s="294" t="s">
        <v>487</v>
      </c>
      <c r="AQ38" s="295">
        <v>7</v>
      </c>
      <c r="AR38" s="283" t="s">
        <v>487</v>
      </c>
      <c r="AS38" s="290"/>
    </row>
    <row r="39" spans="1:46" ht="13.2" x14ac:dyDescent="0.2">
      <c r="A39" s="247"/>
      <c r="AK39" s="1120" t="s">
        <v>507</v>
      </c>
      <c r="AL39" s="1121"/>
      <c r="AM39" s="1121"/>
      <c r="AN39" s="1122"/>
      <c r="AO39" s="291">
        <v>-22070</v>
      </c>
      <c r="AP39" s="291">
        <v>-810</v>
      </c>
      <c r="AQ39" s="292">
        <v>-3756</v>
      </c>
      <c r="AR39" s="293">
        <v>-78.400000000000006</v>
      </c>
      <c r="AS39" s="290"/>
    </row>
    <row r="40" spans="1:46" ht="27" customHeight="1" x14ac:dyDescent="0.2">
      <c r="A40" s="247"/>
      <c r="AK40" s="1117" t="s">
        <v>508</v>
      </c>
      <c r="AL40" s="1118"/>
      <c r="AM40" s="1118"/>
      <c r="AN40" s="1119"/>
      <c r="AO40" s="291">
        <v>-854227</v>
      </c>
      <c r="AP40" s="291">
        <v>-31357</v>
      </c>
      <c r="AQ40" s="292">
        <v>-63247</v>
      </c>
      <c r="AR40" s="293">
        <v>-50.4</v>
      </c>
      <c r="AS40" s="290"/>
    </row>
    <row r="41" spans="1:46" ht="13.2" x14ac:dyDescent="0.2">
      <c r="A41" s="247"/>
      <c r="AK41" s="1123" t="s">
        <v>287</v>
      </c>
      <c r="AL41" s="1124"/>
      <c r="AM41" s="1124"/>
      <c r="AN41" s="1125"/>
      <c r="AO41" s="291">
        <v>639256</v>
      </c>
      <c r="AP41" s="291">
        <v>23466</v>
      </c>
      <c r="AQ41" s="292">
        <v>27488</v>
      </c>
      <c r="AR41" s="293">
        <v>-14.6</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509</v>
      </c>
    </row>
    <row r="48" spans="1:46" ht="13.2" x14ac:dyDescent="0.2">
      <c r="A48" s="247"/>
      <c r="AK48" s="301" t="s">
        <v>510</v>
      </c>
      <c r="AL48" s="301"/>
      <c r="AM48" s="301"/>
      <c r="AN48" s="301"/>
      <c r="AO48" s="301"/>
      <c r="AP48" s="301"/>
      <c r="AQ48" s="302"/>
      <c r="AR48" s="301"/>
    </row>
    <row r="49" spans="1:44" ht="13.5" customHeight="1" x14ac:dyDescent="0.2">
      <c r="A49" s="247"/>
      <c r="AK49" s="303"/>
      <c r="AL49" s="304"/>
      <c r="AM49" s="1112" t="s">
        <v>478</v>
      </c>
      <c r="AN49" s="1114" t="s">
        <v>511</v>
      </c>
      <c r="AO49" s="1115"/>
      <c r="AP49" s="1115"/>
      <c r="AQ49" s="1115"/>
      <c r="AR49" s="1116"/>
    </row>
    <row r="50" spans="1:44" ht="13.2" x14ac:dyDescent="0.2">
      <c r="A50" s="247"/>
      <c r="AK50" s="305"/>
      <c r="AL50" s="306"/>
      <c r="AM50" s="1113"/>
      <c r="AN50" s="307" t="s">
        <v>512</v>
      </c>
      <c r="AO50" s="308" t="s">
        <v>513</v>
      </c>
      <c r="AP50" s="309" t="s">
        <v>514</v>
      </c>
      <c r="AQ50" s="310" t="s">
        <v>515</v>
      </c>
      <c r="AR50" s="311" t="s">
        <v>516</v>
      </c>
    </row>
    <row r="51" spans="1:44" ht="13.2" x14ac:dyDescent="0.2">
      <c r="A51" s="247"/>
      <c r="AK51" s="303" t="s">
        <v>517</v>
      </c>
      <c r="AL51" s="304"/>
      <c r="AM51" s="312">
        <v>1786239</v>
      </c>
      <c r="AN51" s="313">
        <v>62443</v>
      </c>
      <c r="AO51" s="314">
        <v>-9.1</v>
      </c>
      <c r="AP51" s="315">
        <v>92632</v>
      </c>
      <c r="AQ51" s="316">
        <v>-1.5</v>
      </c>
      <c r="AR51" s="317">
        <v>-7.6</v>
      </c>
    </row>
    <row r="52" spans="1:44" ht="13.2" x14ac:dyDescent="0.2">
      <c r="A52" s="247"/>
      <c r="AK52" s="318"/>
      <c r="AL52" s="319" t="s">
        <v>518</v>
      </c>
      <c r="AM52" s="320">
        <v>610530</v>
      </c>
      <c r="AN52" s="321">
        <v>21343</v>
      </c>
      <c r="AO52" s="322">
        <v>-29.3</v>
      </c>
      <c r="AP52" s="323">
        <v>47978</v>
      </c>
      <c r="AQ52" s="324">
        <v>-2</v>
      </c>
      <c r="AR52" s="325">
        <v>-27.3</v>
      </c>
    </row>
    <row r="53" spans="1:44" ht="13.2" x14ac:dyDescent="0.2">
      <c r="A53" s="247"/>
      <c r="AK53" s="303" t="s">
        <v>519</v>
      </c>
      <c r="AL53" s="304"/>
      <c r="AM53" s="312">
        <v>2814692</v>
      </c>
      <c r="AN53" s="313">
        <v>99607</v>
      </c>
      <c r="AO53" s="314">
        <v>59.5</v>
      </c>
      <c r="AP53" s="315">
        <v>96469</v>
      </c>
      <c r="AQ53" s="316">
        <v>4.0999999999999996</v>
      </c>
      <c r="AR53" s="317">
        <v>55.4</v>
      </c>
    </row>
    <row r="54" spans="1:44" ht="13.2" x14ac:dyDescent="0.2">
      <c r="A54" s="247"/>
      <c r="AK54" s="318"/>
      <c r="AL54" s="319" t="s">
        <v>518</v>
      </c>
      <c r="AM54" s="320">
        <v>1725329</v>
      </c>
      <c r="AN54" s="321">
        <v>61056</v>
      </c>
      <c r="AO54" s="322">
        <v>186.1</v>
      </c>
      <c r="AP54" s="323">
        <v>49775</v>
      </c>
      <c r="AQ54" s="324">
        <v>3.7</v>
      </c>
      <c r="AR54" s="325">
        <v>182.4</v>
      </c>
    </row>
    <row r="55" spans="1:44" ht="13.2" x14ac:dyDescent="0.2">
      <c r="A55" s="247"/>
      <c r="AK55" s="303" t="s">
        <v>520</v>
      </c>
      <c r="AL55" s="304"/>
      <c r="AM55" s="312">
        <v>2396426</v>
      </c>
      <c r="AN55" s="313">
        <v>85850</v>
      </c>
      <c r="AO55" s="314">
        <v>-13.8</v>
      </c>
      <c r="AP55" s="315">
        <v>85743</v>
      </c>
      <c r="AQ55" s="316">
        <v>-11.1</v>
      </c>
      <c r="AR55" s="317">
        <v>-2.7</v>
      </c>
    </row>
    <row r="56" spans="1:44" ht="13.2" x14ac:dyDescent="0.2">
      <c r="A56" s="247"/>
      <c r="AK56" s="318"/>
      <c r="AL56" s="319" t="s">
        <v>518</v>
      </c>
      <c r="AM56" s="320">
        <v>1754985</v>
      </c>
      <c r="AN56" s="321">
        <v>62871</v>
      </c>
      <c r="AO56" s="322">
        <v>3</v>
      </c>
      <c r="AP56" s="323">
        <v>45231</v>
      </c>
      <c r="AQ56" s="324">
        <v>-9.1</v>
      </c>
      <c r="AR56" s="325">
        <v>12.1</v>
      </c>
    </row>
    <row r="57" spans="1:44" ht="13.2" x14ac:dyDescent="0.2">
      <c r="A57" s="247"/>
      <c r="AK57" s="303" t="s">
        <v>521</v>
      </c>
      <c r="AL57" s="304"/>
      <c r="AM57" s="312">
        <v>2852583</v>
      </c>
      <c r="AN57" s="313">
        <v>103369</v>
      </c>
      <c r="AO57" s="314">
        <v>20.399999999999999</v>
      </c>
      <c r="AP57" s="315">
        <v>92509</v>
      </c>
      <c r="AQ57" s="316">
        <v>7.9</v>
      </c>
      <c r="AR57" s="317">
        <v>12.5</v>
      </c>
    </row>
    <row r="58" spans="1:44" ht="13.2" x14ac:dyDescent="0.2">
      <c r="A58" s="247"/>
      <c r="AK58" s="318"/>
      <c r="AL58" s="319" t="s">
        <v>518</v>
      </c>
      <c r="AM58" s="320">
        <v>2048944</v>
      </c>
      <c r="AN58" s="321">
        <v>74248</v>
      </c>
      <c r="AO58" s="322">
        <v>18.100000000000001</v>
      </c>
      <c r="AP58" s="323">
        <v>52274</v>
      </c>
      <c r="AQ58" s="324">
        <v>15.6</v>
      </c>
      <c r="AR58" s="325">
        <v>2.5</v>
      </c>
    </row>
    <row r="59" spans="1:44" ht="13.2" x14ac:dyDescent="0.2">
      <c r="A59" s="247"/>
      <c r="AK59" s="303" t="s">
        <v>522</v>
      </c>
      <c r="AL59" s="304"/>
      <c r="AM59" s="312">
        <v>1409956</v>
      </c>
      <c r="AN59" s="313">
        <v>51757</v>
      </c>
      <c r="AO59" s="314">
        <v>-49.9</v>
      </c>
      <c r="AP59" s="315">
        <v>98544</v>
      </c>
      <c r="AQ59" s="316">
        <v>6.5</v>
      </c>
      <c r="AR59" s="317">
        <v>-56.4</v>
      </c>
    </row>
    <row r="60" spans="1:44" ht="13.2" x14ac:dyDescent="0.2">
      <c r="A60" s="247"/>
      <c r="AK60" s="318"/>
      <c r="AL60" s="319" t="s">
        <v>518</v>
      </c>
      <c r="AM60" s="320">
        <v>621931</v>
      </c>
      <c r="AN60" s="321">
        <v>22830</v>
      </c>
      <c r="AO60" s="322">
        <v>-69.3</v>
      </c>
      <c r="AP60" s="323">
        <v>55816</v>
      </c>
      <c r="AQ60" s="324">
        <v>6.8</v>
      </c>
      <c r="AR60" s="325">
        <v>-76.099999999999994</v>
      </c>
    </row>
    <row r="61" spans="1:44" ht="13.2" x14ac:dyDescent="0.2">
      <c r="A61" s="247"/>
      <c r="AK61" s="303" t="s">
        <v>523</v>
      </c>
      <c r="AL61" s="326"/>
      <c r="AM61" s="312">
        <v>2251979</v>
      </c>
      <c r="AN61" s="313">
        <v>80605</v>
      </c>
      <c r="AO61" s="314">
        <v>1.4</v>
      </c>
      <c r="AP61" s="315">
        <v>93179</v>
      </c>
      <c r="AQ61" s="327">
        <v>1.2</v>
      </c>
      <c r="AR61" s="317">
        <v>0.2</v>
      </c>
    </row>
    <row r="62" spans="1:44" ht="13.2" x14ac:dyDescent="0.2">
      <c r="A62" s="247"/>
      <c r="AK62" s="318"/>
      <c r="AL62" s="319" t="s">
        <v>518</v>
      </c>
      <c r="AM62" s="320">
        <v>1352344</v>
      </c>
      <c r="AN62" s="321">
        <v>48470</v>
      </c>
      <c r="AO62" s="322">
        <v>21.7</v>
      </c>
      <c r="AP62" s="323">
        <v>50215</v>
      </c>
      <c r="AQ62" s="324">
        <v>3</v>
      </c>
      <c r="AR62" s="325">
        <v>18.7</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hWKyhOLlfTI3xiolk0Y/N5oVeGBQix4mPVBDbotVsQkPt4ECoOotNk+W+pMBtBOdbsykYr2LrfGtK/x6oN9XAA==" saltValue="6nC26xXAYIzQtJT2AHk7h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475</v>
      </c>
    </row>
    <row r="121" spans="125:125" ht="13.5" hidden="1" customHeight="1" x14ac:dyDescent="0.2">
      <c r="DU121" s="241"/>
    </row>
  </sheetData>
  <sheetProtection algorithmName="SHA-512" hashValue="9ck5K74Czel+1/Km5GM3ha2uGxrhEANR1aImV3vBaYp5b05X9lnfdT2SI46P/AFM2VcB35aflPnvmAz6zJ3enQ==" saltValue="iQu/lSMkKOephbSRGKNOO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13" zoomScale="70" zoomScaleNormal="70"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475</v>
      </c>
    </row>
  </sheetData>
  <sheetProtection algorithmName="SHA-512" hashValue="79V9+0mc5zmTb4VsOO4JSIuMxu7p2aevrZ9LdZ6KQhZGhtxFyhGJYz4707M3Tsc574daYdDfwMTMveTgzx4vgg==" saltValue="bjylh77akZ+Qkl+VYKR2d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0" zoomScale="85" zoomScaleNormal="85"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2">
      <c r="B47" s="10"/>
      <c r="C47" s="1126" t="s">
        <v>3</v>
      </c>
      <c r="D47" s="1126"/>
      <c r="E47" s="1127"/>
      <c r="F47" s="11">
        <v>12.45</v>
      </c>
      <c r="G47" s="12">
        <v>14.17</v>
      </c>
      <c r="H47" s="12">
        <v>15.03</v>
      </c>
      <c r="I47" s="12">
        <v>15.67</v>
      </c>
      <c r="J47" s="13">
        <v>15.07</v>
      </c>
    </row>
    <row r="48" spans="2:10" ht="57.75" customHeight="1" x14ac:dyDescent="0.2">
      <c r="B48" s="14"/>
      <c r="C48" s="1128" t="s">
        <v>4</v>
      </c>
      <c r="D48" s="1128"/>
      <c r="E48" s="1129"/>
      <c r="F48" s="15">
        <v>3.47</v>
      </c>
      <c r="G48" s="16">
        <v>4.03</v>
      </c>
      <c r="H48" s="16">
        <v>6.16</v>
      </c>
      <c r="I48" s="16">
        <v>3.46</v>
      </c>
      <c r="J48" s="17">
        <v>3.15</v>
      </c>
    </row>
    <row r="49" spans="2:10" ht="57.75" customHeight="1" thickBot="1" x14ac:dyDescent="0.25">
      <c r="B49" s="18"/>
      <c r="C49" s="1130" t="s">
        <v>5</v>
      </c>
      <c r="D49" s="1130"/>
      <c r="E49" s="1131"/>
      <c r="F49" s="19" t="s">
        <v>530</v>
      </c>
      <c r="G49" s="20">
        <v>2.99</v>
      </c>
      <c r="H49" s="20">
        <v>2.4500000000000002</v>
      </c>
      <c r="I49" s="20" t="s">
        <v>531</v>
      </c>
      <c r="J49" s="21" t="s">
        <v>532</v>
      </c>
    </row>
    <row r="50" spans="2:10" ht="13.2" x14ac:dyDescent="0.2"/>
  </sheetData>
  <sheetProtection algorithmName="SHA-512" hashValue="gUMZdU6a//hHcfSWAqLylvApNfBUiVYk3HDseB9hTDEauyqipRhfWOJrHwgpl0YNZhdu5m4hPub4ULkRMgRyYA==" saltValue="D8NMjEzg7tdO4a+5P25Lh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山口　航平（市町支援課）</cp:lastModifiedBy>
  <cp:lastPrinted>2026-03-09T06:19:42Z</cp:lastPrinted>
  <dcterms:created xsi:type="dcterms:W3CDTF">2026-02-23T09:19:28Z</dcterms:created>
  <dcterms:modified xsi:type="dcterms:W3CDTF">2026-03-19T05:38:50Z</dcterms:modified>
  <cp:category/>
</cp:coreProperties>
</file>