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4　市町→\17 大町町◎\"/>
    </mc:Choice>
  </mc:AlternateContent>
  <xr:revisionPtr revIDLastSave="0" documentId="13_ncr:1_{CF2FC6B9-C8FA-420C-9667-980B6576C9EC}"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23" i="12" l="1"/>
  <c r="AA23" i="12"/>
  <c r="AP23" i="12"/>
  <c r="Q23" i="12"/>
  <c r="W35" i="10" l="1"/>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O34" i="10"/>
  <c r="BW34" i="10"/>
  <c r="BW35" i="10" s="1"/>
  <c r="BW36" i="10" s="1"/>
  <c r="BW37" i="10" s="1"/>
  <c r="BW38" i="10" s="1"/>
  <c r="BW39" i="10" s="1"/>
  <c r="BW40" i="10" s="1"/>
  <c r="BW41" i="10" s="1"/>
  <c r="BW42" i="10" s="1"/>
  <c r="BW43" i="10" s="1"/>
  <c r="BE34" i="10"/>
  <c r="AM34" i="10"/>
  <c r="C34" i="10"/>
  <c r="U34" i="10" l="1"/>
  <c r="U35"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<sst xmlns="http://schemas.openxmlformats.org/spreadsheetml/2006/main" count="1078" uniqueCount="555">
  <si>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</si>
  <si>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</si>
  <si>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</si>
  <si>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</si>
  <si>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</si>
  <si>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</si>
  <si>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</si>
  <si>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</si>
  <si>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</si>
  <si>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</si>
  <si>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</si>
  <si>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</si>
  <si>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</si>
  <si>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</si>
  <si>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</si>
  <si>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</si>
  <si>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</si>
  <si>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</si>
  <si>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</si>
  <si>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</si>
  <si>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</si>
  <si>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</si>
  <si>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</si>
  <si>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</si>
  <si>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</si>
  <si>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</si>
  <si>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</si>
  <si>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</si>
  <si>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</si>
  <si>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</si>
  <si>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</si>
  <si>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</si>
  <si>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</si>
  <si>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</si>
  <si>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</si>
  <si>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</si>
  <si>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</si>
  <si>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</si>
  <si>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</si>
  <si>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</si>
  <si>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</si>
  <si>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</si>
  <si>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</si>
  <si>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</si>
  <si>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</si>
  <si>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</si>
  <si>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</si>
  <si>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</si>
  <si>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</si>
  <si>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</si>
  <si>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</si>
  <si>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</si>
  <si>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</si>
  <si>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</si>
  <si>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</si>
  <si>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</si>
  <si>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</si>
  <si>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</si>
  <si>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</si>
  <si>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</si>
  <si>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</si>
  <si>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</si>
  <si>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</si>
  <si>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</si>
  <si>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</si>
  <si>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</si>
  <si>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</si>
  <si>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</si>
  <si>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</si>
  <si>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</si>
  <si>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</si>
  <si>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</si>
  <si>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</si>
  <si>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</si>
  <si>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</si>
  <si>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</si>
  <si>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</si>
  <si>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</si>
  <si>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</si>
  <si>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</si>
  <si>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</si>
  <si>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</si>
  <si>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</si>
  <si>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</si>
  <si>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</si>
  <si>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</si>
  <si>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</si>
  <si>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</si>
  <si>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</si>
  <si>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</si>
  <si>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</si>
  <si>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</si>
  <si>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</si>
  <si>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</si>
  <si>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</si>
  <si>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</si>
  <si>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</si>
  <si>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</si>
  <si>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</si>
  <si>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</si>
  <si>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</si>
  <si>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</si>
  <si>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</si>
  <si>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</si>
  <si>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</si>
  <si>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</si>
  <si>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</si>
  <si>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</si>
  <si>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</si>
  <si>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</si>
  <si>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</si>
  <si>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</si>
  <si>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</si>
  <si>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</si>
  <si>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</si>
  <si>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</si>
  <si>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</si>
  <si>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</si>
  <si>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</si>
  <si>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</si>
  <si>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</si>
  <si>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</si>
  <si>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</si>
  <si>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</si>
  <si>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</si>
  <si>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</si>
  <si>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</si>
  <si>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</si>
  <si>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</si>
  <si>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</si>
  <si>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</si>
  <si>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</si>
  <si>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</si>
  <si>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</si>
  <si>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</si>
  <si>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</si>
  <si>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</si>
  <si>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</si>
  <si>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</si>
  <si>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</si>
  <si>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</si>
  <si>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</si>
  <si>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</si>
  <si>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</si>
  <si>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</si>
  <si>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</si>
  <si>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</si>
  <si>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</si>
  <si>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</si>
  <si>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</si>
  <si>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</si>
  <si>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</si>
  <si>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</si>
  <si>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</si>
  <si>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</si>
  <si>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</si>
  <si>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</si>
  <si>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</si>
  <si>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</si>
  <si>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</si>
  <si>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</si>
  <si>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</si>
  <si>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</si>
  <si>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</si>
  <si>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</si>
  <si>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</si>
  <si>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</si>
  <si>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</si>
  <si>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</si>
  <si>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</si>
  <si>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</si>
  <si>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</si>
  <si>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</si>
  <si>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</si>
  <si>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</si>
  <si>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</si>
  <si>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</si>
  <si>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</si>
  <si>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</si>
  <si>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</si>
  <si>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</si>
  <si>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</si>
  <si>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</si>
  <si>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</si>
  <si>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</si>
  <si>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</si>
  <si>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</si>
  <si>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</si>
  <si>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</si>
  <si>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</si>
  <si>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</si>
  <si>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</si>
  <si>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</si>
  <si>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</si>
  <si>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</si>
  <si>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</si>
  <si>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</si>
  <si>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</si>
  <si>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</si>
  <si>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</si>
  <si>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</si>
  <si>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</si>
  <si>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</si>
  <si>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</si>
  <si>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佐賀県大町町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</si>
  <si>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</si>
  <si>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</si>
  <si>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</si>
  <si>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</si>
  <si>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</si>
  <si>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</si>
  <si>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</si>
  <si>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</si>
  <si>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</si>
  <si>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</si>
  <si>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</si>
  <si>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</si>
  <si>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</si>
  <si>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</si>
  <si>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</si>
  <si>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</si>
  <si>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</si>
  <si>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</si>
  <si>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</si>
  <si>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</si>
  <si>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</si>
  <si>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</si>
  <si>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</si>
  <si>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</si>
  <si>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</si>
  <si>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</si>
  <si>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</si>
  <si>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</si>
  <si>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</si>
  <si>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</si>
  <si>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</si>
  <si>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</si>
  <si>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</si>
  <si>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</si>
  <si>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</si>
  <si>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</si>
  <si>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</si>
  <si>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</si>
  <si>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</si>
  <si>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</si>
  <si>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</si>
  <si>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</si>
  <si>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</si>
  <si>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</si>
  <si>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</si>
  <si>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</si>
  <si>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</si>
  <si>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</si>
  <si>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</si>
  <si>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</si>
  <si>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</si>
  <si>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</si>
  <si>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</si>
  <si>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</si>
  <si>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</si>
  <si>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</si>
  <si>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</si>
  <si>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</si>
  <si>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</si>
  <si>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</si>
  <si>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</si>
  <si>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</si>
  <si>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</si>
  <si>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</si>
  <si>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</si>
  <si>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</si>
  <si>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</si>
  <si>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</si>
  <si>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</si>
  <si>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</si>
  <si>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</si>
  <si>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</si>
  <si>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</si>
  <si>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</si>
  <si>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</si>
  <si>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</si>
  <si>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</si>
  <si>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</si>
  <si>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</si>
  <si>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</si>
  <si>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</si>
  <si>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</si>
  <si>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</si>
  <si>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</si>
  <si>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</si>
  <si>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</si>
  <si>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</si>
  <si>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</si>
  <si>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</si>
  <si>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</si>
  <si>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</si>
  <si>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</si>
  <si>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</si>
  <si>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</si>
  <si>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</si>
  <si>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</si>
  <si>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</si>
  <si>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</si>
  <si>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</si>
  <si>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</si>
  <si>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</si>
  <si>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</si>
  <si>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</si>
  <si>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</si>
  <si>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</si>
  <si>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</si>
  <si>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</si>
  <si>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</si>
  <si>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</si>
  <si>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</si>
  <si>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</si>
  <si>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</si>
  <si>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</si>
  <si>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</si>
  <si>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</si>
  <si>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工業用水道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</si>
  <si>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</si>
  <si>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</si>
  <si>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</si>
  <si>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</si>
  <si>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</si>
  <si>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</si>
  <si>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</si>
  <si>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</si>
  <si>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</si>
  <si>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</si>
  <si>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</si>
  <si>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</si>
  <si>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</si>
  <si>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</si>
  <si>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</si>
  <si>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</si>
  <si>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</si>
  <si>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</si>
  <si>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</si>
  <si>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</si>
  <si>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</si>
  <si>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</si>
  <si>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</si>
  <si>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</si>
  <si>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</si>
  <si>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</si>
  <si>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</si>
  <si>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</si>
  <si>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</si>
  <si>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</si>
  <si>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</si>
  <si>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</si>
  <si>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</si>
  <si>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</si>
  <si>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佐賀県大町町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</si>
  <si>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</si>
  <si>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</si>
  <si>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</si>
  <si>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</si>
  <si>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</si>
  <si>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</si>
  <si>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</si>
  <si>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</si>
  <si>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</si>
  <si>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</si>
  <si>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</si>
  <si>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</si>
  <si>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</si>
  <si>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</si>
  <si>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</si>
  <si>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</si>
  <si>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</si>
  <si>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</si>
  <si>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</si>
  <si>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</si>
  <si>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灌漑用水ポンプ施設維持管理事業特別会計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</si>
  <si>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</si>
  <si>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</si>
  <si>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</si>
  <si>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</si>
  <si>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</si>
  <si>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</si>
  <si>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</si>
  <si>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</si>
  <si>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</si>
  <si>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</si>
  <si>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</si>
  <si>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</si>
  <si>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</si>
  <si>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</si>
  <si>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</si>
  <si>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</si>
  <si>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</si>
  <si>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</si>
  <si>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</si>
  <si>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</si>
  <si>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</si>
  <si>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</si>
  <si>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</si>
  <si>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</si>
  <si>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</si>
  <si>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</si>
  <si>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</si>
  <si>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</si>
  <si>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</si>
  <si>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</si>
  <si>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</si>
  <si>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</si>
  <si>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</si>
  <si>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</si>
  <si>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</si>
  <si>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</si>
  <si>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</si>
  <si>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</si>
  <si>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</si>
  <si>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</si>
  <si>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</si>
  <si>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</si>
  <si>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</si>
  <si>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</si>
  <si>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</si>
  <si>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</si>
  <si>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</si>
  <si>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</si>
  <si>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</si>
  <si>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</si>
  <si>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</si>
  <si>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</si>
  <si>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</si>
  <si>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</si>
  <si>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</si>
  <si>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</si>
  <si>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</si>
  <si>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</si>
  <si>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</si>
  <si>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</si>
  <si>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</si>
  <si>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</si>
  <si>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</si>
  <si>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</si>
  <si>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</si>
  <si>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</si>
  <si>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</si>
  <si>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</si>
  <si>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</si>
  <si>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</si>
  <si>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</si>
  <si>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</si>
  <si>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</si>
  <si>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</si>
  <si>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</si>
  <si>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</si>
  <si>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</si>
  <si>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</si>
  <si>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</si>
  <si>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</si>
  <si>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</si>
  <si>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</si>
  <si>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</si>
  <si>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</si>
  <si>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</si>
  <si>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</si>
  <si>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</si>
  <si>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</si>
  <si>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</si>
  <si>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</si>
  <si>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</si>
  <si>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</si>
  <si>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</si>
  <si>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</si>
  <si>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</si>
  <si>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</si>
  <si>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</si>
  <si>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</si>
  <si>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</si>
  <si>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</si>
  <si>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</si>
  <si>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</si>
  <si>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</si>
  <si>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</si>
  <si>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</si>
  <si>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</si>
  <si>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</si>
  <si>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</si>
  <si>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</si>
  <si>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</si>
  <si>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</si>
  <si>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</si>
  <si>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</si>
  <si>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</si>
  <si>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</si>
  <si>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</si>
  <si>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</si>
  <si>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</si>
  <si>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</si>
  <si>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</si>
  <si>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</si>
  <si>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</si>
  <si>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</si>
  <si>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</si>
  <si>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</si>
  <si>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</si>
  <si>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</si>
  <si>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</si>
  <si>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</si>
  <si>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</si>
  <si>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</si>
  <si>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</si>
  <si>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</si>
  <si>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</si>
  <si>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</si>
  <si>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</si>
  <si>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</si>
  <si>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</si>
  <si>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</si>
  <si>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</si>
  <si>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</si>
  <si>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</si>
  <si>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</si>
  <si>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</si>
  <si>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</si>
  <si>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</si>
  <si>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</si>
  <si>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</si>
  <si>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</si>
  <si>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7.79</t>
  </si>
  <si>
    <t>▲ 5.57</t>
  </si>
  <si>
    <t>▲ 1.85</t>
  </si>
  <si>
    <t>一般会計</t>
  </si>
  <si>
    <t>国民健康保険特別会計</t>
  </si>
  <si>
    <t>灌漑用水ポンプ施設維持管理事業特別会計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</si>
  <si>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</si>
  <si>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</si>
  <si>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</si>
  <si>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</si>
  <si>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</si>
  <si>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</si>
  <si>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</si>
  <si>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</si>
  <si>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杵藤地区広域市町村圏組合（一般会計）</t>
    <rPh sb="0" eb="2">
      <t>キトウ</t>
    </rPh>
    <rPh sb="2" eb="4">
      <t>チク</t>
    </rPh>
    <rPh sb="4" eb="6">
      <t>コウイキ</t>
    </rPh>
    <rPh sb="6" eb="9">
      <t>シチョウソン</t>
    </rPh>
    <rPh sb="9" eb="10">
      <t>ケン</t>
    </rPh>
    <rPh sb="10" eb="12">
      <t>クミアイ</t>
    </rPh>
    <rPh sb="13" eb="15">
      <t>イッパン</t>
    </rPh>
    <rPh sb="15" eb="17">
      <t>カイケイ</t>
    </rPh>
    <phoneticPr fontId="10"/>
  </si>
  <si>
    <t>杵藤地区広域市町村圏組合（特別会計）</t>
    <rPh sb="13" eb="15">
      <t>トクベツ</t>
    </rPh>
    <rPh sb="15" eb="17">
      <t>カイケイ</t>
    </rPh>
    <phoneticPr fontId="10"/>
  </si>
  <si>
    <t>杵島工業用水道企業団</t>
    <rPh sb="0" eb="2">
      <t>キシマ</t>
    </rPh>
    <rPh sb="2" eb="4">
      <t>コウギョウ</t>
    </rPh>
    <rPh sb="4" eb="6">
      <t>ヨウスイ</t>
    </rPh>
    <rPh sb="6" eb="7">
      <t>ドウ</t>
    </rPh>
    <rPh sb="7" eb="9">
      <t>キギョウ</t>
    </rPh>
    <rPh sb="9" eb="10">
      <t>ダン</t>
    </rPh>
    <phoneticPr fontId="10"/>
  </si>
  <si>
    <t>佐賀西部広域水道企業団</t>
    <rPh sb="0" eb="2">
      <t>サガ</t>
    </rPh>
    <rPh sb="2" eb="4">
      <t>セイブ</t>
    </rPh>
    <rPh sb="4" eb="6">
      <t>コウイキ</t>
    </rPh>
    <rPh sb="6" eb="8">
      <t>スイドウ</t>
    </rPh>
    <rPh sb="8" eb="10">
      <t>キギョウ</t>
    </rPh>
    <rPh sb="10" eb="11">
      <t>ダン</t>
    </rPh>
    <phoneticPr fontId="10"/>
  </si>
  <si>
    <t>佐賀県西部広域環境組合</t>
    <rPh sb="0" eb="2">
      <t>サガ</t>
    </rPh>
    <rPh sb="2" eb="3">
      <t>ケン</t>
    </rPh>
    <rPh sb="3" eb="5">
      <t>セイブ</t>
    </rPh>
    <rPh sb="5" eb="7">
      <t>コウイキ</t>
    </rPh>
    <rPh sb="7" eb="9">
      <t>カンキョウ</t>
    </rPh>
    <rPh sb="9" eb="11">
      <t>クミアイ</t>
    </rPh>
    <phoneticPr fontId="10"/>
  </si>
  <si>
    <t>佐賀県後期高齢者医療広域連合（一般会計）</t>
    <rPh sb="0" eb="3">
      <t>サガケン</t>
    </rPh>
    <rPh sb="3" eb="5">
      <t>コウキ</t>
    </rPh>
    <rPh sb="5" eb="7">
      <t>コウレイ</t>
    </rPh>
    <rPh sb="7" eb="8">
      <t>シャ</t>
    </rPh>
    <rPh sb="8" eb="10">
      <t>イリョウ</t>
    </rPh>
    <rPh sb="10" eb="12">
      <t>コウイキ</t>
    </rPh>
    <rPh sb="12" eb="14">
      <t>レンゴウ</t>
    </rPh>
    <rPh sb="15" eb="17">
      <t>イッパン</t>
    </rPh>
    <rPh sb="17" eb="19">
      <t>カイケイ</t>
    </rPh>
    <phoneticPr fontId="10"/>
  </si>
  <si>
    <t>佐賀県後期高齢者医療広域連合（特別会計）</t>
    <rPh sb="0" eb="3">
      <t>サガケン</t>
    </rPh>
    <rPh sb="3" eb="5">
      <t>コウキ</t>
    </rPh>
    <rPh sb="5" eb="7">
      <t>コウレイ</t>
    </rPh>
    <rPh sb="7" eb="8">
      <t>シャ</t>
    </rPh>
    <rPh sb="8" eb="10">
      <t>イリョウ</t>
    </rPh>
    <rPh sb="10" eb="12">
      <t>コウイキ</t>
    </rPh>
    <rPh sb="12" eb="14">
      <t>レンゴウ</t>
    </rPh>
    <rPh sb="15" eb="17">
      <t>トクベツ</t>
    </rPh>
    <rPh sb="17" eb="19">
      <t>カイケイ</t>
    </rPh>
    <phoneticPr fontId="10"/>
  </si>
  <si>
    <t>佐賀県市町総合事務組合（一般会計）</t>
    <rPh sb="0" eb="3">
      <t>サガケン</t>
    </rPh>
    <rPh sb="3" eb="5">
      <t>シチョウ</t>
    </rPh>
    <rPh sb="5" eb="7">
      <t>ソウゴウ</t>
    </rPh>
    <rPh sb="7" eb="9">
      <t>ジム</t>
    </rPh>
    <rPh sb="9" eb="11">
      <t>クミアイ</t>
    </rPh>
    <rPh sb="12" eb="14">
      <t>イッパン</t>
    </rPh>
    <rPh sb="14" eb="16">
      <t>カイケイ</t>
    </rPh>
    <phoneticPr fontId="10"/>
  </si>
  <si>
    <t>佐賀県市町総合事務組合（特別会計）</t>
    <rPh sb="0" eb="3">
      <t>サガケン</t>
    </rPh>
    <rPh sb="3" eb="5">
      <t>シチョウ</t>
    </rPh>
    <rPh sb="5" eb="7">
      <t>ソウゴウ</t>
    </rPh>
    <rPh sb="7" eb="9">
      <t>ジム</t>
    </rPh>
    <rPh sb="9" eb="11">
      <t>クミアイ</t>
    </rPh>
    <rPh sb="12" eb="14">
      <t>トクベツ</t>
    </rPh>
    <rPh sb="14" eb="16">
      <t>カイケイ</t>
    </rPh>
    <phoneticPr fontId="10"/>
  </si>
  <si>
    <t>杵東地区衛生処理組合</t>
    <rPh sb="0" eb="1">
      <t>キネ</t>
    </rPh>
    <rPh sb="1" eb="2">
      <t>ヒガシ</t>
    </rPh>
    <rPh sb="2" eb="4">
      <t>チク</t>
    </rPh>
    <rPh sb="4" eb="6">
      <t>エイセイ</t>
    </rPh>
    <rPh sb="6" eb="8">
      <t>ショリ</t>
    </rPh>
    <rPh sb="8" eb="10">
      <t>クミアイ</t>
    </rPh>
    <phoneticPr fontId="10"/>
  </si>
  <si>
    <t>ふるさと応援寄附金基金</t>
  </si>
  <si>
    <t>公共施設整備基金</t>
  </si>
  <si>
    <t>灌漑用水ポンプ施設維持管理事業基金</t>
  </si>
  <si>
    <t>地域福祉基金</t>
  </si>
  <si>
    <t>空家再建促進基金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</si>
</sst>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medium">
        <color indexed="64"/>
      </left>
      <right/>
      <top style="thin">
        <color indexed="64"/>
      </top>
      <bottom style="medium">
        <color indexed="64"/>
      </bottom>
      <diagonal style="thin">
        <color indexed="64"/>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0" fontId="34" fillId="8" borderId="130" xfId="15" applyFont="1" applyFill="1" applyBorder="1" applyAlignment="1" applyProtection="1">
      <alignment horizontal="left" vertical="center" shrinkToFit="1"/>
      <protection locked="0"/>
    </xf>
    <xf numFmtId="0" fontId="34" fillId="8" borderId="18" xfId="15" applyFont="1" applyFill="1" applyBorder="1" applyAlignment="1" applyProtection="1">
      <alignment horizontal="left" vertical="center" shrinkToFit="1"/>
      <protection locked="0"/>
    </xf>
    <xf numFmtId="0" fontId="34" fillId="8" borderId="19"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88" xfId="15" applyNumberFormat="1" applyFont="1" applyFill="1" applyBorder="1" applyAlignment="1" applyProtection="1">
      <alignment horizontal="right" vertical="center" shrinkToFit="1"/>
      <protection locked="0"/>
    </xf>
    <xf numFmtId="177" fontId="34" fillId="8" borderId="149"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0A51-42C7-AB54-1BB36158E1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78241</c:v>
                </c:pt>
                <c:pt idx="1">
                  <c:v>76064</c:v>
                </c:pt>
                <c:pt idx="2">
                  <c:v>105926</c:v>
                </c:pt>
                <c:pt idx="3">
                  <c:v>65082</c:v>
                </c:pt>
                <c:pt idx="4">
                  <c:v>61980</c:v>
                </c:pt>
              </c:numCache>
            </c:numRef>
          </c:val>
          <c:smooth val="0"/>
          <c:extLst>
            <c:ext xmlns:c16="http://schemas.microsoft.com/office/drawing/2014/chart" uri="{C3380CC4-5D6E-409C-BE32-E72D297353CC}">
              <c16:uniqueId val="{00000001-0A51-42C7-AB54-1BB36158E1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2.19</c:v>
                </c:pt>
                <c:pt idx="1">
                  <c:v>6.49</c:v>
                </c:pt>
                <c:pt idx="2">
                  <c:v>6.83</c:v>
                </c:pt>
                <c:pt idx="3">
                  <c:v>4.95</c:v>
                </c:pt>
                <c:pt idx="4">
                  <c:v>5.41</c:v>
                </c:pt>
              </c:numCache>
            </c:numRef>
          </c:val>
          <c:extLst>
            <c:ext xmlns:c16="http://schemas.microsoft.com/office/drawing/2014/chart" uri="{C3380CC4-5D6E-409C-BE32-E72D297353CC}">
              <c16:uniqueId val="{00000000-961B-42A6-98C5-0A97366C91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41.13</c:v>
                </c:pt>
                <c:pt idx="1">
                  <c:v>39.06</c:v>
                </c:pt>
                <c:pt idx="2">
                  <c:v>42.94</c:v>
                </c:pt>
                <c:pt idx="3">
                  <c:v>43.17</c:v>
                </c:pt>
                <c:pt idx="4">
                  <c:v>42.38</c:v>
                </c:pt>
              </c:numCache>
            </c:numRef>
          </c:val>
          <c:extLst>
            <c:ext xmlns:c16="http://schemas.microsoft.com/office/drawing/2014/chart" uri="{C3380CC4-5D6E-409C-BE32-E72D297353CC}">
              <c16:uniqueId val="{00000001-961B-42A6-98C5-0A97366C91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-7.79</c:v>
                </c:pt>
                <c:pt idx="1">
                  <c:v>3.32</c:v>
                </c:pt>
                <c:pt idx="2">
                  <c:v>0.28999999999999998</c:v>
                </c:pt>
                <c:pt idx="3">
                  <c:v>-5.57</c:v>
                </c:pt>
                <c:pt idx="4">
                  <c:v>-1.85</c:v>
                </c:pt>
              </c:numCache>
            </c:numRef>
          </c:val>
          <c:smooth val="0"/>
          <c:extLst>
            <c:ext xmlns:c16="http://schemas.microsoft.com/office/drawing/2014/chart" uri="{C3380CC4-5D6E-409C-BE32-E72D297353CC}">
              <c16:uniqueId val="{00000002-961B-42A6-98C5-0A97366C91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17F-4B0D-A356-44ECA67168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7F-4B0D-A356-44ECA67168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17F-4B0D-A356-44ECA67168F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17F-4B0D-A356-44ECA67168F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17F-4B0D-A356-44ECA67168F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917F-4B0D-A356-44ECA67168F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917F-4B0D-A356-44ECA67168FA}"/>
            </c:ext>
          </c:extLst>
        </c:ser>
        <c:ser>
          <c:idx val="7"/>
          <c:order val="7"/>
          <c:tx>
            <c:strRef>
              <c:f>データシート!$A$34</c:f>
              <c:strCache>
                <c:ptCount val="1"/>
                <c:pt idx="0">
                  <c:v>灌漑用水ポンプ施設維持管理事業特別会計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7-917F-4B0D-A356-44ECA67168F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c:v>
                </c:pt>
                <c:pt idx="2">
                  <c:v>#N/A</c:v>
                </c:pt>
                <c:pt idx="3">
                  <c:v>1.1499999999999999</c:v>
                </c:pt>
                <c:pt idx="4">
                  <c:v>#N/A</c:v>
                </c:pt>
                <c:pt idx="5">
                  <c:v>2.34</c:v>
                </c:pt>
                <c:pt idx="6">
                  <c:v>#N/A</c:v>
                </c:pt>
                <c:pt idx="7">
                  <c:v>2.89</c:v>
                </c:pt>
                <c:pt idx="8">
                  <c:v>#N/A</c:v>
                </c:pt>
                <c:pt idx="9">
                  <c:v>1.39</c:v>
                </c:pt>
              </c:numCache>
            </c:numRef>
          </c:val>
          <c:extLst>
            <c:ext xmlns:c16="http://schemas.microsoft.com/office/drawing/2014/chart" uri="{C3380CC4-5D6E-409C-BE32-E72D297353CC}">
              <c16:uniqueId val="{00000008-917F-4B0D-A356-44ECA67168F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2.19</c:v>
                </c:pt>
                <c:pt idx="2">
                  <c:v>#N/A</c:v>
                </c:pt>
                <c:pt idx="3">
                  <c:v>6.49</c:v>
                </c:pt>
                <c:pt idx="4">
                  <c:v>#N/A</c:v>
                </c:pt>
                <c:pt idx="5">
                  <c:v>6.83</c:v>
                </c:pt>
                <c:pt idx="6">
                  <c:v>#N/A</c:v>
                </c:pt>
                <c:pt idx="7">
                  <c:v>4.9400000000000004</c:v>
                </c:pt>
                <c:pt idx="8">
                  <c:v>#N/A</c:v>
                </c:pt>
                <c:pt idx="9">
                  <c:v>5.41</c:v>
                </c:pt>
              </c:numCache>
            </c:numRef>
          </c:val>
          <c:extLst>
            <c:ext xmlns:c16="http://schemas.microsoft.com/office/drawing/2014/chart" uri="{C3380CC4-5D6E-409C-BE32-E72D297353CC}">
              <c16:uniqueId val="{00000009-917F-4B0D-A356-44ECA67168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553</c:v>
                </c:pt>
                <c:pt idx="5">
                  <c:v>552</c:v>
                </c:pt>
                <c:pt idx="8">
                  <c:v>527</c:v>
                </c:pt>
                <c:pt idx="11">
                  <c:v>458</c:v>
                </c:pt>
                <c:pt idx="14">
                  <c:v>471</c:v>
                </c:pt>
              </c:numCache>
            </c:numRef>
          </c:val>
          <c:extLst>
            <c:ext xmlns:c16="http://schemas.microsoft.com/office/drawing/2014/chart" uri="{C3380CC4-5D6E-409C-BE32-E72D297353CC}">
              <c16:uniqueId val="{00000000-7015-470C-ACAD-0815455CB6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15-470C-ACAD-0815455CB6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015-470C-ACAD-0815455CB6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27</c:v>
                </c:pt>
                <c:pt idx="3">
                  <c:v>25</c:v>
                </c:pt>
                <c:pt idx="6">
                  <c:v>27</c:v>
                </c:pt>
                <c:pt idx="9">
                  <c:v>28</c:v>
                </c:pt>
                <c:pt idx="12">
                  <c:v>29</c:v>
                </c:pt>
              </c:numCache>
            </c:numRef>
          </c:val>
          <c:extLst>
            <c:ext xmlns:c16="http://schemas.microsoft.com/office/drawing/2014/chart" uri="{C3380CC4-5D6E-409C-BE32-E72D297353CC}">
              <c16:uniqueId val="{00000003-7015-470C-ACAD-0815455CB6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15-470C-ACAD-0815455CB6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15-470C-ACAD-0815455CB6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15-470C-ACAD-0815455CB6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684</c:v>
                </c:pt>
                <c:pt idx="3">
                  <c:v>694</c:v>
                </c:pt>
                <c:pt idx="6">
                  <c:v>658</c:v>
                </c:pt>
                <c:pt idx="9">
                  <c:v>606</c:v>
                </c:pt>
                <c:pt idx="12">
                  <c:v>594</c:v>
                </c:pt>
              </c:numCache>
            </c:numRef>
          </c:val>
          <c:extLst>
            <c:ext xmlns:c16="http://schemas.microsoft.com/office/drawing/2014/chart" uri="{C3380CC4-5D6E-409C-BE32-E72D297353CC}">
              <c16:uniqueId val="{00000007-7015-470C-ACAD-0815455CB6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158</c:v>
                </c:pt>
                <c:pt idx="2">
                  <c:v>#N/A</c:v>
                </c:pt>
                <c:pt idx="3">
                  <c:v>#N/A</c:v>
                </c:pt>
                <c:pt idx="4">
                  <c:v>167</c:v>
                </c:pt>
                <c:pt idx="5">
                  <c:v>#N/A</c:v>
                </c:pt>
                <c:pt idx="6">
                  <c:v>#N/A</c:v>
                </c:pt>
                <c:pt idx="7">
                  <c:v>158</c:v>
                </c:pt>
                <c:pt idx="8">
                  <c:v>#N/A</c:v>
                </c:pt>
                <c:pt idx="9">
                  <c:v>#N/A</c:v>
                </c:pt>
                <c:pt idx="10">
                  <c:v>176</c:v>
                </c:pt>
                <c:pt idx="11">
                  <c:v>#N/A</c:v>
                </c:pt>
                <c:pt idx="12">
                  <c:v>#N/A</c:v>
                </c:pt>
                <c:pt idx="13">
                  <c:v>152</c:v>
                </c:pt>
                <c:pt idx="14">
                  <c:v>#N/A</c:v>
                </c:pt>
              </c:numCache>
            </c:numRef>
          </c:val>
          <c:smooth val="0"/>
          <c:extLst>
            <c:ext xmlns:c16="http://schemas.microsoft.com/office/drawing/2014/chart" uri="{C3380CC4-5D6E-409C-BE32-E72D297353CC}">
              <c16:uniqueId val="{00000008-7015-470C-ACAD-0815455CB6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3875</c:v>
                </c:pt>
                <c:pt idx="5">
                  <c:v>3796</c:v>
                </c:pt>
                <c:pt idx="8">
                  <c:v>3722</c:v>
                </c:pt>
                <c:pt idx="11">
                  <c:v>3501</c:v>
                </c:pt>
                <c:pt idx="14">
                  <c:v>3285</c:v>
                </c:pt>
              </c:numCache>
            </c:numRef>
          </c:val>
          <c:extLst>
            <c:ext xmlns:c16="http://schemas.microsoft.com/office/drawing/2014/chart" uri="{C3380CC4-5D6E-409C-BE32-E72D297353CC}">
              <c16:uniqueId val="{00000000-E3E5-45DC-A41C-5E173E2F97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c:v>
                </c:pt>
                <c:pt idx="5">
                  <c:v>33</c:v>
                </c:pt>
                <c:pt idx="8">
                  <c:v>28</c:v>
                </c:pt>
                <c:pt idx="11">
                  <c:v>19</c:v>
                </c:pt>
                <c:pt idx="14">
                  <c:v>14</c:v>
                </c:pt>
              </c:numCache>
            </c:numRef>
          </c:val>
          <c:extLst>
            <c:ext xmlns:c16="http://schemas.microsoft.com/office/drawing/2014/chart" uri="{C3380CC4-5D6E-409C-BE32-E72D297353CC}">
              <c16:uniqueId val="{00000001-E3E5-45DC-A41C-5E173E2F97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3925</c:v>
                </c:pt>
                <c:pt idx="5">
                  <c:v>4164</c:v>
                </c:pt>
                <c:pt idx="8">
                  <c:v>4611</c:v>
                </c:pt>
                <c:pt idx="11">
                  <c:v>5010</c:v>
                </c:pt>
                <c:pt idx="14">
                  <c:v>5038</c:v>
                </c:pt>
              </c:numCache>
            </c:numRef>
          </c:val>
          <c:extLst>
            <c:ext xmlns:c16="http://schemas.microsoft.com/office/drawing/2014/chart" uri="{C3380CC4-5D6E-409C-BE32-E72D297353CC}">
              <c16:uniqueId val="{00000002-E3E5-45DC-A41C-5E173E2F97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E5-45DC-A41C-5E173E2F97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E5-45DC-A41C-5E173E2F97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E5-45DC-A41C-5E173E2F97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898</c:v>
                </c:pt>
                <c:pt idx="3">
                  <c:v>740</c:v>
                </c:pt>
                <c:pt idx="6">
                  <c:v>756</c:v>
                </c:pt>
                <c:pt idx="9">
                  <c:v>788</c:v>
                </c:pt>
                <c:pt idx="12">
                  <c:v>801</c:v>
                </c:pt>
              </c:numCache>
            </c:numRef>
          </c:val>
          <c:extLst>
            <c:ext xmlns:c16="http://schemas.microsoft.com/office/drawing/2014/chart" uri="{C3380CC4-5D6E-409C-BE32-E72D297353CC}">
              <c16:uniqueId val="{00000006-E3E5-45DC-A41C-5E173E2F97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353</c:v>
                </c:pt>
                <c:pt idx="3">
                  <c:v>939</c:v>
                </c:pt>
                <c:pt idx="6">
                  <c:v>872</c:v>
                </c:pt>
                <c:pt idx="9">
                  <c:v>559</c:v>
                </c:pt>
                <c:pt idx="12">
                  <c:v>392</c:v>
                </c:pt>
              </c:numCache>
            </c:numRef>
          </c:val>
          <c:extLst>
            <c:ext xmlns:c16="http://schemas.microsoft.com/office/drawing/2014/chart" uri="{C3380CC4-5D6E-409C-BE32-E72D297353CC}">
              <c16:uniqueId val="{00000007-E3E5-45DC-A41C-5E173E2F97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3E5-45DC-A41C-5E173E2F97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E5-45DC-A41C-5E173E2F97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4836</c:v>
                </c:pt>
                <c:pt idx="3">
                  <c:v>4794</c:v>
                </c:pt>
                <c:pt idx="6">
                  <c:v>4785</c:v>
                </c:pt>
                <c:pt idx="9">
                  <c:v>4519</c:v>
                </c:pt>
                <c:pt idx="12">
                  <c:v>4250</c:v>
                </c:pt>
              </c:numCache>
            </c:numRef>
          </c:val>
          <c:extLst>
            <c:ext xmlns:c16="http://schemas.microsoft.com/office/drawing/2014/chart" uri="{C3380CC4-5D6E-409C-BE32-E72D297353CC}">
              <c16:uniqueId val="{0000000A-E3E5-45DC-A41C-5E173E2F97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E5-45DC-A41C-5E173E2F97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1155</c:v>
                </c:pt>
                <c:pt idx="1">
                  <c:v>1157</c:v>
                </c:pt>
                <c:pt idx="2">
                  <c:v>1161</c:v>
                </c:pt>
              </c:numCache>
            </c:numRef>
          </c:val>
          <c:extLst>
            <c:ext xmlns:c16="http://schemas.microsoft.com/office/drawing/2014/chart" uri="{C3380CC4-5D6E-409C-BE32-E72D297353CC}">
              <c16:uniqueId val="{00000000-A870-456D-89C2-DAAFF029BF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475</c:v>
                </c:pt>
                <c:pt idx="1">
                  <c:v>546</c:v>
                </c:pt>
                <c:pt idx="2">
                  <c:v>648</c:v>
                </c:pt>
              </c:numCache>
            </c:numRef>
          </c:val>
          <c:extLst>
            <c:ext xmlns:c16="http://schemas.microsoft.com/office/drawing/2014/chart" uri="{C3380CC4-5D6E-409C-BE32-E72D297353CC}">
              <c16:uniqueId val="{00000001-A870-456D-89C2-DAAFF029BF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2980</c:v>
                </c:pt>
                <c:pt idx="1">
                  <c:v>3307</c:v>
                </c:pt>
                <c:pt idx="2">
                  <c:v>3230</c:v>
                </c:pt>
              </c:numCache>
            </c:numRef>
          </c:val>
          <c:extLst>
            <c:ext xmlns:c16="http://schemas.microsoft.com/office/drawing/2014/chart" uri="{C3380CC4-5D6E-409C-BE32-E72D297353CC}">
              <c16:uniqueId val="{00000002-A870-456D-89C2-DAAFF029BF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佐賀県大町町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元利償還金等（Ａ）は減少し、算入公債費等（Ｂ）は増加している。</a:t>
          </a:r>
        </a:p>
        <a:p>
          <a:r>
            <a:rPr kumimoji="1" lang="ja-JP" altLang="en-US" sz="1400">
              <a:latin typeface="ＭＳ ゴシック" pitchFamily="49" charset="-128"/>
              <a:ea typeface="ＭＳ ゴシック" pitchFamily="49" charset="-128"/>
            </a:rPr>
            <a:t>　歳出に占める公債費の割合が高い数値で推移しているが、今後も地方交付税に算入される有利な起債の活用を検討していく。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佐賀県大町町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前年度に引き続き、将来負担比率の分子がマイナスとなっている。</a:t>
          </a:r>
        </a:p>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での地方債残高などについては、今後も基準財政需要額算入割合など考慮しながらの事業選択を行っていく。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佐賀県大町町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百万円増加したことが要因となっている。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減債基金については、現在小中一貫校校舎改築事業に係る償還が始まっており、令和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年度までは取崩しを予定している。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ふるさと応援寄附金基金、移住対策促進基金、公共施設等整備基金については、今後、事業に合わせて取崩しを行い活用していく。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ふるさと応援寄附金基金：規則等で定めた事業の種類により行う事業推進を図る。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公共施設整備基金：公共施設の更新や新増築事業等により延命化や機能向上を図る。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灌漑用水ポンプ施設維持管理事業基金：灌漑用水ポンプ施設の維持管理事業の円滑な運営を図る。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地域福祉基金：福祉活動の推進及び長寿社会の形成等を図る。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空家再建促進基金：空家再建の促進を図る。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ふるさと応援寄附金基金について、寄附金の減少により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また、公共施設整備基金が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ふるさと応援寄附金基金については、寄附を頂いた目的に応じ、教育や子育てなど事業の選択を図り活用する。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公共施設整備基金については、施設管理計画等により更新・修繕等の整備を行う際、取崩しを行い活用していく。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空家再建促進基金については、空家再建の促進のため取崩しを行い活用していく。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これは基金の運用益により生じた積立金によるものである。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今後の歳入減や、災害等の臨時的な歳出に備え、積極的な取崩しは行わない。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これは、小中一貫校校舎改築事業に係る償還のため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百万円積立てを行ったためである。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年度まで校舎改築事業に係る償還は続くため、取崩しを予定をしている。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佐賀県大町町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5,898
11.50
5,012,319
4,825,186
148,278
2,738,353
4,249,892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基準財政収入額は、法人税等の減少により前年から</a:t>
          </a:r>
          <a:r>
            <a:rPr kumimoji="1" lang="en-US" altLang="ja-JP" sz="1300">
              <a:latin typeface="ＭＳ Ｐゴシック" panose="020B0600070205080204" pitchFamily="50" charset="-128"/>
              <a:ea typeface="ＭＳ Ｐゴシック" panose="020B0600070205080204" pitchFamily="50" charset="-128"/>
            </a:rPr>
            <a:t>52,497</a:t>
          </a:r>
          <a:r>
            <a:rPr kumimoji="1" lang="ja-JP" altLang="en-US" sz="1300">
              <a:latin typeface="ＭＳ Ｐゴシック" panose="020B0600070205080204" pitchFamily="50" charset="-128"/>
              <a:ea typeface="ＭＳ Ｐゴシック" panose="020B0600070205080204" pitchFamily="50" charset="-128"/>
            </a:rPr>
            <a:t>千円減少し、基準財政需要額は、臨時経済対策費等の増加により前年から</a:t>
          </a:r>
          <a:r>
            <a:rPr kumimoji="1" lang="en-US" altLang="ja-JP" sz="1300">
              <a:latin typeface="ＭＳ Ｐゴシック" panose="020B0600070205080204" pitchFamily="50" charset="-128"/>
              <a:ea typeface="ＭＳ Ｐゴシック" panose="020B0600070205080204" pitchFamily="50" charset="-128"/>
            </a:rPr>
            <a:t>84,990</a:t>
          </a:r>
          <a:r>
            <a:rPr kumimoji="1" lang="ja-JP" altLang="en-US" sz="1300">
              <a:latin typeface="ＭＳ Ｐゴシック" panose="020B0600070205080204" pitchFamily="50" charset="-128"/>
              <a:ea typeface="ＭＳ Ｐゴシック" panose="020B0600070205080204" pitchFamily="50" charset="-128"/>
            </a:rPr>
            <a:t>千円増加した結果、財政力指数は前年と同じ数値となった。</a:t>
          </a:r>
        </a:p>
        <a:p>
          <a:r>
            <a:rPr kumimoji="1" lang="ja-JP" altLang="en-US" sz="1300">
              <a:latin typeface="ＭＳ Ｐゴシック" panose="020B0600070205080204" pitchFamily="50" charset="-128"/>
              <a:ea typeface="ＭＳ Ｐゴシック" panose="020B0600070205080204" pitchFamily="50" charset="-128"/>
            </a:rPr>
            <a:t>　今後も地方税の徴収率を高く維持し、移住・定住促進事業による税収の増額を図り、財政基盤の強化に努める。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歳出経常一般財源は、人件費等の増により前年から</a:t>
          </a:r>
          <a:r>
            <a:rPr kumimoji="1" lang="en-US" altLang="ja-JP" sz="1300">
              <a:latin typeface="ＭＳ Ｐゴシック" panose="020B0600070205080204" pitchFamily="50" charset="-128"/>
              <a:ea typeface="ＭＳ Ｐゴシック" panose="020B0600070205080204" pitchFamily="50" charset="-128"/>
            </a:rPr>
            <a:t>84,099</a:t>
          </a:r>
          <a:r>
            <a:rPr kumimoji="1" lang="ja-JP" altLang="en-US" sz="1300">
              <a:latin typeface="ＭＳ Ｐゴシック" panose="020B0600070205080204" pitchFamily="50" charset="-128"/>
              <a:ea typeface="ＭＳ Ｐゴシック" panose="020B0600070205080204" pitchFamily="50" charset="-128"/>
            </a:rPr>
            <a:t>千円増加し、歳入経常一般財源は、普通交付税等の増により前年から</a:t>
          </a:r>
          <a:r>
            <a:rPr kumimoji="1" lang="en-US" altLang="ja-JP" sz="1300">
              <a:latin typeface="ＭＳ Ｐゴシック" panose="020B0600070205080204" pitchFamily="50" charset="-128"/>
              <a:ea typeface="ＭＳ Ｐゴシック" panose="020B0600070205080204" pitchFamily="50" charset="-128"/>
            </a:rPr>
            <a:t>156,884</a:t>
          </a:r>
          <a:r>
            <a:rPr kumimoji="1" lang="ja-JP" altLang="en-US" sz="1300">
              <a:latin typeface="ＭＳ Ｐゴシック" panose="020B0600070205080204" pitchFamily="50" charset="-128"/>
              <a:ea typeface="ＭＳ Ｐゴシック" panose="020B0600070205080204" pitchFamily="50" charset="-128"/>
            </a:rPr>
            <a:t>千円増加した結果、経常収支比率が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地方税の大きな増収も厳しいと思われるため、物件費及び補助費等の抑制を図っていく。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64</xdr:row>
      <xdr:rowOff>169672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4595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85344</xdr:rowOff>
    </xdr:from>
    <xdr:to>
      <xdr:col>19</xdr:col>
      <xdr:colOff>133350</xdr:colOff>
      <xdr:row>64</xdr:row>
      <xdr:rowOff>169672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86694"/>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85344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6739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65</xdr:row>
      <xdr:rowOff>128524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67390"/>
          <a:ext cx="8890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165879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118872</xdr:rowOff>
    </xdr:from>
    <xdr:to>
      <xdr:col>19</xdr:col>
      <xdr:colOff>184150</xdr:colOff>
      <xdr:row>65</xdr:row>
      <xdr:rowOff>49022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34544</xdr:rowOff>
    </xdr:from>
    <xdr:to>
      <xdr:col>15</xdr:col>
      <xdr:colOff>133350</xdr:colOff>
      <xdr:row>63</xdr:row>
      <xdr:rowOff>136144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人件費は給与改定により前年から</a:t>
          </a:r>
          <a:r>
            <a:rPr kumimoji="1" lang="en-US" altLang="ja-JP" sz="1300">
              <a:latin typeface="ＭＳ Ｐゴシック" panose="020B0600070205080204" pitchFamily="50" charset="-128"/>
              <a:ea typeface="ＭＳ Ｐゴシック" panose="020B0600070205080204" pitchFamily="50" charset="-128"/>
            </a:rPr>
            <a:t>73,988</a:t>
          </a:r>
          <a:r>
            <a:rPr kumimoji="1" lang="ja-JP" altLang="en-US" sz="1300">
              <a:latin typeface="ＭＳ Ｐゴシック" panose="020B0600070205080204" pitchFamily="50" charset="-128"/>
              <a:ea typeface="ＭＳ Ｐゴシック" panose="020B0600070205080204" pitchFamily="50" charset="-128"/>
            </a:rPr>
            <a:t>千円増加したが、物件費でふるさと応援寄附金管理運営事業の減少により前年から</a:t>
          </a:r>
          <a:r>
            <a:rPr kumimoji="1" lang="en-US" altLang="ja-JP" sz="1300">
              <a:latin typeface="ＭＳ Ｐゴシック" panose="020B0600070205080204" pitchFamily="50" charset="-128"/>
              <a:ea typeface="ＭＳ Ｐゴシック" panose="020B0600070205080204" pitchFamily="50" charset="-128"/>
            </a:rPr>
            <a:t>315,515</a:t>
          </a:r>
          <a:r>
            <a:rPr kumimoji="1" lang="ja-JP" altLang="en-US" sz="1300">
              <a:latin typeface="ＭＳ Ｐゴシック" panose="020B0600070205080204" pitchFamily="50" charset="-128"/>
              <a:ea typeface="ＭＳ Ｐゴシック" panose="020B0600070205080204" pitchFamily="50" charset="-128"/>
            </a:rPr>
            <a:t>千円減少した結果、人口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人当たりの金額は前年から</a:t>
          </a:r>
          <a:r>
            <a:rPr kumimoji="1" lang="en-US" altLang="ja-JP" sz="1300">
              <a:latin typeface="ＭＳ Ｐゴシック" panose="020B0600070205080204" pitchFamily="50" charset="-128"/>
              <a:ea typeface="ＭＳ Ｐゴシック" panose="020B0600070205080204" pitchFamily="50" charset="-128"/>
            </a:rPr>
            <a:t>38,531</a:t>
          </a:r>
          <a:r>
            <a:rPr kumimoji="1" lang="ja-JP" altLang="en-US" sz="1300">
              <a:latin typeface="ＭＳ Ｐゴシック" panose="020B0600070205080204" pitchFamily="50" charset="-128"/>
              <a:ea typeface="ＭＳ Ｐゴシック" panose="020B0600070205080204" pitchFamily="50" charset="-128"/>
            </a:rPr>
            <a:t>円減少し、類似団体平均と比べると</a:t>
          </a:r>
          <a:r>
            <a:rPr kumimoji="1" lang="en-US" altLang="ja-JP" sz="1300">
              <a:latin typeface="ＭＳ Ｐゴシック" panose="020B0600070205080204" pitchFamily="50" charset="-128"/>
              <a:ea typeface="ＭＳ Ｐゴシック" panose="020B0600070205080204" pitchFamily="50" charset="-128"/>
            </a:rPr>
            <a:t>95,804</a:t>
          </a:r>
          <a:r>
            <a:rPr kumimoji="1" lang="ja-JP" altLang="en-US" sz="1300">
              <a:latin typeface="ＭＳ Ｐゴシック" panose="020B0600070205080204" pitchFamily="50" charset="-128"/>
              <a:ea typeface="ＭＳ Ｐゴシック" panose="020B0600070205080204" pitchFamily="50" charset="-128"/>
            </a:rPr>
            <a:t>円下回った。</a:t>
          </a:r>
        </a:p>
        <a:p>
          <a:r>
            <a:rPr kumimoji="1" lang="ja-JP" altLang="en-US" sz="1300">
              <a:latin typeface="ＭＳ Ｐゴシック" panose="020B0600070205080204" pitchFamily="50" charset="-128"/>
              <a:ea typeface="ＭＳ Ｐゴシック" panose="020B0600070205080204" pitchFamily="50" charset="-128"/>
            </a:rPr>
            <a:t>　今後も適正な管理に努め、コストの低減を図っていく。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121458</xdr:rowOff>
    </xdr:from>
    <xdr:to>
      <xdr:col>23</xdr:col>
      <xdr:colOff>133350</xdr:colOff>
      <xdr:row>81</xdr:row>
      <xdr:rowOff>140053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08908"/>
          <a:ext cx="838200" cy="1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106236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140053</xdr:rowOff>
    </xdr:from>
    <xdr:to>
      <xdr:col>19</xdr:col>
      <xdr:colOff>133350</xdr:colOff>
      <xdr:row>81</xdr:row>
      <xdr:rowOff>143139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27503"/>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143139</xdr:rowOff>
    </xdr:from>
    <xdr:to>
      <xdr:col>15</xdr:col>
      <xdr:colOff>82550</xdr:colOff>
      <xdr:row>81</xdr:row>
      <xdr:rowOff>164047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030589"/>
          <a:ext cx="889000" cy="2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144847</xdr:rowOff>
    </xdr:from>
    <xdr:to>
      <xdr:col>11</xdr:col>
      <xdr:colOff>31750</xdr:colOff>
      <xdr:row>81</xdr:row>
      <xdr:rowOff>164047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32297"/>
          <a:ext cx="889000" cy="1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70658</xdr:rowOff>
    </xdr:from>
    <xdr:to>
      <xdr:col>23</xdr:col>
      <xdr:colOff>184150</xdr:colOff>
      <xdr:row>82</xdr:row>
      <xdr:rowOff>808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163385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7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89253</xdr:rowOff>
    </xdr:from>
    <xdr:to>
      <xdr:col>19</xdr:col>
      <xdr:colOff>184150</xdr:colOff>
      <xdr:row>82</xdr:row>
      <xdr:rowOff>19403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4180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63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92339</xdr:rowOff>
    </xdr:from>
    <xdr:to>
      <xdr:col>15</xdr:col>
      <xdr:colOff>133350</xdr:colOff>
      <xdr:row>82</xdr:row>
      <xdr:rowOff>22489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7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7266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6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113247</xdr:rowOff>
    </xdr:from>
    <xdr:to>
      <xdr:col>11</xdr:col>
      <xdr:colOff>82550</xdr:colOff>
      <xdr:row>82</xdr:row>
      <xdr:rowOff>43397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0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28174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8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94047</xdr:rowOff>
    </xdr:from>
    <xdr:to>
      <xdr:col>7</xdr:col>
      <xdr:colOff>31750</xdr:colOff>
      <xdr:row>82</xdr:row>
      <xdr:rowOff>24197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8974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6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54732</xdr:rowOff>
    </xdr:from>
    <xdr:to>
      <xdr:col>81</xdr:col>
      <xdr:colOff>44450</xdr:colOff>
      <xdr:row>85</xdr:row>
      <xdr:rowOff>135164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27982"/>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135164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969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123673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394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158145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3947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3932</xdr:rowOff>
    </xdr:from>
    <xdr:to>
      <xdr:col>81</xdr:col>
      <xdr:colOff>95250</xdr:colOff>
      <xdr:row>85</xdr:row>
      <xdr:rowOff>105532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20459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107345</xdr:rowOff>
    </xdr:from>
    <xdr:to>
      <xdr:col>64</xdr:col>
      <xdr:colOff>152400</xdr:colOff>
      <xdr:row>86</xdr:row>
      <xdr:rowOff>37495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22272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人口は減少し続けているが、保育園と給食センターを町で運営しており、人口減少と合わせての人員削減は難しく、今後も適正な定員管理に努める。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116036</xdr:rowOff>
    </xdr:from>
    <xdr:to>
      <xdr:col>81</xdr:col>
      <xdr:colOff>44450</xdr:colOff>
      <xdr:row>62</xdr:row>
      <xdr:rowOff>136144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4593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112014</xdr:rowOff>
    </xdr:from>
    <xdr:to>
      <xdr:col>77</xdr:col>
      <xdr:colOff>44450</xdr:colOff>
      <xdr:row>62</xdr:row>
      <xdr:rowOff>116036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4191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79036</xdr:rowOff>
    </xdr:from>
    <xdr:to>
      <xdr:col>72</xdr:col>
      <xdr:colOff>203200</xdr:colOff>
      <xdr:row>62</xdr:row>
      <xdr:rowOff>112014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08936"/>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68580</xdr:rowOff>
    </xdr:from>
    <xdr:to>
      <xdr:col>68</xdr:col>
      <xdr:colOff>152400</xdr:colOff>
      <xdr:row>62</xdr:row>
      <xdr:rowOff>79036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98480"/>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85344</xdr:rowOff>
    </xdr:from>
    <xdr:to>
      <xdr:col>81</xdr:col>
      <xdr:colOff>95250</xdr:colOff>
      <xdr:row>63</xdr:row>
      <xdr:rowOff>15494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57421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65236</xdr:rowOff>
    </xdr:from>
    <xdr:to>
      <xdr:col>77</xdr:col>
      <xdr:colOff>95250</xdr:colOff>
      <xdr:row>62</xdr:row>
      <xdr:rowOff>166836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151613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8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61214</xdr:rowOff>
    </xdr:from>
    <xdr:to>
      <xdr:col>73</xdr:col>
      <xdr:colOff>44450</xdr:colOff>
      <xdr:row>62</xdr:row>
      <xdr:rowOff>162814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147591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28236</xdr:rowOff>
    </xdr:from>
    <xdr:to>
      <xdr:col>68</xdr:col>
      <xdr:colOff>203200</xdr:colOff>
      <xdr:row>62</xdr:row>
      <xdr:rowOff>129836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5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114613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44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17780</xdr:rowOff>
    </xdr:from>
    <xdr:to>
      <xdr:col>64</xdr:col>
      <xdr:colOff>152400</xdr:colOff>
      <xdr:row>62</xdr:row>
      <xdr:rowOff>119380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104157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小中一貫校校舎改築事業に係る地方債の元金償還が大きな比率を占め、普通交付税等の影響もあるが、償還が終了する令和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年度までは類似団体程度の率で推移していくものと考える。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136652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9560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136652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850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155956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9850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41</xdr:row>
      <xdr:rowOff>3810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63771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105156</xdr:rowOff>
    </xdr:from>
    <xdr:to>
      <xdr:col>68</xdr:col>
      <xdr:colOff>203200</xdr:colOff>
      <xdr:row>41</xdr:row>
      <xdr:rowOff>35306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前年度と同じく、充当可能財源等が将来負担額を上回ったため算定されない。</a:t>
          </a:r>
        </a:p>
        <a:p>
          <a:r>
            <a:rPr kumimoji="1" lang="ja-JP" altLang="en-US" sz="1300">
              <a:latin typeface="ＭＳ Ｐゴシック" panose="020B0600070205080204" pitchFamily="50" charset="-128"/>
              <a:ea typeface="ＭＳ Ｐゴシック" panose="020B0600070205080204" pitchFamily="50" charset="-128"/>
            </a:rPr>
            <a:t>　今後も充当可能基金残高の推移等をみながら事業の選択を行い、比率の維持に努める。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佐賀県大町町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5,898
11.50
5,012,319
4,825,186
148,278
2,738,353
4,249,892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給与改定等の増加により、前年から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類似団体平均を上回って推移しているが、これは給食センターと保育所を直営で行っているため人件費の割合が高くなっている。</a:t>
          </a:r>
        </a:p>
        <a:p>
          <a:r>
            <a:rPr kumimoji="1" lang="ja-JP" altLang="en-US" sz="1300">
              <a:latin typeface="ＭＳ Ｐゴシック" panose="020B0600070205080204" pitchFamily="50" charset="-128"/>
              <a:ea typeface="ＭＳ Ｐゴシック" panose="020B0600070205080204" pitchFamily="50" charset="-128"/>
            </a:rPr>
            <a:t>　今後も行政サービスの提供方法を検討しながら適正な人員管理に努める。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1924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xdr:rowOff>
    </xdr:from>
    <xdr:to>
      <xdr:col>19</xdr:col>
      <xdr:colOff>187325</xdr:colOff>
      <xdr:row>38</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865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18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21844</xdr:rowOff>
    </xdr:from>
    <xdr:to>
      <xdr:col>11</xdr:col>
      <xdr:colOff>9525</xdr:colOff>
      <xdr:row>38</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369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103632</xdr:rowOff>
    </xdr:from>
    <xdr:to>
      <xdr:col>24</xdr:col>
      <xdr:colOff>76200</xdr:colOff>
      <xdr:row>39</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75709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引き続き需用費等の支出を抑制し、今後も歳出の抑制に努める。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5080</xdr:rowOff>
    </xdr:from>
    <xdr:to>
      <xdr:col>82</xdr:col>
      <xdr:colOff>107950</xdr:colOff>
      <xdr:row>15</xdr:row>
      <xdr:rowOff>16510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5768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153670</xdr:rowOff>
    </xdr:from>
    <xdr:to>
      <xdr:col>78</xdr:col>
      <xdr:colOff>69850</xdr:colOff>
      <xdr:row>15</xdr:row>
      <xdr:rowOff>5080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553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153670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273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2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137160</xdr:rowOff>
    </xdr:from>
    <xdr:to>
      <xdr:col>82</xdr:col>
      <xdr:colOff>158750</xdr:colOff>
      <xdr:row>15</xdr:row>
      <xdr:rowOff>67310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45737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4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125730</xdr:rowOff>
    </xdr:from>
    <xdr:to>
      <xdr:col>78</xdr:col>
      <xdr:colOff>120650</xdr:colOff>
      <xdr:row>15</xdr:row>
      <xdr:rowOff>55880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66057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94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102870</xdr:rowOff>
    </xdr:from>
    <xdr:to>
      <xdr:col>74</xdr:col>
      <xdr:colOff>31750</xdr:colOff>
      <xdr:row>15</xdr:row>
      <xdr:rowOff>33020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43197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7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推移しているが、これは障害者自立支援給付費に係る対象者の増加や、町の政策で、子どもの医療費助成を高校生まで行っていること、出生祝金を県内最高水準で支給していること等によるものと考えられる。</a:t>
          </a:r>
        </a:p>
        <a:p>
          <a:r>
            <a:rPr kumimoji="1" lang="ja-JP" altLang="en-US" sz="1300">
              <a:latin typeface="ＭＳ Ｐゴシック" panose="020B0600070205080204" pitchFamily="50" charset="-128"/>
              <a:ea typeface="ＭＳ Ｐゴシック" panose="020B0600070205080204" pitchFamily="50" charset="-128"/>
            </a:rPr>
            <a:t>　今後も各種給付金等の内容を精査し、必要な方に必要なサービスが行き届くよう努める。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31750</xdr:rowOff>
    </xdr:from>
    <xdr:to>
      <xdr:col>24</xdr:col>
      <xdr:colOff>25400</xdr:colOff>
      <xdr:row>58</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975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58</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61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4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152400</xdr:rowOff>
    </xdr:from>
    <xdr:to>
      <xdr:col>24</xdr:col>
      <xdr:colOff>76200</xdr:colOff>
      <xdr:row>58</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後期高齢者医療広域連合・療養給付費負担金等の減により、繰出金が前年から</a:t>
          </a:r>
          <a:r>
            <a:rPr kumimoji="1" lang="en-US" altLang="ja-JP" sz="1300">
              <a:latin typeface="ＭＳ Ｐゴシック" panose="020B0600070205080204" pitchFamily="50" charset="-128"/>
              <a:ea typeface="ＭＳ Ｐゴシック" panose="020B0600070205080204" pitchFamily="50" charset="-128"/>
            </a:rPr>
            <a:t>23,327</a:t>
          </a:r>
          <a:r>
            <a:rPr kumimoji="1" lang="ja-JP" altLang="en-US" sz="1300">
              <a:latin typeface="ＭＳ Ｐゴシック" panose="020B0600070205080204" pitchFamily="50" charset="-128"/>
              <a:ea typeface="ＭＳ Ｐゴシック" panose="020B0600070205080204" pitchFamily="50" charset="-128"/>
            </a:rPr>
            <a:t>千円減少した結果、前年から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今後も他事業会計の財政状況を注視し、繰出金の負担が普通会計を圧迫しないよう努める。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142240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644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58</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987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43180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7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111760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79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91440</xdr:rowOff>
    </xdr:from>
    <xdr:to>
      <xdr:col>78</xdr:col>
      <xdr:colOff>120650</xdr:colOff>
      <xdr:row>59</xdr:row>
      <xdr:rowOff>21590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6367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12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163830</xdr:rowOff>
    </xdr:from>
    <xdr:to>
      <xdr:col>74</xdr:col>
      <xdr:colOff>31750</xdr:colOff>
      <xdr:row>58</xdr:row>
      <xdr:rowOff>93980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104157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一部事務組合等に対する負担金などの増減により数値の増減はあるが、事業の選択・整理を図り、歳出の抑制に努める。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077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1711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170434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117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170434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117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類似団体平均を上回って推移しているが、これは小中一貫校校舎改築事業に係る地方債の元利償還が大きな比率を占めるためであり、償還が終了する令和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年度までは高い数値で推移していくと考える。</a:t>
          </a:r>
        </a:p>
        <a:p>
          <a:r>
            <a:rPr kumimoji="1" lang="ja-JP" altLang="en-US" sz="1300">
              <a:latin typeface="ＭＳ Ｐゴシック" panose="020B0600070205080204" pitchFamily="50" charset="-128"/>
              <a:ea typeface="ＭＳ Ｐゴシック" panose="020B0600070205080204" pitchFamily="50" charset="-128"/>
            </a:rPr>
            <a:t>　今後も、少しでも有利な起債の活用を検討し、他の大規模な事業計画の整理・縮小を図り、起債抑制に努める。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111761</xdr:rowOff>
    </xdr:from>
    <xdr:to>
      <xdr:col>24</xdr:col>
      <xdr:colOff>25400</xdr:colOff>
      <xdr:row>78</xdr:row>
      <xdr:rowOff>5080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13411"/>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20320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7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73661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3934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73661</xdr:rowOff>
    </xdr:from>
    <xdr:to>
      <xdr:col>11</xdr:col>
      <xdr:colOff>9525</xdr:colOff>
      <xdr:row>78</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4467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60961</xdr:rowOff>
    </xdr:from>
    <xdr:to>
      <xdr:col>24</xdr:col>
      <xdr:colOff>76200</xdr:colOff>
      <xdr:row>77</xdr:row>
      <xdr:rowOff>162561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33038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140970</xdr:rowOff>
    </xdr:from>
    <xdr:to>
      <xdr:col>15</xdr:col>
      <xdr:colOff>149225</xdr:colOff>
      <xdr:row>78</xdr:row>
      <xdr:rowOff>71120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102870</xdr:rowOff>
    </xdr:from>
    <xdr:to>
      <xdr:col>6</xdr:col>
      <xdr:colOff>171450</xdr:colOff>
      <xdr:row>79</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17797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扶助費や繰出金等の減少により前年から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77</xdr:row>
      <xdr:rowOff>46989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372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xdr:rowOff>
    </xdr:from>
    <xdr:to>
      <xdr:col>78</xdr:col>
      <xdr:colOff>69850</xdr:colOff>
      <xdr:row>77</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31470"/>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76</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628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104140</xdr:rowOff>
    </xdr:from>
    <xdr:to>
      <xdr:col>69</xdr:col>
      <xdr:colOff>92075</xdr:colOff>
      <xdr:row>77</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6289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121920</xdr:rowOff>
    </xdr:from>
    <xdr:to>
      <xdr:col>74</xdr:col>
      <xdr:colOff>31750</xdr:colOff>
      <xdr:row>76</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53340</xdr:rowOff>
    </xdr:from>
    <xdr:to>
      <xdr:col>69</xdr:col>
      <xdr:colOff>142875</xdr:colOff>
      <xdr:row>75</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佐賀県大町町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142552</xdr:rowOff>
    </xdr:from>
    <xdr:to>
      <xdr:col>29</xdr:col>
      <xdr:colOff>127000</xdr:colOff>
      <xdr:row>17</xdr:row>
      <xdr:rowOff>47083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33377"/>
          <a:ext cx="647700" cy="75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47083</xdr:rowOff>
    </xdr:from>
    <xdr:to>
      <xdr:col>26</xdr:col>
      <xdr:colOff>50800</xdr:colOff>
      <xdr:row>17</xdr:row>
      <xdr:rowOff>73715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09358"/>
          <a:ext cx="698500" cy="26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73715</xdr:rowOff>
    </xdr:from>
    <xdr:to>
      <xdr:col>22</xdr:col>
      <xdr:colOff>114300</xdr:colOff>
      <xdr:row>17</xdr:row>
      <xdr:rowOff>85362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35990"/>
          <a:ext cx="698500" cy="11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85362</xdr:rowOff>
    </xdr:from>
    <xdr:to>
      <xdr:col>18</xdr:col>
      <xdr:colOff>177800</xdr:colOff>
      <xdr:row>17</xdr:row>
      <xdr:rowOff>106919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47637"/>
          <a:ext cx="698500" cy="21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91752</xdr:rowOff>
    </xdr:from>
    <xdr:to>
      <xdr:col>29</xdr:col>
      <xdr:colOff>177800</xdr:colOff>
      <xdr:row>17</xdr:row>
      <xdr:rowOff>21902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82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63829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5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167733</xdr:rowOff>
    </xdr:from>
    <xdr:to>
      <xdr:col>26</xdr:col>
      <xdr:colOff>101600</xdr:colOff>
      <xdr:row>17</xdr:row>
      <xdr:rowOff>97883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5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82660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44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22915</xdr:rowOff>
    </xdr:from>
    <xdr:to>
      <xdr:col>22</xdr:col>
      <xdr:colOff>165100</xdr:colOff>
      <xdr:row>17</xdr:row>
      <xdr:rowOff>124515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85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134692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75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34562</xdr:rowOff>
    </xdr:from>
    <xdr:to>
      <xdr:col>19</xdr:col>
      <xdr:colOff>38100</xdr:colOff>
      <xdr:row>17</xdr:row>
      <xdr:rowOff>136162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96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146339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765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56119</xdr:rowOff>
    </xdr:from>
    <xdr:to>
      <xdr:col>15</xdr:col>
      <xdr:colOff>101600</xdr:colOff>
      <xdr:row>17</xdr:row>
      <xdr:rowOff>157719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18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167896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63462</xdr:rowOff>
    </xdr:from>
    <xdr:to>
      <xdr:col>29</xdr:col>
      <xdr:colOff>127000</xdr:colOff>
      <xdr:row>37</xdr:row>
      <xdr:rowOff>108496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188162"/>
          <a:ext cx="647700" cy="45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63462</xdr:rowOff>
    </xdr:from>
    <xdr:to>
      <xdr:col>26</xdr:col>
      <xdr:colOff>50800</xdr:colOff>
      <xdr:row>37</xdr:row>
      <xdr:rowOff>105969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88162"/>
          <a:ext cx="698500" cy="4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90271</xdr:rowOff>
    </xdr:from>
    <xdr:to>
      <xdr:col>22</xdr:col>
      <xdr:colOff>114300</xdr:colOff>
      <xdr:row>37</xdr:row>
      <xdr:rowOff>105969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214971"/>
          <a:ext cx="698500" cy="15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90271</xdr:rowOff>
    </xdr:from>
    <xdr:to>
      <xdr:col>18</xdr:col>
      <xdr:colOff>177800</xdr:colOff>
      <xdr:row>37</xdr:row>
      <xdr:rowOff>114186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14971"/>
          <a:ext cx="698500" cy="23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57696</xdr:rowOff>
    </xdr:from>
    <xdr:to>
      <xdr:col>29</xdr:col>
      <xdr:colOff>177800</xdr:colOff>
      <xdr:row>37</xdr:row>
      <xdr:rowOff>159296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82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29773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12662</xdr:rowOff>
    </xdr:from>
    <xdr:to>
      <xdr:col>26</xdr:col>
      <xdr:colOff>101600</xdr:colOff>
      <xdr:row>37</xdr:row>
      <xdr:rowOff>114262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3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99039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23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55169</xdr:rowOff>
    </xdr:from>
    <xdr:to>
      <xdr:col>22</xdr:col>
      <xdr:colOff>165100</xdr:colOff>
      <xdr:row>37</xdr:row>
      <xdr:rowOff>156769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7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141546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6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39471</xdr:rowOff>
    </xdr:from>
    <xdr:to>
      <xdr:col>19</xdr:col>
      <xdr:colOff>38100</xdr:colOff>
      <xdr:row>37</xdr:row>
      <xdr:rowOff>141071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64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125848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5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63386</xdr:rowOff>
    </xdr:from>
    <xdr:to>
      <xdr:col>15</xdr:col>
      <xdr:colOff>101600</xdr:colOff>
      <xdr:row>37</xdr:row>
      <xdr:rowOff>164986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88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149763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7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佐賀県大町町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5,898
11.50
5,012,319
4,825,186
148,278
2,738,353
4,249,892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62319</xdr:rowOff>
    </xdr:from>
    <xdr:to>
      <xdr:col>24</xdr:col>
      <xdr:colOff>63500</xdr:colOff>
      <xdr:row>35</xdr:row>
      <xdr:rowOff>4948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91619"/>
          <a:ext cx="838200" cy="11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4948</xdr:rowOff>
    </xdr:from>
    <xdr:to>
      <xdr:col>19</xdr:col>
      <xdr:colOff>177800</xdr:colOff>
      <xdr:row>35</xdr:row>
      <xdr:rowOff>23785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05698"/>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170744</xdr:rowOff>
    </xdr:from>
    <xdr:to>
      <xdr:col>15</xdr:col>
      <xdr:colOff>50800</xdr:colOff>
      <xdr:row>35</xdr:row>
      <xdr:rowOff>23785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00044"/>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170744</xdr:rowOff>
    </xdr:from>
    <xdr:to>
      <xdr:col>10</xdr:col>
      <xdr:colOff>114300</xdr:colOff>
      <xdr:row>35</xdr:row>
      <xdr:rowOff>1580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000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11519</xdr:rowOff>
    </xdr:from>
    <xdr:to>
      <xdr:col>24</xdr:col>
      <xdr:colOff>114300</xdr:colOff>
      <xdr:row>34</xdr:row>
      <xdr:rowOff>113119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34396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9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125598</xdr:rowOff>
    </xdr:from>
    <xdr:to>
      <xdr:col>20</xdr:col>
      <xdr:colOff>38100</xdr:colOff>
      <xdr:row>35</xdr:row>
      <xdr:rowOff>55748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72275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144435</xdr:rowOff>
    </xdr:from>
    <xdr:to>
      <xdr:col>15</xdr:col>
      <xdr:colOff>101600</xdr:colOff>
      <xdr:row>35</xdr:row>
      <xdr:rowOff>74585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91112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4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119944</xdr:rowOff>
    </xdr:from>
    <xdr:to>
      <xdr:col>10</xdr:col>
      <xdr:colOff>165100</xdr:colOff>
      <xdr:row>35</xdr:row>
      <xdr:rowOff>50094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66621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2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122230</xdr:rowOff>
    </xdr:from>
    <xdr:to>
      <xdr:col>6</xdr:col>
      <xdr:colOff>38100</xdr:colOff>
      <xdr:row>35</xdr:row>
      <xdr:rowOff>52380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68907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2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64095</xdr:rowOff>
    </xdr:from>
    <xdr:to>
      <xdr:col>24</xdr:col>
      <xdr:colOff>63500</xdr:colOff>
      <xdr:row>58</xdr:row>
      <xdr:rowOff>87065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08195"/>
          <a:ext cx="838200" cy="2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59807</xdr:rowOff>
    </xdr:from>
    <xdr:to>
      <xdr:col>19</xdr:col>
      <xdr:colOff>177800</xdr:colOff>
      <xdr:row>58</xdr:row>
      <xdr:rowOff>64095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03907"/>
          <a:ext cx="889000" cy="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40631</xdr:rowOff>
    </xdr:from>
    <xdr:to>
      <xdr:col>15</xdr:col>
      <xdr:colOff>50800</xdr:colOff>
      <xdr:row>58</xdr:row>
      <xdr:rowOff>59807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984731"/>
          <a:ext cx="889000" cy="1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40631</xdr:rowOff>
    </xdr:from>
    <xdr:to>
      <xdr:col>10</xdr:col>
      <xdr:colOff>114300</xdr:colOff>
      <xdr:row>58</xdr:row>
      <xdr:rowOff>56645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84731"/>
          <a:ext cx="889000" cy="1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36265</xdr:rowOff>
    </xdr:from>
    <xdr:to>
      <xdr:col>24</xdr:col>
      <xdr:colOff>114300</xdr:colOff>
      <xdr:row>58</xdr:row>
      <xdr:rowOff>137865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13295</xdr:rowOff>
    </xdr:from>
    <xdr:to>
      <xdr:col>20</xdr:col>
      <xdr:colOff>38100</xdr:colOff>
      <xdr:row>58</xdr:row>
      <xdr:rowOff>114895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131422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3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9007</xdr:rowOff>
    </xdr:from>
    <xdr:to>
      <xdr:col>15</xdr:col>
      <xdr:colOff>101600</xdr:colOff>
      <xdr:row>58</xdr:row>
      <xdr:rowOff>110607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127134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2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161281</xdr:rowOff>
    </xdr:from>
    <xdr:to>
      <xdr:col>10</xdr:col>
      <xdr:colOff>165100</xdr:colOff>
      <xdr:row>58</xdr:row>
      <xdr:rowOff>91431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3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107958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0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5845</xdr:rowOff>
    </xdr:from>
    <xdr:to>
      <xdr:col>6</xdr:col>
      <xdr:colOff>38100</xdr:colOff>
      <xdr:row>58</xdr:row>
      <xdr:rowOff>107445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4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123972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2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12809</xdr:rowOff>
    </xdr:from>
    <xdr:to>
      <xdr:col>24</xdr:col>
      <xdr:colOff>63500</xdr:colOff>
      <xdr:row>79</xdr:row>
      <xdr:rowOff>15132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57359"/>
          <a:ext cx="8382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15132</xdr:rowOff>
    </xdr:from>
    <xdr:to>
      <xdr:col>19</xdr:col>
      <xdr:colOff>177800</xdr:colOff>
      <xdr:row>79</xdr:row>
      <xdr:rowOff>17094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59682"/>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17094</xdr:rowOff>
    </xdr:from>
    <xdr:to>
      <xdr:col>15</xdr:col>
      <xdr:colOff>50800</xdr:colOff>
      <xdr:row>79</xdr:row>
      <xdr:rowOff>31172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61644"/>
          <a:ext cx="8890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31172</xdr:rowOff>
    </xdr:from>
    <xdr:to>
      <xdr:col>10</xdr:col>
      <xdr:colOff>114300</xdr:colOff>
      <xdr:row>79</xdr:row>
      <xdr:rowOff>33134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75722"/>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133459</xdr:rowOff>
    </xdr:from>
    <xdr:to>
      <xdr:col>24</xdr:col>
      <xdr:colOff>114300</xdr:colOff>
      <xdr:row>79</xdr:row>
      <xdr:rowOff>63609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5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48386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2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135782</xdr:rowOff>
    </xdr:from>
    <xdr:to>
      <xdr:col>20</xdr:col>
      <xdr:colOff>38100</xdr:colOff>
      <xdr:row>79</xdr:row>
      <xdr:rowOff>65932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50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57059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60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137744</xdr:rowOff>
    </xdr:from>
    <xdr:to>
      <xdr:col>15</xdr:col>
      <xdr:colOff>101600</xdr:colOff>
      <xdr:row>79</xdr:row>
      <xdr:rowOff>67894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59021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60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151822</xdr:rowOff>
    </xdr:from>
    <xdr:to>
      <xdr:col>10</xdr:col>
      <xdr:colOff>165100</xdr:colOff>
      <xdr:row>79</xdr:row>
      <xdr:rowOff>81972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73099</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6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153784</xdr:rowOff>
    </xdr:from>
    <xdr:to>
      <xdr:col>6</xdr:col>
      <xdr:colOff>38100</xdr:colOff>
      <xdr:row>79</xdr:row>
      <xdr:rowOff>83934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75061</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61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55034</xdr:rowOff>
    </xdr:from>
    <xdr:to>
      <xdr:col>24</xdr:col>
      <xdr:colOff>63500</xdr:colOff>
      <xdr:row>95</xdr:row>
      <xdr:rowOff>121763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42784"/>
          <a:ext cx="838200" cy="6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121763</xdr:rowOff>
    </xdr:from>
    <xdr:to>
      <xdr:col>19</xdr:col>
      <xdr:colOff>177800</xdr:colOff>
      <xdr:row>96</xdr:row>
      <xdr:rowOff>66692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09513"/>
          <a:ext cx="889000" cy="11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153674</xdr:rowOff>
    </xdr:from>
    <xdr:to>
      <xdr:col>15</xdr:col>
      <xdr:colOff>50800</xdr:colOff>
      <xdr:row>96</xdr:row>
      <xdr:rowOff>66692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41424"/>
          <a:ext cx="8890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153674</xdr:rowOff>
    </xdr:from>
    <xdr:to>
      <xdr:col>10</xdr:col>
      <xdr:colOff>114300</xdr:colOff>
      <xdr:row>97</xdr:row>
      <xdr:rowOff>113762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41424"/>
          <a:ext cx="889000" cy="30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4234</xdr:rowOff>
    </xdr:from>
    <xdr:to>
      <xdr:col>24</xdr:col>
      <xdr:colOff>114300</xdr:colOff>
      <xdr:row>95</xdr:row>
      <xdr:rowOff>105834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9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27111</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4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70963</xdr:rowOff>
    </xdr:from>
    <xdr:to>
      <xdr:col>20</xdr:col>
      <xdr:colOff>38100</xdr:colOff>
      <xdr:row>96</xdr:row>
      <xdr:rowOff>1113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17640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13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15892</xdr:rowOff>
    </xdr:from>
    <xdr:to>
      <xdr:col>15</xdr:col>
      <xdr:colOff>101600</xdr:colOff>
      <xdr:row>96</xdr:row>
      <xdr:rowOff>117492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134019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5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102874</xdr:rowOff>
    </xdr:from>
    <xdr:to>
      <xdr:col>10</xdr:col>
      <xdr:colOff>165100</xdr:colOff>
      <xdr:row>96</xdr:row>
      <xdr:rowOff>33024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9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49551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16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62962</xdr:rowOff>
    </xdr:from>
    <xdr:to>
      <xdr:col>6</xdr:col>
      <xdr:colOff>38100</xdr:colOff>
      <xdr:row>97</xdr:row>
      <xdr:rowOff>164562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9639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6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40678</xdr:rowOff>
    </xdr:from>
    <xdr:to>
      <xdr:col>55</xdr:col>
      <xdr:colOff>0</xdr:colOff>
      <xdr:row>39</xdr:row>
      <xdr:rowOff>79391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727228"/>
          <a:ext cx="838200" cy="3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157469</xdr:rowOff>
    </xdr:from>
    <xdr:to>
      <xdr:col>50</xdr:col>
      <xdr:colOff>114300</xdr:colOff>
      <xdr:row>39</xdr:row>
      <xdr:rowOff>79391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672569"/>
          <a:ext cx="889000" cy="9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110417</xdr:rowOff>
    </xdr:from>
    <xdr:to>
      <xdr:col>45</xdr:col>
      <xdr:colOff>177800</xdr:colOff>
      <xdr:row>38</xdr:row>
      <xdr:rowOff>157469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54067"/>
          <a:ext cx="889000" cy="2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63675</xdr:rowOff>
    </xdr:from>
    <xdr:to>
      <xdr:col>41</xdr:col>
      <xdr:colOff>50800</xdr:colOff>
      <xdr:row>37</xdr:row>
      <xdr:rowOff>110417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35875"/>
          <a:ext cx="889000" cy="2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161328</xdr:rowOff>
    </xdr:from>
    <xdr:to>
      <xdr:col>55</xdr:col>
      <xdr:colOff>50800</xdr:colOff>
      <xdr:row>39</xdr:row>
      <xdr:rowOff>91478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76255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9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28591</xdr:rowOff>
    </xdr:from>
    <xdr:to>
      <xdr:col>50</xdr:col>
      <xdr:colOff>165100</xdr:colOff>
      <xdr:row>39</xdr:row>
      <xdr:rowOff>130191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121318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80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106669</xdr:rowOff>
    </xdr:from>
    <xdr:to>
      <xdr:col>46</xdr:col>
      <xdr:colOff>38100</xdr:colOff>
      <xdr:row>39</xdr:row>
      <xdr:rowOff>36819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2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27946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1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59617</xdr:rowOff>
    </xdr:from>
    <xdr:to>
      <xdr:col>41</xdr:col>
      <xdr:colOff>101600</xdr:colOff>
      <xdr:row>37</xdr:row>
      <xdr:rowOff>161217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6294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7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12875</xdr:rowOff>
    </xdr:from>
    <xdr:to>
      <xdr:col>36</xdr:col>
      <xdr:colOff>165100</xdr:colOff>
      <xdr:row>36</xdr:row>
      <xdr:rowOff>114475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8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105602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7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109944</xdr:rowOff>
    </xdr:from>
    <xdr:to>
      <xdr:col>55</xdr:col>
      <xdr:colOff>0</xdr:colOff>
      <xdr:row>58</xdr:row>
      <xdr:rowOff>111363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54044"/>
          <a:ext cx="8382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91270</xdr:rowOff>
    </xdr:from>
    <xdr:to>
      <xdr:col>50</xdr:col>
      <xdr:colOff>114300</xdr:colOff>
      <xdr:row>58</xdr:row>
      <xdr:rowOff>109944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35370"/>
          <a:ext cx="889000" cy="1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91270</xdr:rowOff>
    </xdr:from>
    <xdr:to>
      <xdr:col>45</xdr:col>
      <xdr:colOff>177800</xdr:colOff>
      <xdr:row>58</xdr:row>
      <xdr:rowOff>104924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35370"/>
          <a:ext cx="889000" cy="1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103929</xdr:rowOff>
    </xdr:from>
    <xdr:to>
      <xdr:col>41</xdr:col>
      <xdr:colOff>50800</xdr:colOff>
      <xdr:row>58</xdr:row>
      <xdr:rowOff>104924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48029"/>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60563</xdr:rowOff>
    </xdr:from>
    <xdr:to>
      <xdr:col>55</xdr:col>
      <xdr:colOff>50800</xdr:colOff>
      <xdr:row>58</xdr:row>
      <xdr:rowOff>162163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59144</xdr:rowOff>
    </xdr:from>
    <xdr:to>
      <xdr:col>50</xdr:col>
      <xdr:colOff>165100</xdr:colOff>
      <xdr:row>58</xdr:row>
      <xdr:rowOff>160744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151871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40470</xdr:rowOff>
    </xdr:from>
    <xdr:to>
      <xdr:col>46</xdr:col>
      <xdr:colOff>38100</xdr:colOff>
      <xdr:row>58</xdr:row>
      <xdr:rowOff>142070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133197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1007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54124</xdr:rowOff>
    </xdr:from>
    <xdr:to>
      <xdr:col>41</xdr:col>
      <xdr:colOff>101600</xdr:colOff>
      <xdr:row>58</xdr:row>
      <xdr:rowOff>155724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146851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53129</xdr:rowOff>
    </xdr:from>
    <xdr:to>
      <xdr:col>36</xdr:col>
      <xdr:colOff>165100</xdr:colOff>
      <xdr:row>58</xdr:row>
      <xdr:rowOff>154729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9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145856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8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138406</xdr:rowOff>
    </xdr:from>
    <xdr:to>
      <xdr:col>55</xdr:col>
      <xdr:colOff>0</xdr:colOff>
      <xdr:row>78</xdr:row>
      <xdr:rowOff>139058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11506"/>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131311</xdr:rowOff>
    </xdr:from>
    <xdr:to>
      <xdr:col>50</xdr:col>
      <xdr:colOff>114300</xdr:colOff>
      <xdr:row>78</xdr:row>
      <xdr:rowOff>139058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4411"/>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131311</xdr:rowOff>
    </xdr:from>
    <xdr:to>
      <xdr:col>45</xdr:col>
      <xdr:colOff>177800</xdr:colOff>
      <xdr:row>78</xdr:row>
      <xdr:rowOff>131665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04411"/>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130465</xdr:rowOff>
    </xdr:from>
    <xdr:to>
      <xdr:col>41</xdr:col>
      <xdr:colOff>50800</xdr:colOff>
      <xdr:row>78</xdr:row>
      <xdr:rowOff>131665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3565"/>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87606</xdr:rowOff>
    </xdr:from>
    <xdr:to>
      <xdr:col>55</xdr:col>
      <xdr:colOff>50800</xdr:colOff>
      <xdr:row>79</xdr:row>
      <xdr:rowOff>17756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39449</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88258</xdr:rowOff>
    </xdr:from>
    <xdr:to>
      <xdr:col>50</xdr:col>
      <xdr:colOff>165100</xdr:colOff>
      <xdr:row>79</xdr:row>
      <xdr:rowOff>18408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9535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80511</xdr:rowOff>
    </xdr:from>
    <xdr:to>
      <xdr:col>46</xdr:col>
      <xdr:colOff>38100</xdr:colOff>
      <xdr:row>79</xdr:row>
      <xdr:rowOff>10661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1788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80865</xdr:rowOff>
    </xdr:from>
    <xdr:to>
      <xdr:col>41</xdr:col>
      <xdr:colOff>101600</xdr:colOff>
      <xdr:row>79</xdr:row>
      <xdr:rowOff>11015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2142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79665</xdr:rowOff>
    </xdr:from>
    <xdr:to>
      <xdr:col>36</xdr:col>
      <xdr:colOff>165100</xdr:colOff>
      <xdr:row>79</xdr:row>
      <xdr:rowOff>9815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942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15815</xdr:rowOff>
    </xdr:from>
    <xdr:to>
      <xdr:col>55</xdr:col>
      <xdr:colOff>0</xdr:colOff>
      <xdr:row>98</xdr:row>
      <xdr:rowOff>19224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17915"/>
          <a:ext cx="8382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155708</xdr:rowOff>
    </xdr:from>
    <xdr:to>
      <xdr:col>50</xdr:col>
      <xdr:colOff>114300</xdr:colOff>
      <xdr:row>98</xdr:row>
      <xdr:rowOff>19224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786358"/>
          <a:ext cx="889000" cy="3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155708</xdr:rowOff>
    </xdr:from>
    <xdr:to>
      <xdr:col>45</xdr:col>
      <xdr:colOff>177800</xdr:colOff>
      <xdr:row>98</xdr:row>
      <xdr:rowOff>93438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86358"/>
          <a:ext cx="889000" cy="10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45585</xdr:rowOff>
    </xdr:from>
    <xdr:to>
      <xdr:col>41</xdr:col>
      <xdr:colOff>50800</xdr:colOff>
      <xdr:row>98</xdr:row>
      <xdr:rowOff>93438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47685"/>
          <a:ext cx="889000" cy="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136465</xdr:rowOff>
    </xdr:from>
    <xdr:to>
      <xdr:col>55</xdr:col>
      <xdr:colOff>50800</xdr:colOff>
      <xdr:row>98</xdr:row>
      <xdr:rowOff>66615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6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51392</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8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139874</xdr:rowOff>
    </xdr:from>
    <xdr:to>
      <xdr:col>50</xdr:col>
      <xdr:colOff>165100</xdr:colOff>
      <xdr:row>98</xdr:row>
      <xdr:rowOff>70024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61151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104908</xdr:rowOff>
    </xdr:from>
    <xdr:to>
      <xdr:col>46</xdr:col>
      <xdr:colOff>38100</xdr:colOff>
      <xdr:row>98</xdr:row>
      <xdr:rowOff>35058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26185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2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42638</xdr:rowOff>
    </xdr:from>
    <xdr:to>
      <xdr:col>41</xdr:col>
      <xdr:colOff>101600</xdr:colOff>
      <xdr:row>98</xdr:row>
      <xdr:rowOff>144238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4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135365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166235</xdr:rowOff>
    </xdr:from>
    <xdr:to>
      <xdr:col>36</xdr:col>
      <xdr:colOff>165100</xdr:colOff>
      <xdr:row>98</xdr:row>
      <xdr:rowOff>96385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9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87512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8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147157</xdr:rowOff>
    </xdr:from>
    <xdr:to>
      <xdr:col>85</xdr:col>
      <xdr:colOff>127000</xdr:colOff>
      <xdr:row>38</xdr:row>
      <xdr:rowOff>111409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319357"/>
          <a:ext cx="838200" cy="30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147157</xdr:rowOff>
    </xdr:from>
    <xdr:to>
      <xdr:col>81</xdr:col>
      <xdr:colOff>50800</xdr:colOff>
      <xdr:row>37</xdr:row>
      <xdr:rowOff>170872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319357"/>
          <a:ext cx="889000" cy="19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24961</xdr:rowOff>
    </xdr:from>
    <xdr:to>
      <xdr:col>76</xdr:col>
      <xdr:colOff>114300</xdr:colOff>
      <xdr:row>37</xdr:row>
      <xdr:rowOff>170872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368611"/>
          <a:ext cx="889000" cy="1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95333</xdr:rowOff>
    </xdr:from>
    <xdr:to>
      <xdr:col>71</xdr:col>
      <xdr:colOff>177800</xdr:colOff>
      <xdr:row>37</xdr:row>
      <xdr:rowOff>24961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267533"/>
          <a:ext cx="889000" cy="10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60609</xdr:rowOff>
    </xdr:from>
    <xdr:to>
      <xdr:col>85</xdr:col>
      <xdr:colOff>177800</xdr:colOff>
      <xdr:row>38</xdr:row>
      <xdr:rowOff>162209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96357</xdr:rowOff>
    </xdr:from>
    <xdr:to>
      <xdr:col>81</xdr:col>
      <xdr:colOff>101600</xdr:colOff>
      <xdr:row>37</xdr:row>
      <xdr:rowOff>26507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26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43034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04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120072</xdr:rowOff>
    </xdr:from>
    <xdr:to>
      <xdr:col>76</xdr:col>
      <xdr:colOff>165100</xdr:colOff>
      <xdr:row>38</xdr:row>
      <xdr:rowOff>50222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6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66749</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23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145611</xdr:rowOff>
    </xdr:from>
    <xdr:to>
      <xdr:col>72</xdr:col>
      <xdr:colOff>38100</xdr:colOff>
      <xdr:row>37</xdr:row>
      <xdr:rowOff>75761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92288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09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44533</xdr:rowOff>
    </xdr:from>
    <xdr:to>
      <xdr:col>67</xdr:col>
      <xdr:colOff>101600</xdr:colOff>
      <xdr:row>36</xdr:row>
      <xdr:rowOff>146133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21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162660</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9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81905</xdr:rowOff>
    </xdr:from>
    <xdr:to>
      <xdr:col>85</xdr:col>
      <xdr:colOff>127000</xdr:colOff>
      <xdr:row>77</xdr:row>
      <xdr:rowOff>82502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283555"/>
          <a:ext cx="8382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66111</xdr:rowOff>
    </xdr:from>
    <xdr:to>
      <xdr:col>81</xdr:col>
      <xdr:colOff>50800</xdr:colOff>
      <xdr:row>77</xdr:row>
      <xdr:rowOff>81905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267761"/>
          <a:ext cx="889000" cy="1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57262</xdr:rowOff>
    </xdr:from>
    <xdr:to>
      <xdr:col>76</xdr:col>
      <xdr:colOff>114300</xdr:colOff>
      <xdr:row>77</xdr:row>
      <xdr:rowOff>66111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258912"/>
          <a:ext cx="8890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57262</xdr:rowOff>
    </xdr:from>
    <xdr:to>
      <xdr:col>71</xdr:col>
      <xdr:colOff>177800</xdr:colOff>
      <xdr:row>77</xdr:row>
      <xdr:rowOff>63244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58912"/>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31702</xdr:rowOff>
    </xdr:from>
    <xdr:to>
      <xdr:col>85</xdr:col>
      <xdr:colOff>177800</xdr:colOff>
      <xdr:row>77</xdr:row>
      <xdr:rowOff>133302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3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54579</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8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31105</xdr:rowOff>
    </xdr:from>
    <xdr:to>
      <xdr:col>81</xdr:col>
      <xdr:colOff>101600</xdr:colOff>
      <xdr:row>77</xdr:row>
      <xdr:rowOff>132705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3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149232</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300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15311</xdr:rowOff>
    </xdr:from>
    <xdr:to>
      <xdr:col>76</xdr:col>
      <xdr:colOff>165100</xdr:colOff>
      <xdr:row>77</xdr:row>
      <xdr:rowOff>116911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1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133438</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9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6462</xdr:rowOff>
    </xdr:from>
    <xdr:to>
      <xdr:col>72</xdr:col>
      <xdr:colOff>38100</xdr:colOff>
      <xdr:row>77</xdr:row>
      <xdr:rowOff>108062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0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124589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98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12444</xdr:rowOff>
    </xdr:from>
    <xdr:to>
      <xdr:col>67</xdr:col>
      <xdr:colOff>101600</xdr:colOff>
      <xdr:row>77</xdr:row>
      <xdr:rowOff>114044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1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130571</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989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44024</xdr:rowOff>
    </xdr:from>
    <xdr:to>
      <xdr:col>85</xdr:col>
      <xdr:colOff>127000</xdr:colOff>
      <xdr:row>98</xdr:row>
      <xdr:rowOff>85995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674674"/>
          <a:ext cx="838200" cy="21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44024</xdr:rowOff>
    </xdr:from>
    <xdr:to>
      <xdr:col>81</xdr:col>
      <xdr:colOff>50800</xdr:colOff>
      <xdr:row>97</xdr:row>
      <xdr:rowOff>94405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674674"/>
          <a:ext cx="889000" cy="5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94405</xdr:rowOff>
    </xdr:from>
    <xdr:to>
      <xdr:col>76</xdr:col>
      <xdr:colOff>114300</xdr:colOff>
      <xdr:row>97</xdr:row>
      <xdr:rowOff>157476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725055"/>
          <a:ext cx="889000" cy="6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130043</xdr:rowOff>
    </xdr:from>
    <xdr:to>
      <xdr:col>71</xdr:col>
      <xdr:colOff>177800</xdr:colOff>
      <xdr:row>97</xdr:row>
      <xdr:rowOff>157476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76069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35195</xdr:rowOff>
    </xdr:from>
    <xdr:to>
      <xdr:col>85</xdr:col>
      <xdr:colOff>177800</xdr:colOff>
      <xdr:row>98</xdr:row>
      <xdr:rowOff>136795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3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13622</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1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164674</xdr:rowOff>
    </xdr:from>
    <xdr:to>
      <xdr:col>81</xdr:col>
      <xdr:colOff>101600</xdr:colOff>
      <xdr:row>97</xdr:row>
      <xdr:rowOff>94824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111351</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39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43605</xdr:rowOff>
    </xdr:from>
    <xdr:to>
      <xdr:col>76</xdr:col>
      <xdr:colOff>165100</xdr:colOff>
      <xdr:row>97</xdr:row>
      <xdr:rowOff>145205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7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161732</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44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106676</xdr:rowOff>
    </xdr:from>
    <xdr:to>
      <xdr:col>72</xdr:col>
      <xdr:colOff>38100</xdr:colOff>
      <xdr:row>98</xdr:row>
      <xdr:rowOff>36826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3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53353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1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79243</xdr:rowOff>
    </xdr:from>
    <xdr:to>
      <xdr:col>67</xdr:col>
      <xdr:colOff>101600</xdr:colOff>
      <xdr:row>98</xdr:row>
      <xdr:rowOff>9393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25920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4102</xdr:rowOff>
    </xdr:from>
    <xdr:to>
      <xdr:col>116</xdr:col>
      <xdr:colOff>63500</xdr:colOff>
      <xdr:row>39</xdr:row>
      <xdr:rowOff>7265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90652"/>
          <a:ext cx="8382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4102</xdr:rowOff>
    </xdr:from>
    <xdr:to>
      <xdr:col>111</xdr:col>
      <xdr:colOff>177800</xdr:colOff>
      <xdr:row>39</xdr:row>
      <xdr:rowOff>14008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69065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168923</xdr:rowOff>
    </xdr:from>
    <xdr:to>
      <xdr:col>107</xdr:col>
      <xdr:colOff>50800</xdr:colOff>
      <xdr:row>39</xdr:row>
      <xdr:rowOff>14008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84023"/>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168923</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684023"/>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127915</xdr:rowOff>
    </xdr:from>
    <xdr:to>
      <xdr:col>116</xdr:col>
      <xdr:colOff>114300</xdr:colOff>
      <xdr:row>39</xdr:row>
      <xdr:rowOff>58065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42842</xdr:rowOff>
    </xdr:from>
    <xdr:ext cx="378565"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5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124752</xdr:rowOff>
    </xdr:from>
    <xdr:to>
      <xdr:col>112</xdr:col>
      <xdr:colOff>38100</xdr:colOff>
      <xdr:row>39</xdr:row>
      <xdr:rowOff>54902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46029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3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134658</xdr:rowOff>
    </xdr:from>
    <xdr:to>
      <xdr:col>107</xdr:col>
      <xdr:colOff>101600</xdr:colOff>
      <xdr:row>39</xdr:row>
      <xdr:rowOff>64808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55935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74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118123</xdr:rowOff>
    </xdr:from>
    <xdr:to>
      <xdr:col>102</xdr:col>
      <xdr:colOff>165100</xdr:colOff>
      <xdr:row>39</xdr:row>
      <xdr:rowOff>48273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39400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72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70434</xdr:rowOff>
    </xdr:from>
    <xdr:to>
      <xdr:col>116</xdr:col>
      <xdr:colOff>63500</xdr:colOff>
      <xdr:row>58</xdr:row>
      <xdr:rowOff>71623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14534"/>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71623</xdr:rowOff>
    </xdr:from>
    <xdr:to>
      <xdr:col>111</xdr:col>
      <xdr:colOff>177800</xdr:colOff>
      <xdr:row>58</xdr:row>
      <xdr:rowOff>72629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15723"/>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72629</xdr:rowOff>
    </xdr:from>
    <xdr:to>
      <xdr:col>107</xdr:col>
      <xdr:colOff>50800</xdr:colOff>
      <xdr:row>58</xdr:row>
      <xdr:rowOff>77475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16729"/>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77475</xdr:rowOff>
    </xdr:from>
    <xdr:to>
      <xdr:col>102</xdr:col>
      <xdr:colOff>114300</xdr:colOff>
      <xdr:row>58</xdr:row>
      <xdr:rowOff>78070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21575"/>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19634</xdr:rowOff>
    </xdr:from>
    <xdr:to>
      <xdr:col>116</xdr:col>
      <xdr:colOff>114300</xdr:colOff>
      <xdr:row>58</xdr:row>
      <xdr:rowOff>121234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20823</xdr:rowOff>
    </xdr:from>
    <xdr:to>
      <xdr:col>112</xdr:col>
      <xdr:colOff>38100</xdr:colOff>
      <xdr:row>58</xdr:row>
      <xdr:rowOff>122423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6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113550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21829</xdr:rowOff>
    </xdr:from>
    <xdr:to>
      <xdr:col>107</xdr:col>
      <xdr:colOff>101600</xdr:colOff>
      <xdr:row>58</xdr:row>
      <xdr:rowOff>123429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6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114556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5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26675</xdr:rowOff>
    </xdr:from>
    <xdr:to>
      <xdr:col>102</xdr:col>
      <xdr:colOff>165100</xdr:colOff>
      <xdr:row>58</xdr:row>
      <xdr:rowOff>128275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7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119402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6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27270</xdr:rowOff>
    </xdr:from>
    <xdr:to>
      <xdr:col>98</xdr:col>
      <xdr:colOff>38100</xdr:colOff>
      <xdr:row>58</xdr:row>
      <xdr:rowOff>128870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119997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6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144239</xdr:rowOff>
    </xdr:from>
    <xdr:to>
      <xdr:col>116</xdr:col>
      <xdr:colOff>63500</xdr:colOff>
      <xdr:row>75</xdr:row>
      <xdr:rowOff>17170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831539"/>
          <a:ext cx="838200" cy="4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144239</xdr:rowOff>
    </xdr:from>
    <xdr:to>
      <xdr:col>111</xdr:col>
      <xdr:colOff>177800</xdr:colOff>
      <xdr:row>75</xdr:row>
      <xdr:rowOff>26543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831539"/>
          <a:ext cx="889000" cy="5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26543</xdr:rowOff>
    </xdr:from>
    <xdr:to>
      <xdr:col>107</xdr:col>
      <xdr:colOff>50800</xdr:colOff>
      <xdr:row>75</xdr:row>
      <xdr:rowOff>56686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885293"/>
          <a:ext cx="889000" cy="3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56686</xdr:rowOff>
    </xdr:from>
    <xdr:to>
      <xdr:col>102</xdr:col>
      <xdr:colOff>114300</xdr:colOff>
      <xdr:row>75</xdr:row>
      <xdr:rowOff>69487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915436"/>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137820</xdr:rowOff>
    </xdr:from>
    <xdr:to>
      <xdr:col>116</xdr:col>
      <xdr:colOff>114300</xdr:colOff>
      <xdr:row>75</xdr:row>
      <xdr:rowOff>67970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160697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7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93439</xdr:rowOff>
    </xdr:from>
    <xdr:to>
      <xdr:col>112</xdr:col>
      <xdr:colOff>38100</xdr:colOff>
      <xdr:row>75</xdr:row>
      <xdr:rowOff>23589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78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14716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7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147193</xdr:rowOff>
    </xdr:from>
    <xdr:to>
      <xdr:col>107</xdr:col>
      <xdr:colOff>101600</xdr:colOff>
      <xdr:row>75</xdr:row>
      <xdr:rowOff>77343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8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68470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92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5886</xdr:rowOff>
    </xdr:from>
    <xdr:to>
      <xdr:col>102</xdr:col>
      <xdr:colOff>165100</xdr:colOff>
      <xdr:row>75</xdr:row>
      <xdr:rowOff>107486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98613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18687</xdr:rowOff>
    </xdr:from>
    <xdr:to>
      <xdr:col>98</xdr:col>
      <xdr:colOff>38100</xdr:colOff>
      <xdr:row>75</xdr:row>
      <xdr:rowOff>120287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111414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138,611</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一人当たりコストが高い状況となっている。これは、障害者自立支援給付費に係る対象者の増加や、町の政策で、子どもの医療費助成を高校生まで行っていること、出生祝金を県内最高水準で支給していること等によるものと考えられる。</a:t>
          </a:r>
        </a:p>
        <a:p>
          <a:r>
            <a:rPr kumimoji="1" lang="ja-JP" altLang="en-US" sz="1300">
              <a:latin typeface="ＭＳ Ｐゴシック" panose="020B0600070205080204" pitchFamily="50" charset="-128"/>
              <a:ea typeface="ＭＳ Ｐゴシック" panose="020B0600070205080204" pitchFamily="50" charset="-128"/>
            </a:rPr>
            <a:t>　災害復旧事業については、令和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年度の豪雨災害に係る災害復旧事業の完了により、前年から</a:t>
          </a:r>
          <a:r>
            <a:rPr kumimoji="1" lang="en-US" altLang="ja-JP" sz="1300">
              <a:latin typeface="ＭＳ Ｐゴシック" panose="020B0600070205080204" pitchFamily="50" charset="-128"/>
              <a:ea typeface="ＭＳ Ｐゴシック" panose="020B0600070205080204" pitchFamily="50" charset="-128"/>
            </a:rPr>
            <a:t>67,181</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　普通建設事業費については、依然として類似団体平均を下回っている。これは、スポーツ施設や公民館等の建て替えが必要な施設が控えているため、公共施設等総合管理計画に基づき、事業の取捨選択を行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積立金が前年から</a:t>
          </a:r>
          <a:r>
            <a:rPr kumimoji="1" lang="en-US" altLang="ja-JP" sz="1300">
              <a:latin typeface="ＭＳ Ｐゴシック" panose="020B0600070205080204" pitchFamily="50" charset="-128"/>
              <a:ea typeface="ＭＳ Ｐゴシック" panose="020B0600070205080204" pitchFamily="50" charset="-128"/>
            </a:rPr>
            <a:t>65,352</a:t>
          </a:r>
          <a:r>
            <a:rPr kumimoji="1" lang="ja-JP" altLang="en-US" sz="1300">
              <a:latin typeface="ＭＳ Ｐゴシック" panose="020B0600070205080204" pitchFamily="50" charset="-128"/>
              <a:ea typeface="ＭＳ Ｐゴシック" panose="020B0600070205080204" pitchFamily="50" charset="-128"/>
            </a:rPr>
            <a:t>円減少しているが、これは、ふるさと応援寄附金の減少により、ふるさと応援寄附金基金積立金が減少したためである。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佐賀県大町町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5,898
11.50
5,012,319
4,825,186
148,278
2,738,353
4,249,892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27051</xdr:rowOff>
    </xdr:from>
    <xdr:to>
      <xdr:col>24</xdr:col>
      <xdr:colOff>63500</xdr:colOff>
      <xdr:row>37</xdr:row>
      <xdr:rowOff>72009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70701"/>
          <a:ext cx="8382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39751</xdr:rowOff>
    </xdr:from>
    <xdr:to>
      <xdr:col>19</xdr:col>
      <xdr:colOff>177800</xdr:colOff>
      <xdr:row>37</xdr:row>
      <xdr:rowOff>72009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83401"/>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30861</xdr:rowOff>
    </xdr:from>
    <xdr:to>
      <xdr:col>15</xdr:col>
      <xdr:colOff>50800</xdr:colOff>
      <xdr:row>37</xdr:row>
      <xdr:rowOff>39751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03061"/>
          <a:ext cx="889000" cy="1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30861</xdr:rowOff>
    </xdr:from>
    <xdr:to>
      <xdr:col>10</xdr:col>
      <xdr:colOff>114300</xdr:colOff>
      <xdr:row>37</xdr:row>
      <xdr:rowOff>32385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03061"/>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147701</xdr:rowOff>
    </xdr:from>
    <xdr:to>
      <xdr:col>24</xdr:col>
      <xdr:colOff>114300</xdr:colOff>
      <xdr:row>37</xdr:row>
      <xdr:rowOff>77851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126128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21209</xdr:rowOff>
    </xdr:from>
    <xdr:to>
      <xdr:col>20</xdr:col>
      <xdr:colOff>38100</xdr:colOff>
      <xdr:row>37</xdr:row>
      <xdr:rowOff>122809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113936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160401</xdr:rowOff>
    </xdr:from>
    <xdr:to>
      <xdr:col>15</xdr:col>
      <xdr:colOff>101600</xdr:colOff>
      <xdr:row>37</xdr:row>
      <xdr:rowOff>90551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81678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151511</xdr:rowOff>
    </xdr:from>
    <xdr:to>
      <xdr:col>10</xdr:col>
      <xdr:colOff>165100</xdr:colOff>
      <xdr:row>36</xdr:row>
      <xdr:rowOff>81661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98188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153035</xdr:rowOff>
    </xdr:from>
    <xdr:to>
      <xdr:col>6</xdr:col>
      <xdr:colOff>38100</xdr:colOff>
      <xdr:row>37</xdr:row>
      <xdr:rowOff>83185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74312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29776</xdr:rowOff>
    </xdr:from>
    <xdr:to>
      <xdr:col>24</xdr:col>
      <xdr:colOff>63500</xdr:colOff>
      <xdr:row>58</xdr:row>
      <xdr:rowOff>11926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02426"/>
          <a:ext cx="838200" cy="15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29776</xdr:rowOff>
    </xdr:from>
    <xdr:to>
      <xdr:col>19</xdr:col>
      <xdr:colOff>177800</xdr:colOff>
      <xdr:row>57</xdr:row>
      <xdr:rowOff>75363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02426"/>
          <a:ext cx="889000" cy="4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75363</xdr:rowOff>
    </xdr:from>
    <xdr:to>
      <xdr:col>15</xdr:col>
      <xdr:colOff>50800</xdr:colOff>
      <xdr:row>57</xdr:row>
      <xdr:rowOff>83955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48013"/>
          <a:ext cx="889000" cy="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108939</xdr:rowOff>
    </xdr:from>
    <xdr:to>
      <xdr:col>10</xdr:col>
      <xdr:colOff>114300</xdr:colOff>
      <xdr:row>57</xdr:row>
      <xdr:rowOff>83955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10139"/>
          <a:ext cx="889000" cy="14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132576</xdr:rowOff>
    </xdr:from>
    <xdr:to>
      <xdr:col>24</xdr:col>
      <xdr:colOff>114300</xdr:colOff>
      <xdr:row>58</xdr:row>
      <xdr:rowOff>62726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47503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150426</xdr:rowOff>
    </xdr:from>
    <xdr:to>
      <xdr:col>20</xdr:col>
      <xdr:colOff>38100</xdr:colOff>
      <xdr:row>57</xdr:row>
      <xdr:rowOff>80576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97103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2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24563</xdr:rowOff>
    </xdr:from>
    <xdr:to>
      <xdr:col>15</xdr:col>
      <xdr:colOff>101600</xdr:colOff>
      <xdr:row>57</xdr:row>
      <xdr:rowOff>126163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142690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7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33155</xdr:rowOff>
    </xdr:from>
    <xdr:to>
      <xdr:col>10</xdr:col>
      <xdr:colOff>165100</xdr:colOff>
      <xdr:row>57</xdr:row>
      <xdr:rowOff>134755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151282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58139</xdr:rowOff>
    </xdr:from>
    <xdr:to>
      <xdr:col>6</xdr:col>
      <xdr:colOff>38100</xdr:colOff>
      <xdr:row>56</xdr:row>
      <xdr:rowOff>159739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4816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3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90490</xdr:rowOff>
    </xdr:from>
    <xdr:to>
      <xdr:col>24</xdr:col>
      <xdr:colOff>63500</xdr:colOff>
      <xdr:row>75</xdr:row>
      <xdr:rowOff>134800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49240"/>
          <a:ext cx="8382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117869</xdr:rowOff>
    </xdr:from>
    <xdr:to>
      <xdr:col>19</xdr:col>
      <xdr:colOff>177800</xdr:colOff>
      <xdr:row>75</xdr:row>
      <xdr:rowOff>134800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76619"/>
          <a:ext cx="889000" cy="1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64620</xdr:rowOff>
    </xdr:from>
    <xdr:to>
      <xdr:col>15</xdr:col>
      <xdr:colOff>50800</xdr:colOff>
      <xdr:row>75</xdr:row>
      <xdr:rowOff>117869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23370"/>
          <a:ext cx="889000" cy="5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64620</xdr:rowOff>
    </xdr:from>
    <xdr:to>
      <xdr:col>10</xdr:col>
      <xdr:colOff>114300</xdr:colOff>
      <xdr:row>76</xdr:row>
      <xdr:rowOff>137585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23370"/>
          <a:ext cx="889000" cy="24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39690</xdr:rowOff>
    </xdr:from>
    <xdr:to>
      <xdr:col>24</xdr:col>
      <xdr:colOff>114300</xdr:colOff>
      <xdr:row>75</xdr:row>
      <xdr:rowOff>141290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62567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4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84000</xdr:rowOff>
    </xdr:from>
    <xdr:to>
      <xdr:col>20</xdr:col>
      <xdr:colOff>38100</xdr:colOff>
      <xdr:row>76</xdr:row>
      <xdr:rowOff>14151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27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30677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1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67069</xdr:rowOff>
    </xdr:from>
    <xdr:to>
      <xdr:col>15</xdr:col>
      <xdr:colOff>101600</xdr:colOff>
      <xdr:row>75</xdr:row>
      <xdr:rowOff>168669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13746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0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13820</xdr:rowOff>
    </xdr:from>
    <xdr:to>
      <xdr:col>10</xdr:col>
      <xdr:colOff>165100</xdr:colOff>
      <xdr:row>75</xdr:row>
      <xdr:rowOff>115420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7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131947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4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86785</xdr:rowOff>
    </xdr:from>
    <xdr:to>
      <xdr:col>6</xdr:col>
      <xdr:colOff>38100</xdr:colOff>
      <xdr:row>77</xdr:row>
      <xdr:rowOff>16935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33462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9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115193</xdr:rowOff>
    </xdr:from>
    <xdr:to>
      <xdr:col>24</xdr:col>
      <xdr:colOff>63500</xdr:colOff>
      <xdr:row>98</xdr:row>
      <xdr:rowOff>115359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7293"/>
          <a:ext cx="8382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104358</xdr:rowOff>
    </xdr:from>
    <xdr:to>
      <xdr:col>19</xdr:col>
      <xdr:colOff>177800</xdr:colOff>
      <xdr:row>98</xdr:row>
      <xdr:rowOff>115359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06458"/>
          <a:ext cx="889000" cy="1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72783</xdr:rowOff>
    </xdr:from>
    <xdr:to>
      <xdr:col>15</xdr:col>
      <xdr:colOff>50800</xdr:colOff>
      <xdr:row>98</xdr:row>
      <xdr:rowOff>104358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74883"/>
          <a:ext cx="889000" cy="3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72783</xdr:rowOff>
    </xdr:from>
    <xdr:to>
      <xdr:col>10</xdr:col>
      <xdr:colOff>114300</xdr:colOff>
      <xdr:row>98</xdr:row>
      <xdr:rowOff>99258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4883"/>
          <a:ext cx="889000" cy="2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64393</xdr:rowOff>
    </xdr:from>
    <xdr:to>
      <xdr:col>24</xdr:col>
      <xdr:colOff>114300</xdr:colOff>
      <xdr:row>98</xdr:row>
      <xdr:rowOff>165993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64559</xdr:rowOff>
    </xdr:from>
    <xdr:to>
      <xdr:col>20</xdr:col>
      <xdr:colOff>38100</xdr:colOff>
      <xdr:row>98</xdr:row>
      <xdr:rowOff>166159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157286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53558</xdr:rowOff>
    </xdr:from>
    <xdr:to>
      <xdr:col>15</xdr:col>
      <xdr:colOff>101600</xdr:colOff>
      <xdr:row>98</xdr:row>
      <xdr:rowOff>155158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146285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21983</xdr:rowOff>
    </xdr:from>
    <xdr:to>
      <xdr:col>10</xdr:col>
      <xdr:colOff>165100</xdr:colOff>
      <xdr:row>98</xdr:row>
      <xdr:rowOff>123583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140110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9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48458</xdr:rowOff>
    </xdr:from>
    <xdr:to>
      <xdr:col>6</xdr:col>
      <xdr:colOff>38100</xdr:colOff>
      <xdr:row>98</xdr:row>
      <xdr:rowOff>150058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166585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116383</xdr:rowOff>
    </xdr:from>
    <xdr:to>
      <xdr:col>55</xdr:col>
      <xdr:colOff>0</xdr:colOff>
      <xdr:row>38</xdr:row>
      <xdr:rowOff>116794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31483"/>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116794</xdr:rowOff>
    </xdr:from>
    <xdr:to>
      <xdr:col>50</xdr:col>
      <xdr:colOff>114300</xdr:colOff>
      <xdr:row>38</xdr:row>
      <xdr:rowOff>117115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31894"/>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117115</xdr:rowOff>
    </xdr:from>
    <xdr:to>
      <xdr:col>45</xdr:col>
      <xdr:colOff>177800</xdr:colOff>
      <xdr:row>38</xdr:row>
      <xdr:rowOff>124841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32215"/>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124841</xdr:rowOff>
    </xdr:from>
    <xdr:to>
      <xdr:col>41</xdr:col>
      <xdr:colOff>50800</xdr:colOff>
      <xdr:row>38</xdr:row>
      <xdr:rowOff>124978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3994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65583</xdr:rowOff>
    </xdr:from>
    <xdr:to>
      <xdr:col>55</xdr:col>
      <xdr:colOff>50800</xdr:colOff>
      <xdr:row>38</xdr:row>
      <xdr:rowOff>167183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65994</xdr:rowOff>
    </xdr:from>
    <xdr:to>
      <xdr:col>50</xdr:col>
      <xdr:colOff>165100</xdr:colOff>
      <xdr:row>38</xdr:row>
      <xdr:rowOff>167594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158721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73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66315</xdr:rowOff>
    </xdr:from>
    <xdr:to>
      <xdr:col>46</xdr:col>
      <xdr:colOff>38100</xdr:colOff>
      <xdr:row>38</xdr:row>
      <xdr:rowOff>167915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8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159042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7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74041</xdr:rowOff>
    </xdr:from>
    <xdr:to>
      <xdr:col>41</xdr:col>
      <xdr:colOff>101600</xdr:colOff>
      <xdr:row>39</xdr:row>
      <xdr:rowOff>4191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166768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74178</xdr:rowOff>
    </xdr:from>
    <xdr:to>
      <xdr:col>36</xdr:col>
      <xdr:colOff>165100</xdr:colOff>
      <xdr:row>39</xdr:row>
      <xdr:rowOff>4328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166905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69238</xdr:rowOff>
    </xdr:from>
    <xdr:to>
      <xdr:col>55</xdr:col>
      <xdr:colOff>0</xdr:colOff>
      <xdr:row>58</xdr:row>
      <xdr:rowOff>79735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13338"/>
          <a:ext cx="8382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79735</xdr:rowOff>
    </xdr:from>
    <xdr:to>
      <xdr:col>50</xdr:col>
      <xdr:colOff>114300</xdr:colOff>
      <xdr:row>58</xdr:row>
      <xdr:rowOff>79879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23835"/>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166679</xdr:rowOff>
    </xdr:from>
    <xdr:to>
      <xdr:col>45</xdr:col>
      <xdr:colOff>177800</xdr:colOff>
      <xdr:row>58</xdr:row>
      <xdr:rowOff>79879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39329"/>
          <a:ext cx="889000" cy="8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166679</xdr:rowOff>
    </xdr:from>
    <xdr:to>
      <xdr:col>41</xdr:col>
      <xdr:colOff>50800</xdr:colOff>
      <xdr:row>58</xdr:row>
      <xdr:rowOff>90555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39329"/>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18438</xdr:rowOff>
    </xdr:from>
    <xdr:to>
      <xdr:col>55</xdr:col>
      <xdr:colOff>50800</xdr:colOff>
      <xdr:row>58</xdr:row>
      <xdr:rowOff>120038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6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168315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4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28935</xdr:rowOff>
    </xdr:from>
    <xdr:to>
      <xdr:col>50</xdr:col>
      <xdr:colOff>165100</xdr:colOff>
      <xdr:row>58</xdr:row>
      <xdr:rowOff>130535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7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121662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6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29079</xdr:rowOff>
    </xdr:from>
    <xdr:to>
      <xdr:col>46</xdr:col>
      <xdr:colOff>38100</xdr:colOff>
      <xdr:row>58</xdr:row>
      <xdr:rowOff>130679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7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121806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6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115879</xdr:rowOff>
    </xdr:from>
    <xdr:to>
      <xdr:col>41</xdr:col>
      <xdr:colOff>101600</xdr:colOff>
      <xdr:row>58</xdr:row>
      <xdr:rowOff>46029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8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62556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6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39755</xdr:rowOff>
    </xdr:from>
    <xdr:to>
      <xdr:col>36</xdr:col>
      <xdr:colOff>165100</xdr:colOff>
      <xdr:row>58</xdr:row>
      <xdr:rowOff>141355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8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132482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7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128274</xdr:rowOff>
    </xdr:from>
    <xdr:to>
      <xdr:col>55</xdr:col>
      <xdr:colOff>0</xdr:colOff>
      <xdr:row>78</xdr:row>
      <xdr:rowOff>147388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01374"/>
          <a:ext cx="838200" cy="1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93759</xdr:rowOff>
    </xdr:from>
    <xdr:to>
      <xdr:col>50</xdr:col>
      <xdr:colOff>114300</xdr:colOff>
      <xdr:row>78</xdr:row>
      <xdr:rowOff>147388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95409"/>
          <a:ext cx="889000" cy="22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93759</xdr:rowOff>
    </xdr:from>
    <xdr:to>
      <xdr:col>45</xdr:col>
      <xdr:colOff>177800</xdr:colOff>
      <xdr:row>77</xdr:row>
      <xdr:rowOff>165356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95409"/>
          <a:ext cx="889000" cy="7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165356</xdr:rowOff>
    </xdr:from>
    <xdr:to>
      <xdr:col>41</xdr:col>
      <xdr:colOff>50800</xdr:colOff>
      <xdr:row>78</xdr:row>
      <xdr:rowOff>12446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67006"/>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77474</xdr:rowOff>
    </xdr:from>
    <xdr:to>
      <xdr:col>55</xdr:col>
      <xdr:colOff>50800</xdr:colOff>
      <xdr:row>79</xdr:row>
      <xdr:rowOff>7624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163851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96588</xdr:rowOff>
    </xdr:from>
    <xdr:to>
      <xdr:col>50</xdr:col>
      <xdr:colOff>165100</xdr:colOff>
      <xdr:row>79</xdr:row>
      <xdr:rowOff>26738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6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17865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6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42959</xdr:rowOff>
    </xdr:from>
    <xdr:to>
      <xdr:col>46</xdr:col>
      <xdr:colOff>38100</xdr:colOff>
      <xdr:row>77</xdr:row>
      <xdr:rowOff>144559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4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161086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1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114556</xdr:rowOff>
    </xdr:from>
    <xdr:to>
      <xdr:col>41</xdr:col>
      <xdr:colOff>101600</xdr:colOff>
      <xdr:row>78</xdr:row>
      <xdr:rowOff>44706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1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61233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9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133096</xdr:rowOff>
    </xdr:from>
    <xdr:to>
      <xdr:col>36</xdr:col>
      <xdr:colOff>165100</xdr:colOff>
      <xdr:row>78</xdr:row>
      <xdr:rowOff>63246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79773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0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122861</xdr:rowOff>
    </xdr:from>
    <xdr:to>
      <xdr:col>55</xdr:col>
      <xdr:colOff>0</xdr:colOff>
      <xdr:row>97</xdr:row>
      <xdr:rowOff>125440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53511"/>
          <a:ext cx="8382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122861</xdr:rowOff>
    </xdr:from>
    <xdr:to>
      <xdr:col>50</xdr:col>
      <xdr:colOff>114300</xdr:colOff>
      <xdr:row>97</xdr:row>
      <xdr:rowOff>164196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53511"/>
          <a:ext cx="889000" cy="4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159561</xdr:rowOff>
    </xdr:from>
    <xdr:to>
      <xdr:col>45</xdr:col>
      <xdr:colOff>177800</xdr:colOff>
      <xdr:row>97</xdr:row>
      <xdr:rowOff>164196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90211"/>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127146</xdr:rowOff>
    </xdr:from>
    <xdr:to>
      <xdr:col>41</xdr:col>
      <xdr:colOff>50800</xdr:colOff>
      <xdr:row>97</xdr:row>
      <xdr:rowOff>159561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57796"/>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74640</xdr:rowOff>
    </xdr:from>
    <xdr:to>
      <xdr:col>55</xdr:col>
      <xdr:colOff>50800</xdr:colOff>
      <xdr:row>98</xdr:row>
      <xdr:rowOff>4790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161017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2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72061</xdr:rowOff>
    </xdr:from>
    <xdr:to>
      <xdr:col>50</xdr:col>
      <xdr:colOff>165100</xdr:colOff>
      <xdr:row>98</xdr:row>
      <xdr:rowOff>2211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164788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113396</xdr:rowOff>
    </xdr:from>
    <xdr:to>
      <xdr:col>46</xdr:col>
      <xdr:colOff>38100</xdr:colOff>
      <xdr:row>98</xdr:row>
      <xdr:rowOff>43546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4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34673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108761</xdr:rowOff>
    </xdr:from>
    <xdr:to>
      <xdr:col>41</xdr:col>
      <xdr:colOff>101600</xdr:colOff>
      <xdr:row>98</xdr:row>
      <xdr:rowOff>38911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3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30038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3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76346</xdr:rowOff>
    </xdr:from>
    <xdr:to>
      <xdr:col>36</xdr:col>
      <xdr:colOff>165100</xdr:colOff>
      <xdr:row>98</xdr:row>
      <xdr:rowOff>6496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0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169073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9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44210</xdr:rowOff>
    </xdr:from>
    <xdr:to>
      <xdr:col>85</xdr:col>
      <xdr:colOff>127000</xdr:colOff>
      <xdr:row>37</xdr:row>
      <xdr:rowOff>126028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87860"/>
          <a:ext cx="838200" cy="8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25117</xdr:rowOff>
    </xdr:from>
    <xdr:to>
      <xdr:col>81</xdr:col>
      <xdr:colOff>50800</xdr:colOff>
      <xdr:row>37</xdr:row>
      <xdr:rowOff>126028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68767"/>
          <a:ext cx="889000" cy="10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25117</xdr:rowOff>
    </xdr:from>
    <xdr:to>
      <xdr:col>76</xdr:col>
      <xdr:colOff>114300</xdr:colOff>
      <xdr:row>37</xdr:row>
      <xdr:rowOff>170386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68767"/>
          <a:ext cx="889000" cy="14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23713</xdr:rowOff>
    </xdr:from>
    <xdr:to>
      <xdr:col>71</xdr:col>
      <xdr:colOff>177800</xdr:colOff>
      <xdr:row>37</xdr:row>
      <xdr:rowOff>170386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67363"/>
          <a:ext cx="889000" cy="14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164860</xdr:rowOff>
    </xdr:from>
    <xdr:to>
      <xdr:col>85</xdr:col>
      <xdr:colOff>177800</xdr:colOff>
      <xdr:row>37</xdr:row>
      <xdr:rowOff>95010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3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143287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1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75228</xdr:rowOff>
    </xdr:from>
    <xdr:to>
      <xdr:col>81</xdr:col>
      <xdr:colOff>101600</xdr:colOff>
      <xdr:row>38</xdr:row>
      <xdr:rowOff>5378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167954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145767</xdr:rowOff>
    </xdr:from>
    <xdr:to>
      <xdr:col>76</xdr:col>
      <xdr:colOff>165100</xdr:colOff>
      <xdr:row>37</xdr:row>
      <xdr:rowOff>75917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1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67044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1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119587</xdr:rowOff>
    </xdr:from>
    <xdr:to>
      <xdr:col>72</xdr:col>
      <xdr:colOff>38100</xdr:colOff>
      <xdr:row>38</xdr:row>
      <xdr:rowOff>49736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632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40863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144363</xdr:rowOff>
    </xdr:from>
    <xdr:to>
      <xdr:col>67</xdr:col>
      <xdr:colOff>101600</xdr:colOff>
      <xdr:row>37</xdr:row>
      <xdr:rowOff>74513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1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65640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0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22568</xdr:rowOff>
    </xdr:from>
    <xdr:to>
      <xdr:col>85</xdr:col>
      <xdr:colOff>127000</xdr:colOff>
      <xdr:row>58</xdr:row>
      <xdr:rowOff>43580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66668"/>
          <a:ext cx="8382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43580</xdr:rowOff>
    </xdr:from>
    <xdr:to>
      <xdr:col>81</xdr:col>
      <xdr:colOff>50800</xdr:colOff>
      <xdr:row>58</xdr:row>
      <xdr:rowOff>90163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87680"/>
          <a:ext cx="889000" cy="4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90163</xdr:rowOff>
    </xdr:from>
    <xdr:to>
      <xdr:col>76</xdr:col>
      <xdr:colOff>114300</xdr:colOff>
      <xdr:row>58</xdr:row>
      <xdr:rowOff>111605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34263"/>
          <a:ext cx="8890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85388</xdr:rowOff>
    </xdr:from>
    <xdr:to>
      <xdr:col>71</xdr:col>
      <xdr:colOff>177800</xdr:colOff>
      <xdr:row>58</xdr:row>
      <xdr:rowOff>111605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29488"/>
          <a:ext cx="8890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143218</xdr:rowOff>
    </xdr:from>
    <xdr:to>
      <xdr:col>85</xdr:col>
      <xdr:colOff>177800</xdr:colOff>
      <xdr:row>58</xdr:row>
      <xdr:rowOff>73368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58145</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3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164230</xdr:rowOff>
    </xdr:from>
    <xdr:to>
      <xdr:col>81</xdr:col>
      <xdr:colOff>101600</xdr:colOff>
      <xdr:row>58</xdr:row>
      <xdr:rowOff>94380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85507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39363</xdr:rowOff>
    </xdr:from>
    <xdr:to>
      <xdr:col>76</xdr:col>
      <xdr:colOff>165100</xdr:colOff>
      <xdr:row>58</xdr:row>
      <xdr:rowOff>140963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132090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7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60805</xdr:rowOff>
    </xdr:from>
    <xdr:to>
      <xdr:col>72</xdr:col>
      <xdr:colOff>38100</xdr:colOff>
      <xdr:row>58</xdr:row>
      <xdr:rowOff>162405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153532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9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34588</xdr:rowOff>
    </xdr:from>
    <xdr:to>
      <xdr:col>67</xdr:col>
      <xdr:colOff>101600</xdr:colOff>
      <xdr:row>58</xdr:row>
      <xdr:rowOff>136188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7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127315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7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147157</xdr:rowOff>
    </xdr:from>
    <xdr:to>
      <xdr:col>85</xdr:col>
      <xdr:colOff>127000</xdr:colOff>
      <xdr:row>78</xdr:row>
      <xdr:rowOff>111409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177357"/>
          <a:ext cx="838200" cy="30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147157</xdr:rowOff>
    </xdr:from>
    <xdr:to>
      <xdr:col>81</xdr:col>
      <xdr:colOff>50800</xdr:colOff>
      <xdr:row>77</xdr:row>
      <xdr:rowOff>170872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177357"/>
          <a:ext cx="889000" cy="19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24961</xdr:rowOff>
    </xdr:from>
    <xdr:to>
      <xdr:col>76</xdr:col>
      <xdr:colOff>114300</xdr:colOff>
      <xdr:row>77</xdr:row>
      <xdr:rowOff>170872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226611"/>
          <a:ext cx="889000" cy="1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95334</xdr:rowOff>
    </xdr:from>
    <xdr:to>
      <xdr:col>71</xdr:col>
      <xdr:colOff>177800</xdr:colOff>
      <xdr:row>77</xdr:row>
      <xdr:rowOff>24961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125534"/>
          <a:ext cx="889000" cy="10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60609</xdr:rowOff>
    </xdr:from>
    <xdr:to>
      <xdr:col>85</xdr:col>
      <xdr:colOff>177800</xdr:colOff>
      <xdr:row>78</xdr:row>
      <xdr:rowOff>162209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3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96357</xdr:rowOff>
    </xdr:from>
    <xdr:to>
      <xdr:col>81</xdr:col>
      <xdr:colOff>101600</xdr:colOff>
      <xdr:row>77</xdr:row>
      <xdr:rowOff>26507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1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43034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90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120072</xdr:rowOff>
    </xdr:from>
    <xdr:to>
      <xdr:col>76</xdr:col>
      <xdr:colOff>165100</xdr:colOff>
      <xdr:row>78</xdr:row>
      <xdr:rowOff>50222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66749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09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145611</xdr:rowOff>
    </xdr:from>
    <xdr:to>
      <xdr:col>72</xdr:col>
      <xdr:colOff>38100</xdr:colOff>
      <xdr:row>77</xdr:row>
      <xdr:rowOff>75761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17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92288</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44534</xdr:rowOff>
    </xdr:from>
    <xdr:to>
      <xdr:col>67</xdr:col>
      <xdr:colOff>101600</xdr:colOff>
      <xdr:row>76</xdr:row>
      <xdr:rowOff>146134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07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162660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8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81905</xdr:rowOff>
    </xdr:from>
    <xdr:to>
      <xdr:col>85</xdr:col>
      <xdr:colOff>127000</xdr:colOff>
      <xdr:row>97</xdr:row>
      <xdr:rowOff>82502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12555"/>
          <a:ext cx="8382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66111</xdr:rowOff>
    </xdr:from>
    <xdr:to>
      <xdr:col>81</xdr:col>
      <xdr:colOff>50800</xdr:colOff>
      <xdr:row>97</xdr:row>
      <xdr:rowOff>81905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696761"/>
          <a:ext cx="889000" cy="1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57262</xdr:rowOff>
    </xdr:from>
    <xdr:to>
      <xdr:col>76</xdr:col>
      <xdr:colOff>114300</xdr:colOff>
      <xdr:row>97</xdr:row>
      <xdr:rowOff>66111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87912"/>
          <a:ext cx="8890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57262</xdr:rowOff>
    </xdr:from>
    <xdr:to>
      <xdr:col>71</xdr:col>
      <xdr:colOff>177800</xdr:colOff>
      <xdr:row>97</xdr:row>
      <xdr:rowOff>63244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87912"/>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31702</xdr:rowOff>
    </xdr:from>
    <xdr:to>
      <xdr:col>85</xdr:col>
      <xdr:colOff>177800</xdr:colOff>
      <xdr:row>97</xdr:row>
      <xdr:rowOff>133302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6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54579</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1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31105</xdr:rowOff>
    </xdr:from>
    <xdr:to>
      <xdr:col>81</xdr:col>
      <xdr:colOff>101600</xdr:colOff>
      <xdr:row>97</xdr:row>
      <xdr:rowOff>132705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6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149232</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3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15311</xdr:rowOff>
    </xdr:from>
    <xdr:to>
      <xdr:col>76</xdr:col>
      <xdr:colOff>165100</xdr:colOff>
      <xdr:row>97</xdr:row>
      <xdr:rowOff>116911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133438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2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6462</xdr:rowOff>
    </xdr:from>
    <xdr:to>
      <xdr:col>72</xdr:col>
      <xdr:colOff>38100</xdr:colOff>
      <xdr:row>97</xdr:row>
      <xdr:rowOff>108062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3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124589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1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12444</xdr:rowOff>
    </xdr:from>
    <xdr:to>
      <xdr:col>67</xdr:col>
      <xdr:colOff>101600</xdr:colOff>
      <xdr:row>97</xdr:row>
      <xdr:rowOff>114044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4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130571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4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総務費はふるさと応援寄附金管理運営事業の減少により、前年から</a:t>
          </a:r>
          <a:r>
            <a:rPr kumimoji="1" lang="en-US" altLang="ja-JP" sz="1300">
              <a:latin typeface="ＭＳ Ｐゴシック" panose="020B0600070205080204" pitchFamily="50" charset="-128"/>
              <a:ea typeface="ＭＳ Ｐゴシック" panose="020B0600070205080204" pitchFamily="50" charset="-128"/>
            </a:rPr>
            <a:t>120,945</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民生費は前年から</a:t>
          </a:r>
          <a:r>
            <a:rPr kumimoji="1" lang="en-US" altLang="ja-JP" sz="1300">
              <a:latin typeface="ＭＳ Ｐゴシック" panose="020B0600070205080204" pitchFamily="50" charset="-128"/>
              <a:ea typeface="ＭＳ Ｐゴシック" panose="020B0600070205080204" pitchFamily="50" charset="-128"/>
            </a:rPr>
            <a:t>11,630</a:t>
          </a:r>
          <a:r>
            <a:rPr kumimoji="1" lang="ja-JP" altLang="en-US" sz="1300">
              <a:latin typeface="ＭＳ Ｐゴシック" panose="020B0600070205080204" pitchFamily="50" charset="-128"/>
              <a:ea typeface="ＭＳ Ｐゴシック" panose="020B0600070205080204" pitchFamily="50" charset="-128"/>
            </a:rPr>
            <a:t>円増加し、依然として類似団体平均を上回っている。これは障害者自立支援給付費に係る対象者の増加や、町の政策で、子どもの医療費助成を高校生まで行っていること、出生祝金を県内最高水準で支給していること等によるものと考えられる。</a:t>
          </a:r>
        </a:p>
        <a:p>
          <a:r>
            <a:rPr kumimoji="1" lang="ja-JP" altLang="en-US" sz="1300">
              <a:latin typeface="ＭＳ Ｐゴシック" panose="020B0600070205080204" pitchFamily="50" charset="-128"/>
              <a:ea typeface="ＭＳ Ｐゴシック" panose="020B0600070205080204" pitchFamily="50" charset="-128"/>
            </a:rPr>
            <a:t>　災害復旧事業については、令和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年度の豪雨災害に係る災害復旧事業の完了により、前年から</a:t>
          </a:r>
          <a:r>
            <a:rPr kumimoji="1" lang="en-US" altLang="ja-JP" sz="1300">
              <a:latin typeface="ＭＳ Ｐゴシック" panose="020B0600070205080204" pitchFamily="50" charset="-128"/>
              <a:ea typeface="ＭＳ Ｐゴシック" panose="020B0600070205080204" pitchFamily="50" charset="-128"/>
            </a:rPr>
            <a:t>67,181</a:t>
          </a:r>
          <a:r>
            <a:rPr kumimoji="1" lang="ja-JP" altLang="en-US" sz="1300">
              <a:latin typeface="ＭＳ Ｐゴシック" panose="020B0600070205080204" pitchFamily="50" charset="-128"/>
              <a:ea typeface="ＭＳ Ｐゴシック" panose="020B0600070205080204" pitchFamily="50" charset="-128"/>
            </a:rPr>
            <a:t>円減少した。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佐賀県大町町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・財政調整基金残高・・・基金残高と標準財政規模がともに増加し、標準財政規模比は</a:t>
          </a:r>
          <a:r>
            <a:rPr kumimoji="1" lang="en-US" altLang="ja-JP" sz="1400">
              <a:latin typeface="ＭＳ ゴシック" pitchFamily="49" charset="-128"/>
              <a:ea typeface="ＭＳ ゴシック" pitchFamily="49" charset="-128"/>
            </a:rPr>
            <a:t>0.79</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・実質収支額・・・標準財政規模額比は</a:t>
          </a:r>
          <a:r>
            <a:rPr kumimoji="1" lang="en-US" altLang="ja-JP" sz="1400">
              <a:latin typeface="ＭＳ ゴシック" pitchFamily="49" charset="-128"/>
              <a:ea typeface="ＭＳ ゴシック" pitchFamily="49" charset="-128"/>
            </a:rPr>
            <a:t>0.46</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5.41</a:t>
          </a:r>
          <a:r>
            <a:rPr kumimoji="1" lang="ja-JP" altLang="en-US" sz="1400">
              <a:latin typeface="ＭＳ ゴシック" pitchFamily="49" charset="-128"/>
              <a:ea typeface="ＭＳ ゴシック" pitchFamily="49" charset="-128"/>
            </a:rPr>
            <a:t>となった。今後も</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％以下となるよう財政運営を行っていく。</a:t>
          </a:r>
        </a:p>
        <a:p>
          <a:r>
            <a:rPr kumimoji="1" lang="ja-JP" altLang="en-US" sz="1400">
              <a:latin typeface="ＭＳ ゴシック" pitchFamily="49" charset="-128"/>
              <a:ea typeface="ＭＳ ゴシック" pitchFamily="49" charset="-128"/>
            </a:rPr>
            <a:t>・実質単年度収支・・・標準財政規模額比は</a:t>
          </a:r>
          <a:r>
            <a:rPr kumimoji="1" lang="en-US" altLang="ja-JP" sz="1400">
              <a:latin typeface="ＭＳ ゴシック" pitchFamily="49" charset="-128"/>
              <a:ea typeface="ＭＳ ゴシック" pitchFamily="49" charset="-128"/>
            </a:rPr>
            <a:t>3.72</a:t>
          </a:r>
          <a:r>
            <a:rPr kumimoji="1" lang="ja-JP" altLang="en-US" sz="1400">
              <a:latin typeface="ＭＳ ゴシック" pitchFamily="49" charset="-128"/>
              <a:ea typeface="ＭＳ ゴシック" pitchFamily="49" charset="-128"/>
            </a:rPr>
            <a:t>ポイント増加した結果、単年度収支は前年に引き続き赤字となった。今後も健全な行財政運営に努めていく。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佐賀県大町町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前年に引き続き黒字となっており、国保会計についても黒字となっている。国保税の収納率の向上や特定検診の受診率の向上などにより歳入の確保に努める。今後も赤字とならないよう、適正な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5012319</v>
      </c>
      <c r="BO4" s="436"/>
      <c r="BP4" s="436"/>
      <c r="BQ4" s="436"/>
      <c r="BR4" s="436"/>
      <c r="BS4" s="436"/>
      <c r="BT4" s="436"/>
      <c r="BU4" s="437"/>
      <c r="BV4" s="435">
        <v>6000198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5.4</v>
      </c>
      <c r="CU4" s="576"/>
      <c r="CV4" s="576"/>
      <c r="CW4" s="576"/>
      <c r="CX4" s="576"/>
      <c r="CY4" s="576"/>
      <c r="CZ4" s="576"/>
      <c r="DA4" s="577"/>
      <c r="DB4" s="575">
        <v>4.9000000000000004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4825186</v>
      </c>
      <c r="BO5" s="407"/>
      <c r="BP5" s="407"/>
      <c r="BQ5" s="407"/>
      <c r="BR5" s="407"/>
      <c r="BS5" s="407"/>
      <c r="BT5" s="407"/>
      <c r="BU5" s="408"/>
      <c r="BV5" s="406">
        <v>5844916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90.2</v>
      </c>
      <c r="CU5" s="404"/>
      <c r="CV5" s="404"/>
      <c r="CW5" s="404"/>
      <c r="CX5" s="404"/>
      <c r="CY5" s="404"/>
      <c r="CZ5" s="404"/>
      <c r="DA5" s="405"/>
      <c r="DB5" s="403">
        <v>92.2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187133</v>
      </c>
      <c r="BO6" s="407"/>
      <c r="BP6" s="407"/>
      <c r="BQ6" s="407"/>
      <c r="BR6" s="407"/>
      <c r="BS6" s="407"/>
      <c r="BT6" s="407"/>
      <c r="BU6" s="408"/>
      <c r="BV6" s="406">
        <v>155282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90.4</v>
      </c>
      <c r="CU6" s="550"/>
      <c r="CV6" s="550"/>
      <c r="CW6" s="550"/>
      <c r="CX6" s="550"/>
      <c r="CY6" s="550"/>
      <c r="CZ6" s="550"/>
      <c r="DA6" s="551"/>
      <c r="DB6" s="549">
        <v>92.6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38855</v>
      </c>
      <c r="BO7" s="407"/>
      <c r="BP7" s="407"/>
      <c r="BQ7" s="407"/>
      <c r="BR7" s="407"/>
      <c r="BS7" s="407"/>
      <c r="BT7" s="407"/>
      <c r="BU7" s="408"/>
      <c r="BV7" s="406">
        <v>22756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2738353</v>
      </c>
      <c r="CU7" s="407"/>
      <c r="CV7" s="407"/>
      <c r="CW7" s="407"/>
      <c r="CX7" s="407"/>
      <c r="CY7" s="407"/>
      <c r="CZ7" s="407"/>
      <c r="DA7" s="408"/>
      <c r="DB7" s="406">
        <v>2679985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148278</v>
      </c>
      <c r="BO8" s="407"/>
      <c r="BP8" s="407"/>
      <c r="BQ8" s="407"/>
      <c r="BR8" s="407"/>
      <c r="BS8" s="407"/>
      <c r="BT8" s="407"/>
      <c r="BU8" s="408"/>
      <c r="BV8" s="406">
        <v>132526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0.28999999999999998</v>
      </c>
      <c r="CU8" s="510"/>
      <c r="CV8" s="510"/>
      <c r="CW8" s="510"/>
      <c r="CX8" s="510"/>
      <c r="CY8" s="510"/>
      <c r="CZ8" s="510"/>
      <c r="DA8" s="511"/>
      <c r="DB8" s="509">
        <v>0.28999999999999998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6293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15752</v>
      </c>
      <c r="BO9" s="407"/>
      <c r="BP9" s="407"/>
      <c r="BQ9" s="407"/>
      <c r="BR9" s="407"/>
      <c r="BS9" s="407"/>
      <c r="BT9" s="407"/>
      <c r="BU9" s="408"/>
      <c r="BV9" s="406">
        <v>-51340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17.7</v>
      </c>
      <c r="CU9" s="404"/>
      <c r="CV9" s="404"/>
      <c r="CW9" s="404"/>
      <c r="CX9" s="404"/>
      <c r="CY9" s="404"/>
      <c r="CZ9" s="404"/>
      <c r="DA9" s="405"/>
      <c r="DB9" s="403">
        <v>18.5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6777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3510</v>
      </c>
      <c r="BO10" s="407"/>
      <c r="BP10" s="407"/>
      <c r="BQ10" s="407"/>
      <c r="BR10" s="407"/>
      <c r="BS10" s="407"/>
      <c r="BT10" s="407"/>
      <c r="BU10" s="408"/>
      <c r="BV10" s="406">
        <v>1961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5941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70000</v>
      </c>
      <c r="BO12" s="407"/>
      <c r="BP12" s="407"/>
      <c r="BQ12" s="407"/>
      <c r="BR12" s="407"/>
      <c r="BS12" s="407"/>
      <c r="BT12" s="407"/>
      <c r="BU12" s="408"/>
      <c r="BV12" s="406">
        <v>100000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5898</v>
      </c>
      <c r="S13" s="494"/>
      <c r="T13" s="494"/>
      <c r="U13" s="494"/>
      <c r="V13" s="495"/>
      <c r="W13" s="496" t="s">
        <v>131</v>
      </c>
      <c r="X13" s="392"/>
      <c r="Y13" s="392"/>
      <c r="Z13" s="392"/>
      <c r="AA13" s="392"/>
      <c r="AB13" s="393"/>
      <c r="AC13" s="359">
        <v>170</v>
      </c>
      <c r="AD13" s="360"/>
      <c r="AE13" s="360"/>
      <c r="AF13" s="360"/>
      <c r="AG13" s="361"/>
      <c r="AH13" s="359">
        <v>178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-50738</v>
      </c>
      <c r="BO13" s="407"/>
      <c r="BP13" s="407"/>
      <c r="BQ13" s="407"/>
      <c r="BR13" s="407"/>
      <c r="BS13" s="407"/>
      <c r="BT13" s="407"/>
      <c r="BU13" s="408"/>
      <c r="BV13" s="406">
        <v>-149379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7.2</v>
      </c>
      <c r="CU13" s="404"/>
      <c r="CV13" s="404"/>
      <c r="CW13" s="404"/>
      <c r="CX13" s="404"/>
      <c r="CY13" s="404"/>
      <c r="CZ13" s="404"/>
      <c r="DA13" s="405"/>
      <c r="DB13" s="403">
        <v>7.6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6044</v>
      </c>
      <c r="S14" s="494"/>
      <c r="T14" s="494"/>
      <c r="U14" s="494"/>
      <c r="V14" s="495"/>
      <c r="W14" s="497"/>
      <c r="X14" s="395"/>
      <c r="Y14" s="395"/>
      <c r="Z14" s="395"/>
      <c r="AA14" s="395"/>
      <c r="AB14" s="396"/>
      <c r="AC14" s="486">
        <v>6</v>
      </c>
      <c r="AD14" s="487"/>
      <c r="AE14" s="487"/>
      <c r="AF14" s="487"/>
      <c r="AG14" s="488"/>
      <c r="AH14" s="486">
        <v>6.1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6020</v>
      </c>
      <c r="S15" s="494"/>
      <c r="T15" s="494"/>
      <c r="U15" s="494"/>
      <c r="V15" s="495"/>
      <c r="W15" s="496" t="s">
        <v>137</v>
      </c>
      <c r="X15" s="392"/>
      <c r="Y15" s="392"/>
      <c r="Z15" s="392"/>
      <c r="AA15" s="392"/>
      <c r="AB15" s="393"/>
      <c r="AC15" s="359">
        <v>757</v>
      </c>
      <c r="AD15" s="360"/>
      <c r="AE15" s="360"/>
      <c r="AF15" s="360"/>
      <c r="AG15" s="361"/>
      <c r="AH15" s="359">
        <v>829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727221</v>
      </c>
      <c r="BO15" s="436"/>
      <c r="BP15" s="436"/>
      <c r="BQ15" s="436"/>
      <c r="BR15" s="436"/>
      <c r="BS15" s="436"/>
      <c r="BT15" s="436"/>
      <c r="BU15" s="437"/>
      <c r="BV15" s="435">
        <v>779718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26.9</v>
      </c>
      <c r="AD16" s="487"/>
      <c r="AE16" s="487"/>
      <c r="AF16" s="487"/>
      <c r="AG16" s="488"/>
      <c r="AH16" s="486">
        <v>28.3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2545262</v>
      </c>
      <c r="BO16" s="407"/>
      <c r="BP16" s="407"/>
      <c r="BQ16" s="407"/>
      <c r="BR16" s="407"/>
      <c r="BS16" s="407"/>
      <c r="BT16" s="407"/>
      <c r="BU16" s="408"/>
      <c r="BV16" s="406">
        <v>2460272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1884</v>
      </c>
      <c r="AD17" s="360"/>
      <c r="AE17" s="360"/>
      <c r="AF17" s="360"/>
      <c r="AG17" s="361"/>
      <c r="AH17" s="359">
        <v>1922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914252</v>
      </c>
      <c r="BO17" s="407"/>
      <c r="BP17" s="407"/>
      <c r="BQ17" s="407"/>
      <c r="BR17" s="407"/>
      <c r="BS17" s="407"/>
      <c r="BT17" s="407"/>
      <c r="BU17" s="408"/>
      <c r="BV17" s="406">
        <v>987615</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11.5</v>
      </c>
      <c r="M18" s="459"/>
      <c r="N18" s="459"/>
      <c r="O18" s="459"/>
      <c r="P18" s="459"/>
      <c r="Q18" s="459"/>
      <c r="R18" s="460"/>
      <c r="S18" s="460"/>
      <c r="T18" s="460"/>
      <c r="U18" s="460"/>
      <c r="V18" s="461"/>
      <c r="W18" s="477"/>
      <c r="X18" s="478"/>
      <c r="Y18" s="478"/>
      <c r="Z18" s="478"/>
      <c r="AA18" s="478"/>
      <c r="AB18" s="502"/>
      <c r="AC18" s="376">
        <v>67</v>
      </c>
      <c r="AD18" s="377"/>
      <c r="AE18" s="377"/>
      <c r="AF18" s="377"/>
      <c r="AG18" s="462"/>
      <c r="AH18" s="376">
        <v>65.599999999999994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2519379</v>
      </c>
      <c r="BO18" s="407"/>
      <c r="BP18" s="407"/>
      <c r="BQ18" s="407"/>
      <c r="BR18" s="407"/>
      <c r="BS18" s="407"/>
      <c r="BT18" s="407"/>
      <c r="BU18" s="408"/>
      <c r="BV18" s="406">
        <v>2435280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547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3332134</v>
      </c>
      <c r="BO19" s="407"/>
      <c r="BP19" s="407"/>
      <c r="BQ19" s="407"/>
      <c r="BR19" s="407"/>
      <c r="BS19" s="407"/>
      <c r="BT19" s="407"/>
      <c r="BU19" s="408"/>
      <c r="BV19" s="406">
        <v>3241176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2455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4249892</v>
      </c>
      <c r="BO22" s="436"/>
      <c r="BP22" s="436"/>
      <c r="BQ22" s="436"/>
      <c r="BR22" s="436"/>
      <c r="BS22" s="436"/>
      <c r="BT22" s="436"/>
      <c r="BU22" s="437"/>
      <c r="BV22" s="435">
        <v>4519290</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4120771</v>
      </c>
      <c r="BO23" s="407"/>
      <c r="BP23" s="407"/>
      <c r="BQ23" s="407"/>
      <c r="BR23" s="407"/>
      <c r="BS23" s="407"/>
      <c r="BT23" s="407"/>
      <c r="BU23" s="408"/>
      <c r="BV23" s="406">
        <v>4373373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7730</v>
      </c>
      <c r="R24" s="360"/>
      <c r="S24" s="360"/>
      <c r="T24" s="360"/>
      <c r="U24" s="360"/>
      <c r="V24" s="361"/>
      <c r="W24" s="449"/>
      <c r="X24" s="386"/>
      <c r="Y24" s="387"/>
      <c r="Z24" s="362" t="s">
        <v>162</v>
      </c>
      <c r="AA24" s="363"/>
      <c r="AB24" s="363"/>
      <c r="AC24" s="363"/>
      <c r="AD24" s="363"/>
      <c r="AE24" s="363"/>
      <c r="AF24" s="363"/>
      <c r="AG24" s="364"/>
      <c r="AH24" s="359">
        <v>86</v>
      </c>
      <c r="AI24" s="360"/>
      <c r="AJ24" s="360"/>
      <c r="AK24" s="360"/>
      <c r="AL24" s="361"/>
      <c r="AM24" s="359">
        <v>269180</v>
      </c>
      <c r="AN24" s="360"/>
      <c r="AO24" s="360"/>
      <c r="AP24" s="360"/>
      <c r="AQ24" s="360"/>
      <c r="AR24" s="361"/>
      <c r="AS24" s="359">
        <v>3130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3073786</v>
      </c>
      <c r="BO24" s="407"/>
      <c r="BP24" s="407"/>
      <c r="BQ24" s="407"/>
      <c r="BR24" s="407"/>
      <c r="BS24" s="407"/>
      <c r="BT24" s="407"/>
      <c r="BU24" s="408"/>
      <c r="BV24" s="406">
        <v>3234105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6338</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313470</v>
      </c>
      <c r="BO25" s="436"/>
      <c r="BP25" s="436"/>
      <c r="BQ25" s="436"/>
      <c r="BR25" s="436"/>
      <c r="BS25" s="436"/>
      <c r="BT25" s="436"/>
      <c r="BU25" s="437"/>
      <c r="BV25" s="435">
        <v>351223</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5560</v>
      </c>
      <c r="R26" s="360"/>
      <c r="S26" s="360"/>
      <c r="T26" s="360"/>
      <c r="U26" s="360"/>
      <c r="V26" s="361"/>
      <c r="W26" s="449"/>
      <c r="X26" s="386"/>
      <c r="Y26" s="387"/>
      <c r="Z26" s="362" t="s">
        <v>168</v>
      </c>
      <c r="AA26" s="417"/>
      <c r="AB26" s="417"/>
      <c r="AC26" s="417"/>
      <c r="AD26" s="417"/>
      <c r="AE26" s="417"/>
      <c r="AF26" s="417"/>
      <c r="AG26" s="418"/>
      <c r="AH26" s="359">
        <v>7</v>
      </c>
      <c r="AI26" s="360"/>
      <c r="AJ26" s="360"/>
      <c r="AK26" s="360"/>
      <c r="AL26" s="361"/>
      <c r="AM26" s="359">
        <v>26733</v>
      </c>
      <c r="AN26" s="360"/>
      <c r="AO26" s="360"/>
      <c r="AP26" s="360"/>
      <c r="AQ26" s="360"/>
      <c r="AR26" s="361"/>
      <c r="AS26" s="359">
        <v>3819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3108</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2584</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1160569</v>
      </c>
      <c r="BO28" s="436"/>
      <c r="BP28" s="436"/>
      <c r="BQ28" s="436"/>
      <c r="BR28" s="436"/>
      <c r="BS28" s="436"/>
      <c r="BT28" s="436"/>
      <c r="BU28" s="437"/>
      <c r="BV28" s="435">
        <v>1157038</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6</v>
      </c>
      <c r="M29" s="360"/>
      <c r="N29" s="360"/>
      <c r="O29" s="360"/>
      <c r="P29" s="361"/>
      <c r="Q29" s="359">
        <v>2423</v>
      </c>
      <c r="R29" s="360"/>
      <c r="S29" s="360"/>
      <c r="T29" s="360"/>
      <c r="U29" s="360"/>
      <c r="V29" s="361"/>
      <c r="W29" s="450"/>
      <c r="X29" s="451"/>
      <c r="Y29" s="452"/>
      <c r="Z29" s="362" t="s">
        <v>178</v>
      </c>
      <c r="AA29" s="363"/>
      <c r="AB29" s="363"/>
      <c r="AC29" s="363"/>
      <c r="AD29" s="363"/>
      <c r="AE29" s="363"/>
      <c r="AF29" s="363"/>
      <c r="AG29" s="364"/>
      <c r="AH29" s="359">
        <v>87</v>
      </c>
      <c r="AI29" s="360"/>
      <c r="AJ29" s="360"/>
      <c r="AK29" s="360"/>
      <c r="AL29" s="361"/>
      <c r="AM29" s="359">
        <v>273200</v>
      </c>
      <c r="AN29" s="360"/>
      <c r="AO29" s="360"/>
      <c r="AP29" s="360"/>
      <c r="AQ29" s="360"/>
      <c r="AR29" s="361"/>
      <c r="AS29" s="359">
        <v>3140</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647601</v>
      </c>
      <c r="BO29" s="407"/>
      <c r="BP29" s="407"/>
      <c r="BQ29" s="407"/>
      <c r="BR29" s="407"/>
      <c r="BS29" s="407"/>
      <c r="BT29" s="407"/>
      <c r="BU29" s="408"/>
      <c r="BV29" s="406">
        <v>545945</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94.7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3230324</v>
      </c>
      <c r="BO30" s="441"/>
      <c r="BP30" s="441"/>
      <c r="BQ30" s="441"/>
      <c r="BR30" s="441"/>
      <c r="BS30" s="441"/>
      <c r="BT30" s="441"/>
      <c r="BU30" s="442"/>
      <c r="BV30" s="440">
        <v>3306702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5</v>
      </c>
      <c r="BX34" s="354"/>
      <c r="BY34" s="355" t="str">
        <f>IF('各会計、関係団体の財政状況及び健全化判断比率'!B68="","",'各会計、関係団体の財政状況及び健全化判断比率'!B68)</f>
        <v>杵藤地区広域市町村圏組合（一般会計）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灌漑用水ポンプ施設維持管理事業特別会計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6</v>
      </c>
      <c r="BX35" s="354"/>
      <c r="BY35" s="355" t="str">
        <f>IF('各会計、関係団体の財政状況及び健全化判断比率'!B69="","",'各会計、関係団体の財政状況及び健全化判断比率'!B69)</f>
        <v>杵藤地区広域市町村圏組合（特別会計）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7</v>
      </c>
      <c r="BX36" s="354"/>
      <c r="BY36" s="355" t="str">
        <f>IF('各会計、関係団体の財政状況及び健全化判断比率'!B70="","",'各会計、関係団体の財政状況及び健全化判断比率'!B70)</f>
        <v>杵島工業用水道企業団</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8</v>
      </c>
      <c r="BX37" s="354"/>
      <c r="BY37" s="355" t="str">
        <f>IF('各会計、関係団体の財政状況及び健全化判断比率'!B71="","",'各会計、関係団体の財政状況及び健全化判断比率'!B71)</f>
        <v>佐賀西部広域水道企業団</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9</v>
      </c>
      <c r="BX38" s="354"/>
      <c r="BY38" s="355" t="str">
        <f>IF('各会計、関係団体の財政状況及び健全化判断比率'!B72="","",'各会計、関係団体の財政状況及び健全化判断比率'!B72)</f>
        <v>佐賀県西部広域環境組合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10</v>
      </c>
      <c r="BX39" s="354"/>
      <c r="BY39" s="355" t="str">
        <f>IF('各会計、関係団体の財政状況及び健全化判断比率'!B73="","",'各会計、関係団体の財政状況及び健全化判断比率'!B73)</f>
        <v>佐賀県後期高齢者医療広域連合（一般会計）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11</v>
      </c>
      <c r="BX40" s="354"/>
      <c r="BY40" s="355" t="str">
        <f>IF('各会計、関係団体の財政状況及び健全化判断比率'!B74="","",'各会計、関係団体の財政状況及び健全化判断比率'!B74)</f>
        <v>佐賀県後期高齢者医療広域連合（特別会計）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12</v>
      </c>
      <c r="BX41" s="354"/>
      <c r="BY41" s="355" t="str">
        <f>IF('各会計、関係団体の財政状況及び健全化判断比率'!B75="","",'各会計、関係団体の財政状況及び健全化判断比率'!B75)</f>
        <v>佐賀県市町総合事務組合（一般会計）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13</v>
      </c>
      <c r="BX42" s="354"/>
      <c r="BY42" s="355" t="str">
        <f>IF('各会計、関係団体の財政状況及び健全化判断比率'!B76="","",'各会計、関係団体の財政状況及び健全化判断比率'!B76)</f>
        <v>佐賀県市町総合事務組合（特別会計）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14</v>
      </c>
      <c r="BX43" s="354"/>
      <c r="BY43" s="355" t="str">
        <f>IF('各会計、関係団体の財政状況及び健全化判断比率'!B77="","",'各会計、関係団体の財政状況及び健全化判断比率'!B77)</f>
        <v>杵東地区衛生処理組合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c80LP9Y/RzM0z6iQE3tUKImTIpMmHKWwioc+UeNOrlsmoCQelCoQhLwRdfS0zp38rBsg5QRIrtxUG05bJRVWsQ==" saltValue="x4jNVFaeWCcJS2Dh1pkh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7" t="s">
        <v>529</v>
      </c>
      <c r="D34" s="1137"/>
      <c r="E34" s="1138"/>
      <c r="F34" s="32">
        <v>2.19</v>
      </c>
      <c r="G34" s="33">
        <v>6.49</v>
      </c>
      <c r="H34" s="33">
        <v>6.83</v>
      </c>
      <c r="I34" s="33">
        <v>4.9400000000000004</v>
      </c>
      <c r="J34" s="34">
        <v>5.41</v>
      </c>
      <c r="K34" s="22"/>
      <c r="L34" s="22"/>
      <c r="M34" s="22"/>
      <c r="N34" s="22"/>
      <c r="O34" s="22"/>
      <c r="P34" s="22"/>
    </row>
    <row r="35" spans="1:16" ht="39" customHeight="1" x14ac:dyDescent="0.2">
      <c r="A35" s="22"/>
      <c r="B35" s="35"/>
      <c r="C35" s="1133" t="s">
        <v>530</v>
      </c>
      <c r="D35" s="1133"/>
      <c r="E35" s="1134"/>
      <c r="F35" s="36">
        <v>0.3</v>
      </c>
      <c r="G35" s="37">
        <v>1.1499999999999999</v>
      </c>
      <c r="H35" s="37">
        <v>2.34</v>
      </c>
      <c r="I35" s="37">
        <v>2.89</v>
      </c>
      <c r="J35" s="38">
        <v>1.39</v>
      </c>
      <c r="K35" s="22"/>
      <c r="L35" s="22"/>
      <c r="M35" s="22"/>
      <c r="N35" s="22"/>
      <c r="O35" s="22"/>
      <c r="P35" s="22"/>
    </row>
    <row r="36" spans="1:16" ht="39" customHeight="1" x14ac:dyDescent="0.2">
      <c r="A36" s="22"/>
      <c r="B36" s="35"/>
      <c r="C36" s="1133" t="s">
        <v>531</v>
      </c>
      <c r="D36" s="1133"/>
      <c r="E36" s="1134"/>
      <c r="F36" s="36">
        <v>0</v>
      </c>
      <c r="G36" s="37">
        <v>0</v>
      </c>
      <c r="H36" s="37">
        <v>0</v>
      </c>
      <c r="I36" s="37">
        <v>0</v>
      </c>
      <c r="J36" s="38">
        <v>0</v>
      </c>
      <c r="K36" s="22"/>
      <c r="L36" s="22"/>
      <c r="M36" s="22"/>
      <c r="N36" s="22"/>
      <c r="O36" s="22"/>
      <c r="P36" s="22"/>
    </row>
    <row r="37" spans="1:16" ht="39" customHeight="1" x14ac:dyDescent="0.2">
      <c r="A37" s="22"/>
      <c r="B37" s="35"/>
      <c r="C37" s="1133" t="s">
        <v>532</v>
      </c>
      <c r="D37" s="1133"/>
      <c r="E37" s="1134"/>
      <c r="F37" s="36">
        <v>0</v>
      </c>
      <c r="G37" s="37">
        <v>0</v>
      </c>
      <c r="H37" s="37">
        <v>0</v>
      </c>
      <c r="I37" s="37">
        <v>0</v>
      </c>
      <c r="J37" s="38">
        <v>0</v>
      </c>
      <c r="K37" s="22"/>
      <c r="L37" s="22"/>
      <c r="M37" s="22"/>
      <c r="N37" s="22"/>
      <c r="O37" s="22"/>
      <c r="P37" s="22"/>
    </row>
    <row r="38" spans="1:16" ht="39" customHeight="1" x14ac:dyDescent="0.2">
      <c r="A38" s="22"/>
      <c r="B38" s="35"/>
      <c r="C38" s="1133"/>
      <c r="D38" s="1133"/>
      <c r="E38" s="1134"/>
      <c r="F38" s="36"/>
      <c r="G38" s="37"/>
      <c r="H38" s="37"/>
      <c r="I38" s="37"/>
      <c r="J38" s="38"/>
      <c r="K38" s="22"/>
      <c r="L38" s="22"/>
      <c r="M38" s="22"/>
      <c r="N38" s="22"/>
      <c r="O38" s="22"/>
      <c r="P38" s="22"/>
    </row>
    <row r="39" spans="1:16" ht="39" customHeight="1" x14ac:dyDescent="0.2">
      <c r="A39" s="22"/>
      <c r="B39" s="35"/>
      <c r="C39" s="1133"/>
      <c r="D39" s="1133"/>
      <c r="E39" s="1134"/>
      <c r="F39" s="36"/>
      <c r="G39" s="37"/>
      <c r="H39" s="37"/>
      <c r="I39" s="37"/>
      <c r="J39" s="38"/>
      <c r="K39" s="22"/>
      <c r="L39" s="22"/>
      <c r="M39" s="22"/>
      <c r="N39" s="22"/>
      <c r="O39" s="22"/>
      <c r="P39" s="22"/>
    </row>
    <row r="40" spans="1:16" ht="39" customHeight="1" x14ac:dyDescent="0.2">
      <c r="A40" s="22"/>
      <c r="B40" s="35"/>
      <c r="C40" s="1133"/>
      <c r="D40" s="1133"/>
      <c r="E40" s="1134"/>
      <c r="F40" s="36"/>
      <c r="G40" s="37"/>
      <c r="H40" s="37"/>
      <c r="I40" s="37"/>
      <c r="J40" s="38"/>
      <c r="K40" s="22"/>
      <c r="L40" s="22"/>
      <c r="M40" s="22"/>
      <c r="N40" s="22"/>
      <c r="O40" s="22"/>
      <c r="P40" s="22"/>
    </row>
    <row r="41" spans="1:16" ht="39" customHeight="1" x14ac:dyDescent="0.2">
      <c r="A41" s="22"/>
      <c r="B41" s="35"/>
      <c r="C41" s="1133"/>
      <c r="D41" s="1133"/>
      <c r="E41" s="1134"/>
      <c r="F41" s="36"/>
      <c r="G41" s="37"/>
      <c r="H41" s="37"/>
      <c r="I41" s="37"/>
      <c r="J41" s="38"/>
      <c r="K41" s="22"/>
      <c r="L41" s="22"/>
      <c r="M41" s="22"/>
      <c r="N41" s="22"/>
      <c r="O41" s="22"/>
      <c r="P41" s="22"/>
    </row>
    <row r="42" spans="1:16" ht="39" customHeight="1" x14ac:dyDescent="0.2">
      <c r="A42" s="22"/>
      <c r="B42" s="39"/>
      <c r="C42" s="1133" t="s">
        <v>533</v>
      </c>
      <c r="D42" s="1133"/>
      <c r="E42" s="1134"/>
      <c r="F42" s="36" t="s">
        <v>482</v>
      </c>
      <c r="G42" s="37" t="s">
        <v>482</v>
      </c>
      <c r="H42" s="37" t="s">
        <v>482</v>
      </c>
      <c r="I42" s="37" t="s">
        <v>482</v>
      </c>
      <c r="J42" s="38" t="s">
        <v>482</v>
      </c>
      <c r="K42" s="22"/>
      <c r="L42" s="22"/>
      <c r="M42" s="22"/>
      <c r="N42" s="22"/>
      <c r="O42" s="22"/>
      <c r="P42" s="22"/>
    </row>
    <row r="43" spans="1:16" ht="39" customHeight="1" thickBot="1" x14ac:dyDescent="0.25">
      <c r="A43" s="22"/>
      <c r="B43" s="40"/>
      <c r="C43" s="1135" t="s">
        <v>534</v>
      </c>
      <c r="D43" s="1135"/>
      <c r="E43" s="1136"/>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CwwFgSIoD5kJnKp7zZw6rlzosP4xgBZ+0mPSaJQSlbdXxA4XXYTtKvcP6k7N7MHOIsvVLkPtjTdsTzlvDipQA==" saltValue="mkKBsTG9zCdccDp33mqD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2" t="s">
        <v>9</v>
      </c>
      <c r="C45" s="1163"/>
      <c r="D45" s="56"/>
      <c r="E45" s="1168" t="s">
        <v>10</v>
      </c>
      <c r="F45" s="1168"/>
      <c r="G45" s="1168"/>
      <c r="H45" s="1168"/>
      <c r="I45" s="1168"/>
      <c r="J45" s="1169"/>
      <c r="K45" s="57">
        <v>684</v>
      </c>
      <c r="L45" s="58">
        <v>694</v>
      </c>
      <c r="M45" s="58">
        <v>658</v>
      </c>
      <c r="N45" s="58">
        <v>606</v>
      </c>
      <c r="O45" s="59">
        <v>594</v>
      </c>
      <c r="P45" s="46"/>
      <c r="Q45" s="46"/>
      <c r="R45" s="46"/>
      <c r="S45" s="46"/>
      <c r="T45" s="46"/>
      <c r="U45" s="46"/>
    </row>
    <row r="46" spans="1:21" ht="30.75" customHeight="1" x14ac:dyDescent="0.2">
      <c r="A46" s="46"/>
      <c r="B46" s="1164"/>
      <c r="C46" s="1165"/>
      <c r="D46" s="60"/>
      <c r="E46" s="1141" t="s">
        <v>11</v>
      </c>
      <c r="F46" s="1141"/>
      <c r="G46" s="1141"/>
      <c r="H46" s="1141"/>
      <c r="I46" s="1141"/>
      <c r="J46" s="1142"/>
      <c r="K46" s="61" t="s">
        <v>482</v>
      </c>
      <c r="L46" s="62" t="s">
        <v>482</v>
      </c>
      <c r="M46" s="62" t="s">
        <v>482</v>
      </c>
      <c r="N46" s="62" t="s">
        <v>482</v>
      </c>
      <c r="O46" s="63" t="s">
        <v>482</v>
      </c>
      <c r="P46" s="46"/>
      <c r="Q46" s="46"/>
      <c r="R46" s="46"/>
      <c r="S46" s="46"/>
      <c r="T46" s="46"/>
      <c r="U46" s="46"/>
    </row>
    <row r="47" spans="1:21" ht="30.75" customHeight="1" x14ac:dyDescent="0.2">
      <c r="A47" s="46"/>
      <c r="B47" s="1164"/>
      <c r="C47" s="1165"/>
      <c r="D47" s="60"/>
      <c r="E47" s="1141" t="s">
        <v>12</v>
      </c>
      <c r="F47" s="1141"/>
      <c r="G47" s="1141"/>
      <c r="H47" s="1141"/>
      <c r="I47" s="1141"/>
      <c r="J47" s="1142"/>
      <c r="K47" s="61" t="s">
        <v>482</v>
      </c>
      <c r="L47" s="62" t="s">
        <v>482</v>
      </c>
      <c r="M47" s="62" t="s">
        <v>482</v>
      </c>
      <c r="N47" s="62" t="s">
        <v>482</v>
      </c>
      <c r="O47" s="63" t="s">
        <v>482</v>
      </c>
      <c r="P47" s="46"/>
      <c r="Q47" s="46"/>
      <c r="R47" s="46"/>
      <c r="S47" s="46"/>
      <c r="T47" s="46"/>
      <c r="U47" s="46"/>
    </row>
    <row r="48" spans="1:21" ht="30.75" customHeight="1" x14ac:dyDescent="0.2">
      <c r="A48" s="46"/>
      <c r="B48" s="1164"/>
      <c r="C48" s="1165"/>
      <c r="D48" s="60"/>
      <c r="E48" s="1141" t="s">
        <v>13</v>
      </c>
      <c r="F48" s="1141"/>
      <c r="G48" s="1141"/>
      <c r="H48" s="1141"/>
      <c r="I48" s="1141"/>
      <c r="J48" s="1142"/>
      <c r="K48" s="61" t="s">
        <v>482</v>
      </c>
      <c r="L48" s="62" t="s">
        <v>482</v>
      </c>
      <c r="M48" s="62" t="s">
        <v>482</v>
      </c>
      <c r="N48" s="62" t="s">
        <v>482</v>
      </c>
      <c r="O48" s="63" t="s">
        <v>482</v>
      </c>
      <c r="P48" s="46"/>
      <c r="Q48" s="46"/>
      <c r="R48" s="46"/>
      <c r="S48" s="46"/>
      <c r="T48" s="46"/>
      <c r="U48" s="46"/>
    </row>
    <row r="49" spans="1:21" ht="30.75" customHeight="1" x14ac:dyDescent="0.2">
      <c r="A49" s="46"/>
      <c r="B49" s="1164"/>
      <c r="C49" s="1165"/>
      <c r="D49" s="60"/>
      <c r="E49" s="1141" t="s">
        <v>14</v>
      </c>
      <c r="F49" s="1141"/>
      <c r="G49" s="1141"/>
      <c r="H49" s="1141"/>
      <c r="I49" s="1141"/>
      <c r="J49" s="1142"/>
      <c r="K49" s="61">
        <v>27</v>
      </c>
      <c r="L49" s="62">
        <v>25</v>
      </c>
      <c r="M49" s="62">
        <v>27</v>
      </c>
      <c r="N49" s="62">
        <v>28</v>
      </c>
      <c r="O49" s="63">
        <v>29</v>
      </c>
      <c r="P49" s="46"/>
      <c r="Q49" s="46"/>
      <c r="R49" s="46"/>
      <c r="S49" s="46"/>
      <c r="T49" s="46"/>
      <c r="U49" s="46"/>
    </row>
    <row r="50" spans="1:21" ht="30.75" customHeight="1" x14ac:dyDescent="0.2">
      <c r="A50" s="46"/>
      <c r="B50" s="1164"/>
      <c r="C50" s="1165"/>
      <c r="D50" s="60"/>
      <c r="E50" s="1141" t="s">
        <v>15</v>
      </c>
      <c r="F50" s="1141"/>
      <c r="G50" s="1141"/>
      <c r="H50" s="1141"/>
      <c r="I50" s="1141"/>
      <c r="J50" s="1142"/>
      <c r="K50" s="61" t="s">
        <v>482</v>
      </c>
      <c r="L50" s="62" t="s">
        <v>482</v>
      </c>
      <c r="M50" s="62" t="s">
        <v>482</v>
      </c>
      <c r="N50" s="62" t="s">
        <v>482</v>
      </c>
      <c r="O50" s="63" t="s">
        <v>482</v>
      </c>
      <c r="P50" s="46"/>
      <c r="Q50" s="46"/>
      <c r="R50" s="46"/>
      <c r="S50" s="46"/>
      <c r="T50" s="46"/>
      <c r="U50" s="46"/>
    </row>
    <row r="51" spans="1:21" ht="30.75" customHeight="1" x14ac:dyDescent="0.2">
      <c r="A51" s="46"/>
      <c r="B51" s="1166"/>
      <c r="C51" s="1167"/>
      <c r="D51" s="64"/>
      <c r="E51" s="1141" t="s">
        <v>16</v>
      </c>
      <c r="F51" s="1141"/>
      <c r="G51" s="1141"/>
      <c r="H51" s="1141"/>
      <c r="I51" s="1141"/>
      <c r="J51" s="1142"/>
      <c r="K51" s="61" t="s">
        <v>482</v>
      </c>
      <c r="L51" s="62" t="s">
        <v>482</v>
      </c>
      <c r="M51" s="62" t="s">
        <v>482</v>
      </c>
      <c r="N51" s="62" t="s">
        <v>482</v>
      </c>
      <c r="O51" s="63" t="s">
        <v>482</v>
      </c>
      <c r="P51" s="46"/>
      <c r="Q51" s="46"/>
      <c r="R51" s="46"/>
      <c r="S51" s="46"/>
      <c r="T51" s="46"/>
      <c r="U51" s="46"/>
    </row>
    <row r="52" spans="1:21" ht="30.75" customHeight="1" x14ac:dyDescent="0.2">
      <c r="A52" s="46"/>
      <c r="B52" s="1139" t="s">
        <v>17</v>
      </c>
      <c r="C52" s="1140"/>
      <c r="D52" s="64"/>
      <c r="E52" s="1141" t="s">
        <v>18</v>
      </c>
      <c r="F52" s="1141"/>
      <c r="G52" s="1141"/>
      <c r="H52" s="1141"/>
      <c r="I52" s="1141"/>
      <c r="J52" s="1142"/>
      <c r="K52" s="61">
        <v>553</v>
      </c>
      <c r="L52" s="62">
        <v>552</v>
      </c>
      <c r="M52" s="62">
        <v>527</v>
      </c>
      <c r="N52" s="62">
        <v>458</v>
      </c>
      <c r="O52" s="63">
        <v>471</v>
      </c>
      <c r="P52" s="46"/>
      <c r="Q52" s="46"/>
      <c r="R52" s="46"/>
      <c r="S52" s="46"/>
      <c r="T52" s="46"/>
      <c r="U52" s="46"/>
    </row>
    <row r="53" spans="1:21" ht="30.75" customHeight="1" thickBot="1" x14ac:dyDescent="0.25">
      <c r="A53" s="46"/>
      <c r="B53" s="1143" t="s">
        <v>19</v>
      </c>
      <c r="C53" s="1144"/>
      <c r="D53" s="65"/>
      <c r="E53" s="1145" t="s">
        <v>20</v>
      </c>
      <c r="F53" s="1145"/>
      <c r="G53" s="1145"/>
      <c r="H53" s="1145"/>
      <c r="I53" s="1145"/>
      <c r="J53" s="1146"/>
      <c r="K53" s="66">
        <v>158</v>
      </c>
      <c r="L53" s="67">
        <v>167</v>
      </c>
      <c r="M53" s="67">
        <v>158</v>
      </c>
      <c r="N53" s="67">
        <v>176</v>
      </c>
      <c r="O53" s="68">
        <v>152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47" t="s">
        <v>24</v>
      </c>
      <c r="C58" s="1148"/>
      <c r="D58" s="1153" t="s">
        <v>25</v>
      </c>
      <c r="E58" s="1154"/>
      <c r="F58" s="1154"/>
      <c r="G58" s="1154"/>
      <c r="H58" s="1154"/>
      <c r="I58" s="1154"/>
      <c r="J58" s="1155"/>
      <c r="K58" s="81"/>
      <c r="L58" s="82"/>
      <c r="M58" s="82"/>
      <c r="N58" s="82"/>
      <c r="O58" s="83"/>
    </row>
    <row r="59" spans="1:21" ht="31.5" customHeight="1" x14ac:dyDescent="0.2">
      <c r="B59" s="1149"/>
      <c r="C59" s="1150"/>
      <c r="D59" s="1156" t="s">
        <v>26</v>
      </c>
      <c r="E59" s="1157"/>
      <c r="F59" s="1157"/>
      <c r="G59" s="1157"/>
      <c r="H59" s="1157"/>
      <c r="I59" s="1157"/>
      <c r="J59" s="1158"/>
      <c r="K59" s="84"/>
      <c r="L59" s="85"/>
      <c r="M59" s="85"/>
      <c r="N59" s="85"/>
      <c r="O59" s="86"/>
    </row>
    <row r="60" spans="1:21" ht="31.5" customHeight="1" thickBot="1" x14ac:dyDescent="0.25">
      <c r="B60" s="1151"/>
      <c r="C60" s="1152"/>
      <c r="D60" s="1159" t="s">
        <v>27</v>
      </c>
      <c r="E60" s="1160"/>
      <c r="F60" s="1160"/>
      <c r="G60" s="1160"/>
      <c r="H60" s="1160"/>
      <c r="I60" s="1160"/>
      <c r="J60" s="1161"/>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UfnFZapmyrMXAOweRv7ULMKZyzS/dGs0FtSRqBLMw/HHSw8nrx1zjjRO+P2rCZxVb6pV9rFCghRs1/6tD0UAQ==" saltValue="b5ZeeVwFyTIiTuKu7sObw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1"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2" t="s">
        <v>30</v>
      </c>
      <c r="C41" s="1183"/>
      <c r="D41" s="103"/>
      <c r="E41" s="1184" t="s">
        <v>31</v>
      </c>
      <c r="F41" s="1184"/>
      <c r="G41" s="1184"/>
      <c r="H41" s="1185"/>
      <c r="I41" s="330">
        <v>4836</v>
      </c>
      <c r="J41" s="331">
        <v>4794</v>
      </c>
      <c r="K41" s="331">
        <v>4785</v>
      </c>
      <c r="L41" s="331">
        <v>4519</v>
      </c>
      <c r="M41" s="332">
        <v>4250</v>
      </c>
    </row>
    <row r="42" spans="2:13" ht="27.75" customHeight="1" x14ac:dyDescent="0.2">
      <c r="B42" s="1172"/>
      <c r="C42" s="1173"/>
      <c r="D42" s="104"/>
      <c r="E42" s="1176" t="s">
        <v>32</v>
      </c>
      <c r="F42" s="1176"/>
      <c r="G42" s="1176"/>
      <c r="H42" s="1177"/>
      <c r="I42" s="333" t="s">
        <v>482</v>
      </c>
      <c r="J42" s="334" t="s">
        <v>482</v>
      </c>
      <c r="K42" s="334" t="s">
        <v>482</v>
      </c>
      <c r="L42" s="334" t="s">
        <v>482</v>
      </c>
      <c r="M42" s="335" t="s">
        <v>482</v>
      </c>
    </row>
    <row r="43" spans="2:13" ht="27.75" customHeight="1" x14ac:dyDescent="0.2">
      <c r="B43" s="1172"/>
      <c r="C43" s="1173"/>
      <c r="D43" s="104"/>
      <c r="E43" s="1176" t="s">
        <v>33</v>
      </c>
      <c r="F43" s="1176"/>
      <c r="G43" s="1176"/>
      <c r="H43" s="1177"/>
      <c r="I43" s="333" t="s">
        <v>482</v>
      </c>
      <c r="J43" s="334" t="s">
        <v>482</v>
      </c>
      <c r="K43" s="334" t="s">
        <v>482</v>
      </c>
      <c r="L43" s="334" t="s">
        <v>482</v>
      </c>
      <c r="M43" s="335" t="s">
        <v>482</v>
      </c>
    </row>
    <row r="44" spans="2:13" ht="27.75" customHeight="1" x14ac:dyDescent="0.2">
      <c r="B44" s="1172"/>
      <c r="C44" s="1173"/>
      <c r="D44" s="104"/>
      <c r="E44" s="1176" t="s">
        <v>34</v>
      </c>
      <c r="F44" s="1176"/>
      <c r="G44" s="1176"/>
      <c r="H44" s="1177"/>
      <c r="I44" s="333">
        <v>353</v>
      </c>
      <c r="J44" s="334">
        <v>939</v>
      </c>
      <c r="K44" s="334">
        <v>872</v>
      </c>
      <c r="L44" s="334">
        <v>559</v>
      </c>
      <c r="M44" s="335">
        <v>392</v>
      </c>
    </row>
    <row r="45" spans="2:13" ht="27.75" customHeight="1" x14ac:dyDescent="0.2">
      <c r="B45" s="1172"/>
      <c r="C45" s="1173"/>
      <c r="D45" s="104"/>
      <c r="E45" s="1176" t="s">
        <v>35</v>
      </c>
      <c r="F45" s="1176"/>
      <c r="G45" s="1176"/>
      <c r="H45" s="1177"/>
      <c r="I45" s="333">
        <v>898</v>
      </c>
      <c r="J45" s="334">
        <v>740</v>
      </c>
      <c r="K45" s="334">
        <v>756</v>
      </c>
      <c r="L45" s="334">
        <v>788</v>
      </c>
      <c r="M45" s="335">
        <v>801</v>
      </c>
    </row>
    <row r="46" spans="2:13" ht="27.75" customHeight="1" x14ac:dyDescent="0.2">
      <c r="B46" s="1172"/>
      <c r="C46" s="1173"/>
      <c r="D46" s="105"/>
      <c r="E46" s="1176" t="s">
        <v>36</v>
      </c>
      <c r="F46" s="1176"/>
      <c r="G46" s="1176"/>
      <c r="H46" s="1177"/>
      <c r="I46" s="333" t="s">
        <v>482</v>
      </c>
      <c r="J46" s="334" t="s">
        <v>482</v>
      </c>
      <c r="K46" s="334" t="s">
        <v>482</v>
      </c>
      <c r="L46" s="334" t="s">
        <v>482</v>
      </c>
      <c r="M46" s="335" t="s">
        <v>482</v>
      </c>
    </row>
    <row r="47" spans="2:13" ht="27.75" customHeight="1" x14ac:dyDescent="0.2">
      <c r="B47" s="1172"/>
      <c r="C47" s="1173"/>
      <c r="D47" s="106"/>
      <c r="E47" s="1186" t="s">
        <v>37</v>
      </c>
      <c r="F47" s="1187"/>
      <c r="G47" s="1187"/>
      <c r="H47" s="1188"/>
      <c r="I47" s="333" t="s">
        <v>482</v>
      </c>
      <c r="J47" s="334" t="s">
        <v>482</v>
      </c>
      <c r="K47" s="334" t="s">
        <v>482</v>
      </c>
      <c r="L47" s="334" t="s">
        <v>482</v>
      </c>
      <c r="M47" s="335" t="s">
        <v>482</v>
      </c>
    </row>
    <row r="48" spans="2:13" ht="27.75" customHeight="1" x14ac:dyDescent="0.2">
      <c r="B48" s="1172"/>
      <c r="C48" s="1173"/>
      <c r="D48" s="104"/>
      <c r="E48" s="1176" t="s">
        <v>38</v>
      </c>
      <c r="F48" s="1176"/>
      <c r="G48" s="1176"/>
      <c r="H48" s="1177"/>
      <c r="I48" s="333" t="s">
        <v>482</v>
      </c>
      <c r="J48" s="334" t="s">
        <v>482</v>
      </c>
      <c r="K48" s="334" t="s">
        <v>482</v>
      </c>
      <c r="L48" s="334" t="s">
        <v>482</v>
      </c>
      <c r="M48" s="335" t="s">
        <v>482</v>
      </c>
    </row>
    <row r="49" spans="2:13" ht="27.75" customHeight="1" x14ac:dyDescent="0.2">
      <c r="B49" s="1174"/>
      <c r="C49" s="1175"/>
      <c r="D49" s="104"/>
      <c r="E49" s="1176" t="s">
        <v>39</v>
      </c>
      <c r="F49" s="1176"/>
      <c r="G49" s="1176"/>
      <c r="H49" s="1177"/>
      <c r="I49" s="333" t="s">
        <v>482</v>
      </c>
      <c r="J49" s="334" t="s">
        <v>482</v>
      </c>
      <c r="K49" s="334" t="s">
        <v>482</v>
      </c>
      <c r="L49" s="334" t="s">
        <v>482</v>
      </c>
      <c r="M49" s="335" t="s">
        <v>482</v>
      </c>
    </row>
    <row r="50" spans="2:13" ht="27.75" customHeight="1" x14ac:dyDescent="0.2">
      <c r="B50" s="1170" t="s">
        <v>40</v>
      </c>
      <c r="C50" s="1171"/>
      <c r="D50" s="107"/>
      <c r="E50" s="1176" t="s">
        <v>41</v>
      </c>
      <c r="F50" s="1176"/>
      <c r="G50" s="1176"/>
      <c r="H50" s="1177"/>
      <c r="I50" s="333">
        <v>3925</v>
      </c>
      <c r="J50" s="334">
        <v>4164</v>
      </c>
      <c r="K50" s="334">
        <v>4611</v>
      </c>
      <c r="L50" s="334">
        <v>5010</v>
      </c>
      <c r="M50" s="335">
        <v>5038</v>
      </c>
    </row>
    <row r="51" spans="2:13" ht="27.75" customHeight="1" x14ac:dyDescent="0.2">
      <c r="B51" s="1172"/>
      <c r="C51" s="1173"/>
      <c r="D51" s="104"/>
      <c r="E51" s="1176" t="s">
        <v>42</v>
      </c>
      <c r="F51" s="1176"/>
      <c r="G51" s="1176"/>
      <c r="H51" s="1177"/>
      <c r="I51" s="333">
        <v>39</v>
      </c>
      <c r="J51" s="334">
        <v>33</v>
      </c>
      <c r="K51" s="334">
        <v>28</v>
      </c>
      <c r="L51" s="334">
        <v>19</v>
      </c>
      <c r="M51" s="335">
        <v>14</v>
      </c>
    </row>
    <row r="52" spans="2:13" ht="27.75" customHeight="1" x14ac:dyDescent="0.2">
      <c r="B52" s="1174"/>
      <c r="C52" s="1175"/>
      <c r="D52" s="104"/>
      <c r="E52" s="1176" t="s">
        <v>43</v>
      </c>
      <c r="F52" s="1176"/>
      <c r="G52" s="1176"/>
      <c r="H52" s="1177"/>
      <c r="I52" s="333">
        <v>3875</v>
      </c>
      <c r="J52" s="334">
        <v>3796</v>
      </c>
      <c r="K52" s="334">
        <v>3722</v>
      </c>
      <c r="L52" s="334">
        <v>3501</v>
      </c>
      <c r="M52" s="335">
        <v>3285</v>
      </c>
    </row>
    <row r="53" spans="2:13" ht="27.75" customHeight="1" thickBot="1" x14ac:dyDescent="0.25">
      <c r="B53" s="1178" t="s">
        <v>19</v>
      </c>
      <c r="C53" s="1179"/>
      <c r="D53" s="108"/>
      <c r="E53" s="1180" t="s">
        <v>44</v>
      </c>
      <c r="F53" s="1180"/>
      <c r="G53" s="1180"/>
      <c r="H53" s="1181"/>
      <c r="I53" s="336">
        <v>-1752</v>
      </c>
      <c r="J53" s="337">
        <v>-1520</v>
      </c>
      <c r="K53" s="337">
        <v>-1948</v>
      </c>
      <c r="L53" s="337">
        <v>-2663</v>
      </c>
      <c r="M53" s="338">
        <v>-2894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YHx3ceklJF7DknTCdauQIDlGUa1o9YrNidF+E4MIRaq7ojgyfhBzcr+8XtZidD1/qYEEPekNFRn4jYoT7fDvw==" saltValue="qLbBA2HdcGWsh7vfNwF/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7" t="s">
        <v>46</v>
      </c>
      <c r="D55" s="1197"/>
      <c r="E55" s="1198"/>
      <c r="F55" s="339">
        <v>1155</v>
      </c>
      <c r="G55" s="339">
        <v>1157</v>
      </c>
      <c r="H55" s="340">
        <v>1161</v>
      </c>
    </row>
    <row r="56" spans="2:8" ht="52.5" customHeight="1" x14ac:dyDescent="0.2">
      <c r="B56" s="120"/>
      <c r="C56" s="1199" t="s">
        <v>47</v>
      </c>
      <c r="D56" s="1199"/>
      <c r="E56" s="1200"/>
      <c r="F56" s="341">
        <v>475</v>
      </c>
      <c r="G56" s="341">
        <v>546</v>
      </c>
      <c r="H56" s="342">
        <v>648</v>
      </c>
    </row>
    <row r="57" spans="2:8" ht="53.25" customHeight="1" x14ac:dyDescent="0.2">
      <c r="B57" s="120"/>
      <c r="C57" s="1201" t="s">
        <v>48</v>
      </c>
      <c r="D57" s="1201"/>
      <c r="E57" s="1202"/>
      <c r="F57" s="343">
        <v>2980</v>
      </c>
      <c r="G57" s="343">
        <v>3307</v>
      </c>
      <c r="H57" s="344">
        <v>3230</v>
      </c>
    </row>
    <row r="58" spans="2:8" ht="45.75" customHeight="1" x14ac:dyDescent="0.2">
      <c r="B58" s="121"/>
      <c r="C58" s="1189" t="s">
        <v>550</v>
      </c>
      <c r="D58" s="1190"/>
      <c r="E58" s="1191"/>
      <c r="F58" s="345">
        <v>2093</v>
      </c>
      <c r="G58" s="345">
        <v>2259</v>
      </c>
      <c r="H58" s="346">
        <v>2087</v>
      </c>
    </row>
    <row r="59" spans="2:8" ht="45.75" customHeight="1" x14ac:dyDescent="0.2">
      <c r="B59" s="121"/>
      <c r="C59" s="1189" t="s">
        <v>551</v>
      </c>
      <c r="D59" s="1190"/>
      <c r="E59" s="1191"/>
      <c r="F59" s="345">
        <v>240</v>
      </c>
      <c r="G59" s="345">
        <v>295</v>
      </c>
      <c r="H59" s="346">
        <v>334</v>
      </c>
    </row>
    <row r="60" spans="2:8" ht="45.75" customHeight="1" x14ac:dyDescent="0.2">
      <c r="B60" s="121"/>
      <c r="C60" s="1189" t="s">
        <v>552</v>
      </c>
      <c r="D60" s="1190"/>
      <c r="E60" s="1191"/>
      <c r="F60" s="345">
        <v>230</v>
      </c>
      <c r="G60" s="345">
        <v>231</v>
      </c>
      <c r="H60" s="346">
        <v>231</v>
      </c>
    </row>
    <row r="61" spans="2:8" ht="45.75" customHeight="1" x14ac:dyDescent="0.2">
      <c r="B61" s="121"/>
      <c r="C61" s="1189" t="s">
        <v>553</v>
      </c>
      <c r="D61" s="1190"/>
      <c r="E61" s="1191"/>
      <c r="F61" s="345">
        <v>215</v>
      </c>
      <c r="G61" s="345">
        <v>216</v>
      </c>
      <c r="H61" s="346">
        <v>218</v>
      </c>
    </row>
    <row r="62" spans="2:8" ht="45.75" customHeight="1" thickBot="1" x14ac:dyDescent="0.25">
      <c r="B62" s="122"/>
      <c r="C62" s="1192" t="s">
        <v>554</v>
      </c>
      <c r="D62" s="1193"/>
      <c r="E62" s="1194"/>
      <c r="F62" s="347" t="s">
        <v>482</v>
      </c>
      <c r="G62" s="347">
        <v>100</v>
      </c>
      <c r="H62" s="348">
        <v>98</v>
      </c>
    </row>
    <row r="63" spans="2:8" ht="52.5" customHeight="1" thickBot="1" x14ac:dyDescent="0.25">
      <c r="B63" s="123"/>
      <c r="C63" s="1195" t="s">
        <v>49</v>
      </c>
      <c r="D63" s="1195"/>
      <c r="E63" s="1196"/>
      <c r="F63" s="349">
        <v>4611</v>
      </c>
      <c r="G63" s="349">
        <v>5010</v>
      </c>
      <c r="H63" s="350">
        <v>5038</v>
      </c>
    </row>
    <row r="64" spans="2:8" ht="13.2" x14ac:dyDescent="0.2"/>
  </sheetData>
  <sheetProtection algorithmName="SHA-512" hashValue="MpFP+iTKrETjW2GUW/a1CurVq5ABDEz5fdYI7yNANdBifc6uy+weaePQhfJ7n1gd1Pmta/gZwWcJoeT3l7tdEg==" saltValue="q5YirNH0n0RbMSMhwfJE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78241</v>
      </c>
      <c r="E3" s="142"/>
      <c r="F3" s="143">
        <v>125391</v>
      </c>
      <c r="G3" s="144"/>
      <c r="H3" s="145"/>
    </row>
    <row r="4" spans="1:8" x14ac:dyDescent="0.2">
      <c r="A4" s="146"/>
      <c r="B4" s="147"/>
      <c r="C4" s="148"/>
      <c r="D4" s="149">
        <v>37062</v>
      </c>
      <c r="E4" s="150"/>
      <c r="F4" s="151">
        <v>68516</v>
      </c>
      <c r="G4" s="152"/>
      <c r="H4" s="153"/>
    </row>
    <row r="5" spans="1:8" x14ac:dyDescent="0.2">
      <c r="A5" s="134" t="s">
        <v>515</v>
      </c>
      <c r="B5" s="139"/>
      <c r="C5" s="140"/>
      <c r="D5" s="141">
        <v>76064</v>
      </c>
      <c r="E5" s="142"/>
      <c r="F5" s="143">
        <v>138402</v>
      </c>
      <c r="G5" s="144"/>
      <c r="H5" s="145"/>
    </row>
    <row r="6" spans="1:8" x14ac:dyDescent="0.2">
      <c r="A6" s="146"/>
      <c r="B6" s="147"/>
      <c r="C6" s="148"/>
      <c r="D6" s="149">
        <v>37789</v>
      </c>
      <c r="E6" s="150"/>
      <c r="F6" s="151">
        <v>70652</v>
      </c>
      <c r="G6" s="152"/>
      <c r="H6" s="153"/>
    </row>
    <row r="7" spans="1:8" x14ac:dyDescent="0.2">
      <c r="A7" s="134" t="s">
        <v>516</v>
      </c>
      <c r="B7" s="139"/>
      <c r="C7" s="140"/>
      <c r="D7" s="141">
        <v>105926</v>
      </c>
      <c r="E7" s="142"/>
      <c r="F7" s="143">
        <v>146367</v>
      </c>
      <c r="G7" s="144"/>
      <c r="H7" s="145"/>
    </row>
    <row r="8" spans="1:8" x14ac:dyDescent="0.2">
      <c r="A8" s="146"/>
      <c r="B8" s="147"/>
      <c r="C8" s="148"/>
      <c r="D8" s="149">
        <v>79817</v>
      </c>
      <c r="E8" s="150"/>
      <c r="F8" s="151">
        <v>79441</v>
      </c>
      <c r="G8" s="152"/>
      <c r="H8" s="153"/>
    </row>
    <row r="9" spans="1:8" x14ac:dyDescent="0.2">
      <c r="A9" s="134" t="s">
        <v>517</v>
      </c>
      <c r="B9" s="139"/>
      <c r="C9" s="140"/>
      <c r="D9" s="141">
        <v>65082</v>
      </c>
      <c r="E9" s="142"/>
      <c r="F9" s="143">
        <v>165181</v>
      </c>
      <c r="G9" s="144"/>
      <c r="H9" s="145"/>
    </row>
    <row r="10" spans="1:8" x14ac:dyDescent="0.2">
      <c r="A10" s="146"/>
      <c r="B10" s="147"/>
      <c r="C10" s="148"/>
      <c r="D10" s="149">
        <v>30698</v>
      </c>
      <c r="E10" s="150"/>
      <c r="F10" s="151">
        <v>82246</v>
      </c>
      <c r="G10" s="152"/>
      <c r="H10" s="153"/>
    </row>
    <row r="11" spans="1:8" x14ac:dyDescent="0.2">
      <c r="A11" s="134" t="s">
        <v>518</v>
      </c>
      <c r="B11" s="139"/>
      <c r="C11" s="140"/>
      <c r="D11" s="141">
        <v>61980</v>
      </c>
      <c r="E11" s="142"/>
      <c r="F11" s="143">
        <v>166234</v>
      </c>
      <c r="G11" s="144"/>
      <c r="H11" s="145"/>
    </row>
    <row r="12" spans="1:8" x14ac:dyDescent="0.2">
      <c r="A12" s="146"/>
      <c r="B12" s="147"/>
      <c r="C12" s="154"/>
      <c r="D12" s="149">
        <v>45754</v>
      </c>
      <c r="E12" s="150"/>
      <c r="F12" s="151">
        <v>89789</v>
      </c>
      <c r="G12" s="152"/>
      <c r="H12" s="153"/>
    </row>
    <row r="13" spans="1:8" x14ac:dyDescent="0.2">
      <c r="A13" s="134"/>
      <c r="B13" s="139"/>
      <c r="C13" s="140"/>
      <c r="D13" s="141">
        <v>77459</v>
      </c>
      <c r="E13" s="142"/>
      <c r="F13" s="143">
        <v>148315</v>
      </c>
      <c r="G13" s="155"/>
      <c r="H13" s="145"/>
    </row>
    <row r="14" spans="1:8" x14ac:dyDescent="0.2">
      <c r="A14" s="146"/>
      <c r="B14" s="147"/>
      <c r="C14" s="148"/>
      <c r="D14" s="149">
        <v>46224</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2.19</v>
      </c>
      <c r="C19" s="156">
        <f>ROUND(VALUE(SUBSTITUTE(実質収支比率等に係る経年分析!G$48,"▲","-")),2)</f>
        <v>6.49</v>
      </c>
      <c r="D19" s="156">
        <f>ROUND(VALUE(SUBSTITUTE(実質収支比率等に係る経年分析!H$48,"▲","-")),2)</f>
        <v>6.83</v>
      </c>
      <c r="E19" s="156">
        <f>ROUND(VALUE(SUBSTITUTE(実質収支比率等に係る経年分析!I$48,"▲","-")),2)</f>
        <v>4.95</v>
      </c>
      <c r="F19" s="156">
        <f>ROUND(VALUE(SUBSTITUTE(実質収支比率等に係る経年分析!J$48,"▲","-")),2)</f>
        <v>5.41</v>
      </c>
    </row>
    <row r="20" spans="1:11" x14ac:dyDescent="0.2">
      <c r="A20" s="156" t="s">
        <v>53</v>
      </c>
      <c r="B20" s="156">
        <f>ROUND(VALUE(SUBSTITUTE(実質収支比率等に係る経年分析!F$47,"▲","-")),2)</f>
        <v>41.13</v>
      </c>
      <c r="C20" s="156">
        <f>ROUND(VALUE(SUBSTITUTE(実質収支比率等に係る経年分析!G$47,"▲","-")),2)</f>
        <v>39.06</v>
      </c>
      <c r="D20" s="156">
        <f>ROUND(VALUE(SUBSTITUTE(実質収支比率等に係る経年分析!H$47,"▲","-")),2)</f>
        <v>42.94</v>
      </c>
      <c r="E20" s="156">
        <f>ROUND(VALUE(SUBSTITUTE(実質収支比率等に係る経年分析!I$47,"▲","-")),2)</f>
        <v>43.17</v>
      </c>
      <c r="F20" s="156">
        <f>ROUND(VALUE(SUBSTITUTE(実質収支比率等に係る経年分析!J$47,"▲","-")),2)</f>
        <v>42.38</v>
      </c>
    </row>
    <row r="21" spans="1:11" x14ac:dyDescent="0.2">
      <c r="A21" s="156" t="s">
        <v>54</v>
      </c>
      <c r="B21" s="156">
        <f>IF(ISNUMBER(VALUE(SUBSTITUTE(実質収支比率等に係る経年分析!F$49,"▲","-"))),ROUND(VALUE(SUBSTITUTE(実質収支比率等に係る経年分析!F$49,"▲","-")),2),NA())</f>
        <v>-7.79</v>
      </c>
      <c r="C21" s="156">
        <f>IF(ISNUMBER(VALUE(SUBSTITUTE(実質収支比率等に係る経年分析!G$49,"▲","-"))),ROUND(VALUE(SUBSTITUTE(実質収支比率等に係る経年分析!G$49,"▲","-")),2),NA())</f>
        <v>3.32</v>
      </c>
      <c r="D21" s="156">
        <f>IF(ISNUMBER(VALUE(SUBSTITUTE(実質収支比率等に係る経年分析!H$49,"▲","-"))),ROUND(VALUE(SUBSTITUTE(実質収支比率等に係る経年分析!H$49,"▲","-")),2),NA())</f>
        <v>0.28999999999999998</v>
      </c>
      <c r="E21" s="156">
        <f>IF(ISNUMBER(VALUE(SUBSTITUTE(実質収支比率等に係る経年分析!I$49,"▲","-"))),ROUND(VALUE(SUBSTITUTE(実質収支比率等に係る経年分析!I$49,"▲","-")),2),NA())</f>
        <v>-5.57</v>
      </c>
      <c r="F21" s="156">
        <f>IF(ISNUMBER(VALUE(SUBSTITUTE(実質収支比率等に係る経年分析!J$49,"▲","-"))),ROUND(VALUE(SUBSTITUTE(実質収支比率等に係る経年分析!J$49,"▲","-")),2),NA())</f>
        <v>-1.85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v>
      </c>
    </row>
    <row r="34" spans="1:16" x14ac:dyDescent="0.2">
      <c r="A34" s="157" t="str">
        <f>IF(連結実質赤字比率に係る赤字・黒字の構成分析!C$36="",NA(),連結実質赤字比率に係る赤字・黒字の構成分析!C$36)</f>
        <v>灌漑用水ポンプ施設維持管理事業特別会計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v>
      </c>
    </row>
    <row r="35" spans="1:16" x14ac:dyDescent="0.2">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1.1499999999999999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2.34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2.89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1.39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2.19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6.49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6.83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4.9400000000000004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5.41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553</v>
      </c>
      <c r="E42" s="158"/>
      <c r="F42" s="158"/>
      <c r="G42" s="158">
        <f>'実質公債費比率（分子）の構造'!L$52</f>
        <v>552</v>
      </c>
      <c r="H42" s="158"/>
      <c r="I42" s="158"/>
      <c r="J42" s="158">
        <f>'実質公債費比率（分子）の構造'!M$52</f>
        <v>527</v>
      </c>
      <c r="K42" s="158"/>
      <c r="L42" s="158"/>
      <c r="M42" s="158">
        <f>'実質公債費比率（分子）の構造'!N$52</f>
        <v>458</v>
      </c>
      <c r="N42" s="158"/>
      <c r="O42" s="158"/>
      <c r="P42" s="158">
        <f>'実質公債費比率（分子）の構造'!O$52</f>
        <v>471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27</v>
      </c>
      <c r="C45" s="158"/>
      <c r="D45" s="158"/>
      <c r="E45" s="158">
        <f>'実質公債費比率（分子）の構造'!L$49</f>
        <v>25</v>
      </c>
      <c r="F45" s="158"/>
      <c r="G45" s="158"/>
      <c r="H45" s="158">
        <f>'実質公債費比率（分子）の構造'!M$49</f>
        <v>27</v>
      </c>
      <c r="I45" s="158"/>
      <c r="J45" s="158"/>
      <c r="K45" s="158">
        <f>'実質公債費比率（分子）の構造'!N$49</f>
        <v>28</v>
      </c>
      <c r="L45" s="158"/>
      <c r="M45" s="158"/>
      <c r="N45" s="158">
        <f>'実質公債費比率（分子）の構造'!O$49</f>
        <v>29</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684</v>
      </c>
      <c r="C49" s="158"/>
      <c r="D49" s="158"/>
      <c r="E49" s="158">
        <f>'実質公債費比率（分子）の構造'!L$45</f>
        <v>694</v>
      </c>
      <c r="F49" s="158"/>
      <c r="G49" s="158"/>
      <c r="H49" s="158">
        <f>'実質公債費比率（分子）の構造'!M$45</f>
        <v>658</v>
      </c>
      <c r="I49" s="158"/>
      <c r="J49" s="158"/>
      <c r="K49" s="158">
        <f>'実質公債費比率（分子）の構造'!N$45</f>
        <v>606</v>
      </c>
      <c r="L49" s="158"/>
      <c r="M49" s="158"/>
      <c r="N49" s="158">
        <f>'実質公債費比率（分子）の構造'!O$45</f>
        <v>594</v>
      </c>
      <c r="O49" s="158"/>
      <c r="P49" s="158"/>
    </row>
    <row r="50" spans="1:16" x14ac:dyDescent="0.2">
      <c r="A50" s="158" t="s">
        <v>67</v>
      </c>
      <c r="B50" s="158" t="e">
        <f>NA()</f>
        <v>#N/A</v>
      </c>
      <c r="C50" s="158">
        <f>IF(ISNUMBER('実質公債費比率（分子）の構造'!K$53),'実質公債費比率（分子）の構造'!K$53,NA())</f>
        <v>158</v>
      </c>
      <c r="D50" s="158" t="e">
        <f>NA()</f>
        <v>#N/A</v>
      </c>
      <c r="E50" s="158" t="e">
        <f>NA()</f>
        <v>#N/A</v>
      </c>
      <c r="F50" s="158">
        <f>IF(ISNUMBER('実質公債費比率（分子）の構造'!L$53),'実質公債費比率（分子）の構造'!L$53,NA())</f>
        <v>167</v>
      </c>
      <c r="G50" s="158" t="e">
        <f>NA()</f>
        <v>#N/A</v>
      </c>
      <c r="H50" s="158" t="e">
        <f>NA()</f>
        <v>#N/A</v>
      </c>
      <c r="I50" s="158">
        <f>IF(ISNUMBER('実質公債費比率（分子）の構造'!M$53),'実質公債費比率（分子）の構造'!M$53,NA())</f>
        <v>158</v>
      </c>
      <c r="J50" s="158" t="e">
        <f>NA()</f>
        <v>#N/A</v>
      </c>
      <c r="K50" s="158" t="e">
        <f>NA()</f>
        <v>#N/A</v>
      </c>
      <c r="L50" s="158">
        <f>IF(ISNUMBER('実質公債費比率（分子）の構造'!N$53),'実質公債費比率（分子）の構造'!N$53,NA())</f>
        <v>176</v>
      </c>
      <c r="M50" s="158" t="e">
        <f>NA()</f>
        <v>#N/A</v>
      </c>
      <c r="N50" s="158" t="e">
        <f>NA()</f>
        <v>#N/A</v>
      </c>
      <c r="O50" s="158">
        <f>IF(ISNUMBER('実質公債費比率（分子）の構造'!O$53),'実質公債費比率（分子）の構造'!O$53,NA())</f>
        <v>152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3875</v>
      </c>
      <c r="E56" s="157"/>
      <c r="F56" s="157"/>
      <c r="G56" s="157">
        <f>'将来負担比率（分子）の構造'!J$52</f>
        <v>3796</v>
      </c>
      <c r="H56" s="157"/>
      <c r="I56" s="157"/>
      <c r="J56" s="157">
        <f>'将来負担比率（分子）の構造'!K$52</f>
        <v>3722</v>
      </c>
      <c r="K56" s="157"/>
      <c r="L56" s="157"/>
      <c r="M56" s="157">
        <f>'将来負担比率（分子）の構造'!L$52</f>
        <v>3501</v>
      </c>
      <c r="N56" s="157"/>
      <c r="O56" s="157"/>
      <c r="P56" s="157">
        <f>'将来負担比率（分子）の構造'!M$52</f>
        <v>3285</v>
      </c>
    </row>
    <row r="57" spans="1:16" x14ac:dyDescent="0.2">
      <c r="A57" s="157" t="s">
        <v>42</v>
      </c>
      <c r="B57" s="157"/>
      <c r="C57" s="157"/>
      <c r="D57" s="157">
        <f>'将来負担比率（分子）の構造'!I$51</f>
        <v>39</v>
      </c>
      <c r="E57" s="157"/>
      <c r="F57" s="157"/>
      <c r="G57" s="157">
        <f>'将来負担比率（分子）の構造'!J$51</f>
        <v>33</v>
      </c>
      <c r="H57" s="157"/>
      <c r="I57" s="157"/>
      <c r="J57" s="157">
        <f>'将来負担比率（分子）の構造'!K$51</f>
        <v>28</v>
      </c>
      <c r="K57" s="157"/>
      <c r="L57" s="157"/>
      <c r="M57" s="157">
        <f>'将来負担比率（分子）の構造'!L$51</f>
        <v>19</v>
      </c>
      <c r="N57" s="157"/>
      <c r="O57" s="157"/>
      <c r="P57" s="157">
        <f>'将来負担比率（分子）の構造'!M$51</f>
        <v>14</v>
      </c>
    </row>
    <row r="58" spans="1:16" x14ac:dyDescent="0.2">
      <c r="A58" s="157" t="s">
        <v>41</v>
      </c>
      <c r="B58" s="157"/>
      <c r="C58" s="157"/>
      <c r="D58" s="157">
        <f>'将来負担比率（分子）の構造'!I$50</f>
        <v>3925</v>
      </c>
      <c r="E58" s="157"/>
      <c r="F58" s="157"/>
      <c r="G58" s="157">
        <f>'将来負担比率（分子）の構造'!J$50</f>
        <v>4164</v>
      </c>
      <c r="H58" s="157"/>
      <c r="I58" s="157"/>
      <c r="J58" s="157">
        <f>'将来負担比率（分子）の構造'!K$50</f>
        <v>4611</v>
      </c>
      <c r="K58" s="157"/>
      <c r="L58" s="157"/>
      <c r="M58" s="157">
        <f>'将来負担比率（分子）の構造'!L$50</f>
        <v>5010</v>
      </c>
      <c r="N58" s="157"/>
      <c r="O58" s="157"/>
      <c r="P58" s="157">
        <f>'将来負担比率（分子）の構造'!M$50</f>
        <v>5038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898</v>
      </c>
      <c r="C62" s="157"/>
      <c r="D62" s="157"/>
      <c r="E62" s="157">
        <f>'将来負担比率（分子）の構造'!J$45</f>
        <v>740</v>
      </c>
      <c r="F62" s="157"/>
      <c r="G62" s="157"/>
      <c r="H62" s="157">
        <f>'将来負担比率（分子）の構造'!K$45</f>
        <v>756</v>
      </c>
      <c r="I62" s="157"/>
      <c r="J62" s="157"/>
      <c r="K62" s="157">
        <f>'将来負担比率（分子）の構造'!L$45</f>
        <v>788</v>
      </c>
      <c r="L62" s="157"/>
      <c r="M62" s="157"/>
      <c r="N62" s="157">
        <f>'将来負担比率（分子）の構造'!M$45</f>
        <v>801</v>
      </c>
      <c r="O62" s="157"/>
      <c r="P62" s="157"/>
    </row>
    <row r="63" spans="1:16" x14ac:dyDescent="0.2">
      <c r="A63" s="157" t="s">
        <v>34</v>
      </c>
      <c r="B63" s="157">
        <f>'将来負担比率（分子）の構造'!I$44</f>
        <v>353</v>
      </c>
      <c r="C63" s="157"/>
      <c r="D63" s="157"/>
      <c r="E63" s="157">
        <f>'将来負担比率（分子）の構造'!J$44</f>
        <v>939</v>
      </c>
      <c r="F63" s="157"/>
      <c r="G63" s="157"/>
      <c r="H63" s="157">
        <f>'将来負担比率（分子）の構造'!K$44</f>
        <v>872</v>
      </c>
      <c r="I63" s="157"/>
      <c r="J63" s="157"/>
      <c r="K63" s="157">
        <f>'将来負担比率（分子）の構造'!L$44</f>
        <v>559</v>
      </c>
      <c r="L63" s="157"/>
      <c r="M63" s="157"/>
      <c r="N63" s="157">
        <f>'将来負担比率（分子）の構造'!M$44</f>
        <v>392</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4836</v>
      </c>
      <c r="C66" s="157"/>
      <c r="D66" s="157"/>
      <c r="E66" s="157">
        <f>'将来負担比率（分子）の構造'!J$41</f>
        <v>4794</v>
      </c>
      <c r="F66" s="157"/>
      <c r="G66" s="157"/>
      <c r="H66" s="157">
        <f>'将来負担比率（分子）の構造'!K$41</f>
        <v>4785</v>
      </c>
      <c r="I66" s="157"/>
      <c r="J66" s="157"/>
      <c r="K66" s="157">
        <f>'将来負担比率（分子）の構造'!L$41</f>
        <v>4519</v>
      </c>
      <c r="L66" s="157"/>
      <c r="M66" s="157"/>
      <c r="N66" s="157">
        <f>'将来負担比率（分子）の構造'!M$41</f>
        <v>4250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1155</v>
      </c>
      <c r="C72" s="161">
        <f>基金残高に係る経年分析!G55</f>
        <v>1157</v>
      </c>
      <c r="D72" s="161">
        <f>基金残高に係る経年分析!H55</f>
        <v>1161</v>
      </c>
    </row>
    <row r="73" spans="1:16" x14ac:dyDescent="0.2">
      <c r="A73" s="160" t="s">
        <v>74</v>
      </c>
      <c r="B73" s="161">
        <f>基金残高に係る経年分析!F56</f>
        <v>475</v>
      </c>
      <c r="C73" s="161">
        <f>基金残高に係る経年分析!G56</f>
        <v>546</v>
      </c>
      <c r="D73" s="161">
        <f>基金残高に係る経年分析!H56</f>
        <v>648</v>
      </c>
    </row>
    <row r="74" spans="1:16" x14ac:dyDescent="0.2">
      <c r="A74" s="160" t="s">
        <v>75</v>
      </c>
      <c r="B74" s="161">
        <f>基金残高に係る経年分析!F57</f>
        <v>2980</v>
      </c>
      <c r="C74" s="161">
        <f>基金残高に係る経年分析!G57</f>
        <v>3307</v>
      </c>
      <c r="D74" s="161">
        <f>基金残高に係る経年分析!H57</f>
        <v>3230</v>
      </c>
    </row>
  </sheetData>
  <sheetProtection algorithmName="SHA-512" hashValue="kTqlMTP72ftDl+QUv+4/kAo6LRKEGv5+XZlQHEYOot2Q0ZwSPnGYZcZyxqsUzvJm+2DGixDV9JVOdDNbc7gw1Q==" saltValue="yMYzfPNVeQf3FSzv/ZqDj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216</v>
      </c>
      <c r="C5" s="664"/>
      <c r="D5" s="664"/>
      <c r="E5" s="664"/>
      <c r="F5" s="664"/>
      <c r="G5" s="664"/>
      <c r="H5" s="664"/>
      <c r="I5" s="664"/>
      <c r="J5" s="664"/>
      <c r="K5" s="664"/>
      <c r="L5" s="664"/>
      <c r="M5" s="664"/>
      <c r="N5" s="664"/>
      <c r="O5" s="664"/>
      <c r="P5" s="664"/>
      <c r="Q5" s="665"/>
      <c r="R5" s="660">
        <v>723801</v>
      </c>
      <c r="S5" s="661"/>
      <c r="T5" s="661"/>
      <c r="U5" s="661"/>
      <c r="V5" s="661"/>
      <c r="W5" s="661"/>
      <c r="X5" s="661"/>
      <c r="Y5" s="689"/>
      <c r="Z5" s="702">
        <v>14.4</v>
      </c>
      <c r="AA5" s="702"/>
      <c r="AB5" s="702"/>
      <c r="AC5" s="702"/>
      <c r="AD5" s="703">
        <v>723801</v>
      </c>
      <c r="AE5" s="703"/>
      <c r="AF5" s="703"/>
      <c r="AG5" s="703"/>
      <c r="AH5" s="703"/>
      <c r="AI5" s="703"/>
      <c r="AJ5" s="703"/>
      <c r="AK5" s="703"/>
      <c r="AL5" s="690">
        <v>26</v>
      </c>
      <c r="AM5" s="672"/>
      <c r="AN5" s="672"/>
      <c r="AO5" s="691"/>
      <c r="AP5" s="663" t="s">
        <v>217</v>
      </c>
      <c r="AQ5" s="664"/>
      <c r="AR5" s="664"/>
      <c r="AS5" s="664"/>
      <c r="AT5" s="664"/>
      <c r="AU5" s="664"/>
      <c r="AV5" s="664"/>
      <c r="AW5" s="664"/>
      <c r="AX5" s="664"/>
      <c r="AY5" s="664"/>
      <c r="AZ5" s="664"/>
      <c r="BA5" s="664"/>
      <c r="BB5" s="664"/>
      <c r="BC5" s="664"/>
      <c r="BD5" s="664"/>
      <c r="BE5" s="664"/>
      <c r="BF5" s="665"/>
      <c r="BG5" s="608">
        <v>723639</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2">
      <c r="B6" s="605" t="s">
        <v>221</v>
      </c>
      <c r="C6" s="606"/>
      <c r="D6" s="606"/>
      <c r="E6" s="606"/>
      <c r="F6" s="606"/>
      <c r="G6" s="606"/>
      <c r="H6" s="606"/>
      <c r="I6" s="606"/>
      <c r="J6" s="606"/>
      <c r="K6" s="606"/>
      <c r="L6" s="606"/>
      <c r="M6" s="606"/>
      <c r="N6" s="606"/>
      <c r="O6" s="606"/>
      <c r="P6" s="606"/>
      <c r="Q6" s="607"/>
      <c r="R6" s="608">
        <v>21766</v>
      </c>
      <c r="S6" s="609"/>
      <c r="T6" s="609"/>
      <c r="U6" s="609"/>
      <c r="V6" s="609"/>
      <c r="W6" s="609"/>
      <c r="X6" s="609"/>
      <c r="Y6" s="610"/>
      <c r="Z6" s="646">
        <v>0.4</v>
      </c>
      <c r="AA6" s="646"/>
      <c r="AB6" s="646"/>
      <c r="AC6" s="646"/>
      <c r="AD6" s="647">
        <v>21766</v>
      </c>
      <c r="AE6" s="647"/>
      <c r="AF6" s="647"/>
      <c r="AG6" s="647"/>
      <c r="AH6" s="647"/>
      <c r="AI6" s="647"/>
      <c r="AJ6" s="647"/>
      <c r="AK6" s="647"/>
      <c r="AL6" s="611">
        <v>0.8</v>
      </c>
      <c r="AM6" s="612"/>
      <c r="AN6" s="612"/>
      <c r="AO6" s="648"/>
      <c r="AP6" s="605" t="s">
        <v>222</v>
      </c>
      <c r="AQ6" s="606"/>
      <c r="AR6" s="606"/>
      <c r="AS6" s="606"/>
      <c r="AT6" s="606"/>
      <c r="AU6" s="606"/>
      <c r="AV6" s="606"/>
      <c r="AW6" s="606"/>
      <c r="AX6" s="606"/>
      <c r="AY6" s="606"/>
      <c r="AZ6" s="606"/>
      <c r="BA6" s="606"/>
      <c r="BB6" s="606"/>
      <c r="BC6" s="606"/>
      <c r="BD6" s="606"/>
      <c r="BE6" s="606"/>
      <c r="BF6" s="607"/>
      <c r="BG6" s="608">
        <v>723639</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52498</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52498</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212</v>
      </c>
      <c r="S7" s="609"/>
      <c r="T7" s="609"/>
      <c r="U7" s="609"/>
      <c r="V7" s="609"/>
      <c r="W7" s="609"/>
      <c r="X7" s="609"/>
      <c r="Y7" s="610"/>
      <c r="Z7" s="646">
        <v>0</v>
      </c>
      <c r="AA7" s="646"/>
      <c r="AB7" s="646"/>
      <c r="AC7" s="646"/>
      <c r="AD7" s="647">
        <v>212</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260893</v>
      </c>
      <c r="BH7" s="609"/>
      <c r="BI7" s="609"/>
      <c r="BJ7" s="609"/>
      <c r="BK7" s="609"/>
      <c r="BL7" s="609"/>
      <c r="BM7" s="609"/>
      <c r="BN7" s="610"/>
      <c r="BO7" s="646">
        <v>36</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954178</v>
      </c>
      <c r="CS7" s="609"/>
      <c r="CT7" s="609"/>
      <c r="CU7" s="609"/>
      <c r="CV7" s="609"/>
      <c r="CW7" s="609"/>
      <c r="CX7" s="609"/>
      <c r="CY7" s="610"/>
      <c r="CZ7" s="646">
        <v>19.8</v>
      </c>
      <c r="DA7" s="646"/>
      <c r="DB7" s="646"/>
      <c r="DC7" s="646"/>
      <c r="DD7" s="614">
        <v>4298</v>
      </c>
      <c r="DE7" s="609"/>
      <c r="DF7" s="609"/>
      <c r="DG7" s="609"/>
      <c r="DH7" s="609"/>
      <c r="DI7" s="609"/>
      <c r="DJ7" s="609"/>
      <c r="DK7" s="609"/>
      <c r="DL7" s="609"/>
      <c r="DM7" s="609"/>
      <c r="DN7" s="609"/>
      <c r="DO7" s="609"/>
      <c r="DP7" s="610"/>
      <c r="DQ7" s="614">
        <v>664947</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3268</v>
      </c>
      <c r="S8" s="609"/>
      <c r="T8" s="609"/>
      <c r="U8" s="609"/>
      <c r="V8" s="609"/>
      <c r="W8" s="609"/>
      <c r="X8" s="609"/>
      <c r="Y8" s="610"/>
      <c r="Z8" s="646">
        <v>0.1</v>
      </c>
      <c r="AA8" s="646"/>
      <c r="AB8" s="646"/>
      <c r="AC8" s="646"/>
      <c r="AD8" s="647">
        <v>3268</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8734</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1591688</v>
      </c>
      <c r="CS8" s="609"/>
      <c r="CT8" s="609"/>
      <c r="CU8" s="609"/>
      <c r="CV8" s="609"/>
      <c r="CW8" s="609"/>
      <c r="CX8" s="609"/>
      <c r="CY8" s="610"/>
      <c r="CZ8" s="646">
        <v>33</v>
      </c>
      <c r="DA8" s="646"/>
      <c r="DB8" s="646"/>
      <c r="DC8" s="646"/>
      <c r="DD8" s="614">
        <v>8022</v>
      </c>
      <c r="DE8" s="609"/>
      <c r="DF8" s="609"/>
      <c r="DG8" s="609"/>
      <c r="DH8" s="609"/>
      <c r="DI8" s="609"/>
      <c r="DJ8" s="609"/>
      <c r="DK8" s="609"/>
      <c r="DL8" s="609"/>
      <c r="DM8" s="609"/>
      <c r="DN8" s="609"/>
      <c r="DO8" s="609"/>
      <c r="DP8" s="610"/>
      <c r="DQ8" s="614">
        <v>915828</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4040</v>
      </c>
      <c r="S9" s="609"/>
      <c r="T9" s="609"/>
      <c r="U9" s="609"/>
      <c r="V9" s="609"/>
      <c r="W9" s="609"/>
      <c r="X9" s="609"/>
      <c r="Y9" s="610"/>
      <c r="Z9" s="646">
        <v>0.1</v>
      </c>
      <c r="AA9" s="646"/>
      <c r="AB9" s="646"/>
      <c r="AC9" s="646"/>
      <c r="AD9" s="647">
        <v>4040</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183031</v>
      </c>
      <c r="BH9" s="609"/>
      <c r="BI9" s="609"/>
      <c r="BJ9" s="609"/>
      <c r="BK9" s="609"/>
      <c r="BL9" s="609"/>
      <c r="BM9" s="609"/>
      <c r="BN9" s="610"/>
      <c r="BO9" s="646">
        <v>25.3</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318455</v>
      </c>
      <c r="CS9" s="609"/>
      <c r="CT9" s="609"/>
      <c r="CU9" s="609"/>
      <c r="CV9" s="609"/>
      <c r="CW9" s="609"/>
      <c r="CX9" s="609"/>
      <c r="CY9" s="610"/>
      <c r="CZ9" s="646">
        <v>6.6</v>
      </c>
      <c r="DA9" s="646"/>
      <c r="DB9" s="646"/>
      <c r="DC9" s="646"/>
      <c r="DD9" s="614">
        <v>8952</v>
      </c>
      <c r="DE9" s="609"/>
      <c r="DF9" s="609"/>
      <c r="DG9" s="609"/>
      <c r="DH9" s="609"/>
      <c r="DI9" s="609"/>
      <c r="DJ9" s="609"/>
      <c r="DK9" s="609"/>
      <c r="DL9" s="609"/>
      <c r="DM9" s="609"/>
      <c r="DN9" s="609"/>
      <c r="DO9" s="609"/>
      <c r="DP9" s="610"/>
      <c r="DQ9" s="614">
        <v>267894</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16688</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3030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30</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163271</v>
      </c>
      <c r="S11" s="609"/>
      <c r="T11" s="609"/>
      <c r="U11" s="609"/>
      <c r="V11" s="609"/>
      <c r="W11" s="609"/>
      <c r="X11" s="609"/>
      <c r="Y11" s="610"/>
      <c r="Z11" s="611">
        <v>3.3</v>
      </c>
      <c r="AA11" s="612"/>
      <c r="AB11" s="612"/>
      <c r="AC11" s="613"/>
      <c r="AD11" s="614">
        <v>163271</v>
      </c>
      <c r="AE11" s="609"/>
      <c r="AF11" s="609"/>
      <c r="AG11" s="609"/>
      <c r="AH11" s="609"/>
      <c r="AI11" s="609"/>
      <c r="AJ11" s="609"/>
      <c r="AK11" s="610"/>
      <c r="AL11" s="611">
        <v>5.9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52440</v>
      </c>
      <c r="BH11" s="609"/>
      <c r="BI11" s="609"/>
      <c r="BJ11" s="609"/>
      <c r="BK11" s="609"/>
      <c r="BL11" s="609"/>
      <c r="BM11" s="609"/>
      <c r="BN11" s="610"/>
      <c r="BO11" s="646">
        <v>7.2</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228693</v>
      </c>
      <c r="CS11" s="609"/>
      <c r="CT11" s="609"/>
      <c r="CU11" s="609"/>
      <c r="CV11" s="609"/>
      <c r="CW11" s="609"/>
      <c r="CX11" s="609"/>
      <c r="CY11" s="610"/>
      <c r="CZ11" s="646">
        <v>4.7</v>
      </c>
      <c r="DA11" s="646"/>
      <c r="DB11" s="646"/>
      <c r="DC11" s="646"/>
      <c r="DD11" s="614">
        <v>113546</v>
      </c>
      <c r="DE11" s="609"/>
      <c r="DF11" s="609"/>
      <c r="DG11" s="609"/>
      <c r="DH11" s="609"/>
      <c r="DI11" s="609"/>
      <c r="DJ11" s="609"/>
      <c r="DK11" s="609"/>
      <c r="DL11" s="609"/>
      <c r="DM11" s="609"/>
      <c r="DN11" s="609"/>
      <c r="DO11" s="609"/>
      <c r="DP11" s="610"/>
      <c r="DQ11" s="614">
        <v>65039</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392723</v>
      </c>
      <c r="BH12" s="609"/>
      <c r="BI12" s="609"/>
      <c r="BJ12" s="609"/>
      <c r="BK12" s="609"/>
      <c r="BL12" s="609"/>
      <c r="BM12" s="609"/>
      <c r="BN12" s="610"/>
      <c r="BO12" s="646">
        <v>54.3</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136636</v>
      </c>
      <c r="CS12" s="609"/>
      <c r="CT12" s="609"/>
      <c r="CU12" s="609"/>
      <c r="CV12" s="609"/>
      <c r="CW12" s="609"/>
      <c r="CX12" s="609"/>
      <c r="CY12" s="610"/>
      <c r="CZ12" s="646">
        <v>2.8</v>
      </c>
      <c r="DA12" s="646"/>
      <c r="DB12" s="646"/>
      <c r="DC12" s="646"/>
      <c r="DD12" s="614" t="s">
        <v>122</v>
      </c>
      <c r="DE12" s="609"/>
      <c r="DF12" s="609"/>
      <c r="DG12" s="609"/>
      <c r="DH12" s="609"/>
      <c r="DI12" s="609"/>
      <c r="DJ12" s="609"/>
      <c r="DK12" s="609"/>
      <c r="DL12" s="609"/>
      <c r="DM12" s="609"/>
      <c r="DN12" s="609"/>
      <c r="DO12" s="609"/>
      <c r="DP12" s="610"/>
      <c r="DQ12" s="614">
        <v>49244</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391823</v>
      </c>
      <c r="BH13" s="609"/>
      <c r="BI13" s="609"/>
      <c r="BJ13" s="609"/>
      <c r="BK13" s="609"/>
      <c r="BL13" s="609"/>
      <c r="BM13" s="609"/>
      <c r="BN13" s="610"/>
      <c r="BO13" s="646">
        <v>54.1</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241320</v>
      </c>
      <c r="CS13" s="609"/>
      <c r="CT13" s="609"/>
      <c r="CU13" s="609"/>
      <c r="CV13" s="609"/>
      <c r="CW13" s="609"/>
      <c r="CX13" s="609"/>
      <c r="CY13" s="610"/>
      <c r="CZ13" s="646">
        <v>5</v>
      </c>
      <c r="DA13" s="646"/>
      <c r="DB13" s="646"/>
      <c r="DC13" s="646"/>
      <c r="DD13" s="614">
        <v>141014</v>
      </c>
      <c r="DE13" s="609"/>
      <c r="DF13" s="609"/>
      <c r="DG13" s="609"/>
      <c r="DH13" s="609"/>
      <c r="DI13" s="609"/>
      <c r="DJ13" s="609"/>
      <c r="DK13" s="609"/>
      <c r="DL13" s="609"/>
      <c r="DM13" s="609"/>
      <c r="DN13" s="609"/>
      <c r="DO13" s="609"/>
      <c r="DP13" s="610"/>
      <c r="DQ13" s="614">
        <v>75490</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26582</v>
      </c>
      <c r="BH14" s="609"/>
      <c r="BI14" s="609"/>
      <c r="BJ14" s="609"/>
      <c r="BK14" s="609"/>
      <c r="BL14" s="609"/>
      <c r="BM14" s="609"/>
      <c r="BN14" s="610"/>
      <c r="BO14" s="646">
        <v>3.7</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216976</v>
      </c>
      <c r="CS14" s="609"/>
      <c r="CT14" s="609"/>
      <c r="CU14" s="609"/>
      <c r="CV14" s="609"/>
      <c r="CW14" s="609"/>
      <c r="CX14" s="609"/>
      <c r="CY14" s="610"/>
      <c r="CZ14" s="646">
        <v>4.5</v>
      </c>
      <c r="DA14" s="646"/>
      <c r="DB14" s="646"/>
      <c r="DC14" s="646"/>
      <c r="DD14" s="614">
        <v>37913</v>
      </c>
      <c r="DE14" s="609"/>
      <c r="DF14" s="609"/>
      <c r="DG14" s="609"/>
      <c r="DH14" s="609"/>
      <c r="DI14" s="609"/>
      <c r="DJ14" s="609"/>
      <c r="DK14" s="609"/>
      <c r="DL14" s="609"/>
      <c r="DM14" s="609"/>
      <c r="DN14" s="609"/>
      <c r="DO14" s="609"/>
      <c r="DP14" s="610"/>
      <c r="DQ14" s="614">
        <v>179492</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2093</v>
      </c>
      <c r="S15" s="609"/>
      <c r="T15" s="609"/>
      <c r="U15" s="609"/>
      <c r="V15" s="609"/>
      <c r="W15" s="609"/>
      <c r="X15" s="609"/>
      <c r="Y15" s="610"/>
      <c r="Z15" s="646">
        <v>0</v>
      </c>
      <c r="AA15" s="646"/>
      <c r="AB15" s="646"/>
      <c r="AC15" s="646"/>
      <c r="AD15" s="647">
        <v>2093</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43441</v>
      </c>
      <c r="BH15" s="609"/>
      <c r="BI15" s="609"/>
      <c r="BJ15" s="609"/>
      <c r="BK15" s="609"/>
      <c r="BL15" s="609"/>
      <c r="BM15" s="609"/>
      <c r="BN15" s="610"/>
      <c r="BO15" s="646">
        <v>6</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450726</v>
      </c>
      <c r="CS15" s="609"/>
      <c r="CT15" s="609"/>
      <c r="CU15" s="609"/>
      <c r="CV15" s="609"/>
      <c r="CW15" s="609"/>
      <c r="CX15" s="609"/>
      <c r="CY15" s="610"/>
      <c r="CZ15" s="646">
        <v>9.3000000000000007</v>
      </c>
      <c r="DA15" s="646"/>
      <c r="DB15" s="646"/>
      <c r="DC15" s="646"/>
      <c r="DD15" s="614">
        <v>54477</v>
      </c>
      <c r="DE15" s="609"/>
      <c r="DF15" s="609"/>
      <c r="DG15" s="609"/>
      <c r="DH15" s="609"/>
      <c r="DI15" s="609"/>
      <c r="DJ15" s="609"/>
      <c r="DK15" s="609"/>
      <c r="DL15" s="609"/>
      <c r="DM15" s="609"/>
      <c r="DN15" s="609"/>
      <c r="DO15" s="609"/>
      <c r="DP15" s="610"/>
      <c r="DQ15" s="614">
        <v>281396</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13622</v>
      </c>
      <c r="S16" s="609"/>
      <c r="T16" s="609"/>
      <c r="U16" s="609"/>
      <c r="V16" s="609"/>
      <c r="W16" s="609"/>
      <c r="X16" s="609"/>
      <c r="Y16" s="610"/>
      <c r="Z16" s="646">
        <v>0.3</v>
      </c>
      <c r="AA16" s="646"/>
      <c r="AB16" s="646"/>
      <c r="AC16" s="646"/>
      <c r="AD16" s="647">
        <v>13622</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36760</v>
      </c>
      <c r="CS16" s="609"/>
      <c r="CT16" s="609"/>
      <c r="CU16" s="609"/>
      <c r="CV16" s="609"/>
      <c r="CW16" s="609"/>
      <c r="CX16" s="609"/>
      <c r="CY16" s="610"/>
      <c r="CZ16" s="646">
        <v>0.8</v>
      </c>
      <c r="DA16" s="646"/>
      <c r="DB16" s="646"/>
      <c r="DC16" s="646"/>
      <c r="DD16" s="614" t="s">
        <v>122</v>
      </c>
      <c r="DE16" s="609"/>
      <c r="DF16" s="609"/>
      <c r="DG16" s="609"/>
      <c r="DH16" s="609"/>
      <c r="DI16" s="609"/>
      <c r="DJ16" s="609"/>
      <c r="DK16" s="609"/>
      <c r="DL16" s="609"/>
      <c r="DM16" s="609"/>
      <c r="DN16" s="609"/>
      <c r="DO16" s="609"/>
      <c r="DP16" s="610"/>
      <c r="DQ16" s="614">
        <v>4280</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27034</v>
      </c>
      <c r="S17" s="609"/>
      <c r="T17" s="609"/>
      <c r="U17" s="609"/>
      <c r="V17" s="609"/>
      <c r="W17" s="609"/>
      <c r="X17" s="609"/>
      <c r="Y17" s="610"/>
      <c r="Z17" s="646">
        <v>0.5</v>
      </c>
      <c r="AA17" s="646"/>
      <c r="AB17" s="646"/>
      <c r="AC17" s="646"/>
      <c r="AD17" s="647">
        <v>27034</v>
      </c>
      <c r="AE17" s="647"/>
      <c r="AF17" s="647"/>
      <c r="AG17" s="647"/>
      <c r="AH17" s="647"/>
      <c r="AI17" s="647"/>
      <c r="AJ17" s="647"/>
      <c r="AK17" s="647"/>
      <c r="AL17" s="611">
        <v>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594226</v>
      </c>
      <c r="CS17" s="609"/>
      <c r="CT17" s="609"/>
      <c r="CU17" s="609"/>
      <c r="CV17" s="609"/>
      <c r="CW17" s="609"/>
      <c r="CX17" s="609"/>
      <c r="CY17" s="610"/>
      <c r="CZ17" s="646">
        <v>12.3</v>
      </c>
      <c r="DA17" s="646"/>
      <c r="DB17" s="646"/>
      <c r="DC17" s="646"/>
      <c r="DD17" s="614" t="s">
        <v>122</v>
      </c>
      <c r="DE17" s="609"/>
      <c r="DF17" s="609"/>
      <c r="DG17" s="609"/>
      <c r="DH17" s="609"/>
      <c r="DI17" s="609"/>
      <c r="DJ17" s="609"/>
      <c r="DK17" s="609"/>
      <c r="DL17" s="609"/>
      <c r="DM17" s="609"/>
      <c r="DN17" s="609"/>
      <c r="DO17" s="609"/>
      <c r="DP17" s="610"/>
      <c r="DQ17" s="614">
        <v>588863</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4266</v>
      </c>
      <c r="S18" s="609"/>
      <c r="T18" s="609"/>
      <c r="U18" s="609"/>
      <c r="V18" s="609"/>
      <c r="W18" s="609"/>
      <c r="X18" s="609"/>
      <c r="Y18" s="610"/>
      <c r="Z18" s="646">
        <v>0.1</v>
      </c>
      <c r="AA18" s="646"/>
      <c r="AB18" s="646"/>
      <c r="AC18" s="646"/>
      <c r="AD18" s="647">
        <v>4266</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22671</v>
      </c>
      <c r="S19" s="609"/>
      <c r="T19" s="609"/>
      <c r="U19" s="609"/>
      <c r="V19" s="609"/>
      <c r="W19" s="609"/>
      <c r="X19" s="609"/>
      <c r="Y19" s="610"/>
      <c r="Z19" s="646">
        <v>0.5</v>
      </c>
      <c r="AA19" s="646"/>
      <c r="AB19" s="646"/>
      <c r="AC19" s="646"/>
      <c r="AD19" s="647">
        <v>22671</v>
      </c>
      <c r="AE19" s="647"/>
      <c r="AF19" s="647"/>
      <c r="AG19" s="647"/>
      <c r="AH19" s="647"/>
      <c r="AI19" s="647"/>
      <c r="AJ19" s="647"/>
      <c r="AK19" s="647"/>
      <c r="AL19" s="611">
        <v>0.8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162</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v>97</v>
      </c>
      <c r="S20" s="609"/>
      <c r="T20" s="609"/>
      <c r="U20" s="609"/>
      <c r="V20" s="609"/>
      <c r="W20" s="609"/>
      <c r="X20" s="609"/>
      <c r="Y20" s="610"/>
      <c r="Z20" s="646">
        <v>0</v>
      </c>
      <c r="AA20" s="646"/>
      <c r="AB20" s="646"/>
      <c r="AC20" s="646"/>
      <c r="AD20" s="647">
        <v>97</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162</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4825186</v>
      </c>
      <c r="CS20" s="609"/>
      <c r="CT20" s="609"/>
      <c r="CU20" s="609"/>
      <c r="CV20" s="609"/>
      <c r="CW20" s="609"/>
      <c r="CX20" s="609"/>
      <c r="CY20" s="610"/>
      <c r="CZ20" s="646">
        <v>100</v>
      </c>
      <c r="DA20" s="646"/>
      <c r="DB20" s="646"/>
      <c r="DC20" s="646"/>
      <c r="DD20" s="614">
        <v>368222</v>
      </c>
      <c r="DE20" s="609"/>
      <c r="DF20" s="609"/>
      <c r="DG20" s="609"/>
      <c r="DH20" s="609"/>
      <c r="DI20" s="609"/>
      <c r="DJ20" s="609"/>
      <c r="DK20" s="609"/>
      <c r="DL20" s="609"/>
      <c r="DM20" s="609"/>
      <c r="DN20" s="609"/>
      <c r="DO20" s="609"/>
      <c r="DP20" s="610"/>
      <c r="DQ20" s="614">
        <v>3145001</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1994132</v>
      </c>
      <c r="S21" s="609"/>
      <c r="T21" s="609"/>
      <c r="U21" s="609"/>
      <c r="V21" s="609"/>
      <c r="W21" s="609"/>
      <c r="X21" s="609"/>
      <c r="Y21" s="610"/>
      <c r="Z21" s="646">
        <v>39.799999999999997</v>
      </c>
      <c r="AA21" s="646"/>
      <c r="AB21" s="646"/>
      <c r="AC21" s="646"/>
      <c r="AD21" s="647">
        <v>1818041</v>
      </c>
      <c r="AE21" s="647"/>
      <c r="AF21" s="647"/>
      <c r="AG21" s="647"/>
      <c r="AH21" s="647"/>
      <c r="AI21" s="647"/>
      <c r="AJ21" s="647"/>
      <c r="AK21" s="647"/>
      <c r="AL21" s="611">
        <v>65.3</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162</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1818041</v>
      </c>
      <c r="S22" s="609"/>
      <c r="T22" s="609"/>
      <c r="U22" s="609"/>
      <c r="V22" s="609"/>
      <c r="W22" s="609"/>
      <c r="X22" s="609"/>
      <c r="Y22" s="610"/>
      <c r="Z22" s="646">
        <v>36.299999999999997</v>
      </c>
      <c r="AA22" s="646"/>
      <c r="AB22" s="646"/>
      <c r="AC22" s="646"/>
      <c r="AD22" s="647">
        <v>1818041</v>
      </c>
      <c r="AE22" s="647"/>
      <c r="AF22" s="647"/>
      <c r="AG22" s="647"/>
      <c r="AH22" s="647"/>
      <c r="AI22" s="647"/>
      <c r="AJ22" s="647"/>
      <c r="AK22" s="647"/>
      <c r="AL22" s="611">
        <v>65.3</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271</v>
      </c>
      <c r="C23" s="606"/>
      <c r="D23" s="606"/>
      <c r="E23" s="606"/>
      <c r="F23" s="606"/>
      <c r="G23" s="606"/>
      <c r="H23" s="606"/>
      <c r="I23" s="606"/>
      <c r="J23" s="606"/>
      <c r="K23" s="606"/>
      <c r="L23" s="606"/>
      <c r="M23" s="606"/>
      <c r="N23" s="606"/>
      <c r="O23" s="606"/>
      <c r="P23" s="606"/>
      <c r="Q23" s="607"/>
      <c r="R23" s="608">
        <v>176091</v>
      </c>
      <c r="S23" s="609"/>
      <c r="T23" s="609"/>
      <c r="U23" s="609"/>
      <c r="V23" s="609"/>
      <c r="W23" s="609"/>
      <c r="X23" s="609"/>
      <c r="Y23" s="610"/>
      <c r="Z23" s="646">
        <v>3.5</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2369191</v>
      </c>
      <c r="CS24" s="661"/>
      <c r="CT24" s="661"/>
      <c r="CU24" s="661"/>
      <c r="CV24" s="661"/>
      <c r="CW24" s="661"/>
      <c r="CX24" s="661"/>
      <c r="CY24" s="689"/>
      <c r="CZ24" s="690">
        <v>49.1</v>
      </c>
      <c r="DA24" s="672"/>
      <c r="DB24" s="672"/>
      <c r="DC24" s="692"/>
      <c r="DD24" s="688">
        <v>1742045</v>
      </c>
      <c r="DE24" s="661"/>
      <c r="DF24" s="661"/>
      <c r="DG24" s="661"/>
      <c r="DH24" s="661"/>
      <c r="DI24" s="661"/>
      <c r="DJ24" s="661"/>
      <c r="DK24" s="689"/>
      <c r="DL24" s="688">
        <v>1630987</v>
      </c>
      <c r="DM24" s="661"/>
      <c r="DN24" s="661"/>
      <c r="DO24" s="661"/>
      <c r="DP24" s="661"/>
      <c r="DQ24" s="661"/>
      <c r="DR24" s="661"/>
      <c r="DS24" s="661"/>
      <c r="DT24" s="661"/>
      <c r="DU24" s="661"/>
      <c r="DV24" s="689"/>
      <c r="DW24" s="690">
        <v>58.4</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2953239</v>
      </c>
      <c r="S25" s="609"/>
      <c r="T25" s="609"/>
      <c r="U25" s="609"/>
      <c r="V25" s="609"/>
      <c r="W25" s="609"/>
      <c r="X25" s="609"/>
      <c r="Y25" s="610"/>
      <c r="Z25" s="646">
        <v>58.9</v>
      </c>
      <c r="AA25" s="646"/>
      <c r="AB25" s="646"/>
      <c r="AC25" s="646"/>
      <c r="AD25" s="647">
        <v>2777148</v>
      </c>
      <c r="AE25" s="647"/>
      <c r="AF25" s="647"/>
      <c r="AG25" s="647"/>
      <c r="AH25" s="647"/>
      <c r="AI25" s="647"/>
      <c r="AJ25" s="647"/>
      <c r="AK25" s="647"/>
      <c r="AL25" s="611">
        <v>99.7</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951478</v>
      </c>
      <c r="CS25" s="621"/>
      <c r="CT25" s="621"/>
      <c r="CU25" s="621"/>
      <c r="CV25" s="621"/>
      <c r="CW25" s="621"/>
      <c r="CX25" s="621"/>
      <c r="CY25" s="622"/>
      <c r="CZ25" s="611">
        <v>19.7</v>
      </c>
      <c r="DA25" s="623"/>
      <c r="DB25" s="623"/>
      <c r="DC25" s="624"/>
      <c r="DD25" s="614">
        <v>872622</v>
      </c>
      <c r="DE25" s="621"/>
      <c r="DF25" s="621"/>
      <c r="DG25" s="621"/>
      <c r="DH25" s="621"/>
      <c r="DI25" s="621"/>
      <c r="DJ25" s="621"/>
      <c r="DK25" s="622"/>
      <c r="DL25" s="614">
        <v>854541</v>
      </c>
      <c r="DM25" s="621"/>
      <c r="DN25" s="621"/>
      <c r="DO25" s="621"/>
      <c r="DP25" s="621"/>
      <c r="DQ25" s="621"/>
      <c r="DR25" s="621"/>
      <c r="DS25" s="621"/>
      <c r="DT25" s="621"/>
      <c r="DU25" s="621"/>
      <c r="DV25" s="622"/>
      <c r="DW25" s="611">
        <v>30.6</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519</v>
      </c>
      <c r="S26" s="609"/>
      <c r="T26" s="609"/>
      <c r="U26" s="609"/>
      <c r="V26" s="609"/>
      <c r="W26" s="609"/>
      <c r="X26" s="609"/>
      <c r="Y26" s="610"/>
      <c r="Z26" s="646">
        <v>0</v>
      </c>
      <c r="AA26" s="646"/>
      <c r="AB26" s="646"/>
      <c r="AC26" s="646"/>
      <c r="AD26" s="647">
        <v>519</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531490</v>
      </c>
      <c r="CS26" s="609"/>
      <c r="CT26" s="609"/>
      <c r="CU26" s="609"/>
      <c r="CV26" s="609"/>
      <c r="CW26" s="609"/>
      <c r="CX26" s="609"/>
      <c r="CY26" s="610"/>
      <c r="CZ26" s="611">
        <v>11</v>
      </c>
      <c r="DA26" s="623"/>
      <c r="DB26" s="623"/>
      <c r="DC26" s="624"/>
      <c r="DD26" s="614">
        <v>483674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46117</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723801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823487</v>
      </c>
      <c r="CS27" s="621"/>
      <c r="CT27" s="621"/>
      <c r="CU27" s="621"/>
      <c r="CV27" s="621"/>
      <c r="CW27" s="621"/>
      <c r="CX27" s="621"/>
      <c r="CY27" s="622"/>
      <c r="CZ27" s="611">
        <v>17.100000000000001</v>
      </c>
      <c r="DA27" s="623"/>
      <c r="DB27" s="623"/>
      <c r="DC27" s="624"/>
      <c r="DD27" s="614">
        <v>280560</v>
      </c>
      <c r="DE27" s="621"/>
      <c r="DF27" s="621"/>
      <c r="DG27" s="621"/>
      <c r="DH27" s="621"/>
      <c r="DI27" s="621"/>
      <c r="DJ27" s="621"/>
      <c r="DK27" s="622"/>
      <c r="DL27" s="614">
        <v>187583</v>
      </c>
      <c r="DM27" s="621"/>
      <c r="DN27" s="621"/>
      <c r="DO27" s="621"/>
      <c r="DP27" s="621"/>
      <c r="DQ27" s="621"/>
      <c r="DR27" s="621"/>
      <c r="DS27" s="621"/>
      <c r="DT27" s="621"/>
      <c r="DU27" s="621"/>
      <c r="DV27" s="622"/>
      <c r="DW27" s="611">
        <v>6.7</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37807</v>
      </c>
      <c r="S28" s="609"/>
      <c r="T28" s="609"/>
      <c r="U28" s="609"/>
      <c r="V28" s="609"/>
      <c r="W28" s="609"/>
      <c r="X28" s="609"/>
      <c r="Y28" s="610"/>
      <c r="Z28" s="646">
        <v>0.8</v>
      </c>
      <c r="AA28" s="646"/>
      <c r="AB28" s="646"/>
      <c r="AC28" s="646"/>
      <c r="AD28" s="647">
        <v>2837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594226</v>
      </c>
      <c r="CS28" s="609"/>
      <c r="CT28" s="609"/>
      <c r="CU28" s="609"/>
      <c r="CV28" s="609"/>
      <c r="CW28" s="609"/>
      <c r="CX28" s="609"/>
      <c r="CY28" s="610"/>
      <c r="CZ28" s="611">
        <v>12.3</v>
      </c>
      <c r="DA28" s="623"/>
      <c r="DB28" s="623"/>
      <c r="DC28" s="624"/>
      <c r="DD28" s="614">
        <v>588863</v>
      </c>
      <c r="DE28" s="609"/>
      <c r="DF28" s="609"/>
      <c r="DG28" s="609"/>
      <c r="DH28" s="609"/>
      <c r="DI28" s="609"/>
      <c r="DJ28" s="609"/>
      <c r="DK28" s="610"/>
      <c r="DL28" s="614">
        <v>588863</v>
      </c>
      <c r="DM28" s="609"/>
      <c r="DN28" s="609"/>
      <c r="DO28" s="609"/>
      <c r="DP28" s="609"/>
      <c r="DQ28" s="609"/>
      <c r="DR28" s="609"/>
      <c r="DS28" s="609"/>
      <c r="DT28" s="609"/>
      <c r="DU28" s="609"/>
      <c r="DV28" s="610"/>
      <c r="DW28" s="611">
        <v>21.1</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13306</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594205</v>
      </c>
      <c r="CS29" s="621"/>
      <c r="CT29" s="621"/>
      <c r="CU29" s="621"/>
      <c r="CV29" s="621"/>
      <c r="CW29" s="621"/>
      <c r="CX29" s="621"/>
      <c r="CY29" s="622"/>
      <c r="CZ29" s="611">
        <v>12.3</v>
      </c>
      <c r="DA29" s="623"/>
      <c r="DB29" s="623"/>
      <c r="DC29" s="624"/>
      <c r="DD29" s="614">
        <v>588842</v>
      </c>
      <c r="DE29" s="621"/>
      <c r="DF29" s="621"/>
      <c r="DG29" s="621"/>
      <c r="DH29" s="621"/>
      <c r="DI29" s="621"/>
      <c r="DJ29" s="621"/>
      <c r="DK29" s="622"/>
      <c r="DL29" s="614">
        <v>588842</v>
      </c>
      <c r="DM29" s="621"/>
      <c r="DN29" s="621"/>
      <c r="DO29" s="621"/>
      <c r="DP29" s="621"/>
      <c r="DQ29" s="621"/>
      <c r="DR29" s="621"/>
      <c r="DS29" s="621"/>
      <c r="DT29" s="621"/>
      <c r="DU29" s="621"/>
      <c r="DV29" s="622"/>
      <c r="DW29" s="611">
        <v>21.1</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528833</v>
      </c>
      <c r="S30" s="609"/>
      <c r="T30" s="609"/>
      <c r="U30" s="609"/>
      <c r="V30" s="609"/>
      <c r="W30" s="609"/>
      <c r="X30" s="609"/>
      <c r="Y30" s="610"/>
      <c r="Z30" s="646">
        <v>10.6</v>
      </c>
      <c r="AA30" s="646"/>
      <c r="AB30" s="646"/>
      <c r="AC30" s="646"/>
      <c r="AD30" s="647" t="s">
        <v>122</v>
      </c>
      <c r="AE30" s="647"/>
      <c r="AF30" s="647"/>
      <c r="AG30" s="647"/>
      <c r="AH30" s="647"/>
      <c r="AI30" s="647"/>
      <c r="AJ30" s="647"/>
      <c r="AK30" s="647"/>
      <c r="AL30" s="611" t="s">
        <v>122</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573658</v>
      </c>
      <c r="CS30" s="609"/>
      <c r="CT30" s="609"/>
      <c r="CU30" s="609"/>
      <c r="CV30" s="609"/>
      <c r="CW30" s="609"/>
      <c r="CX30" s="609"/>
      <c r="CY30" s="610"/>
      <c r="CZ30" s="611">
        <v>11.9</v>
      </c>
      <c r="DA30" s="623"/>
      <c r="DB30" s="623"/>
      <c r="DC30" s="624"/>
      <c r="DD30" s="614">
        <v>568633</v>
      </c>
      <c r="DE30" s="609"/>
      <c r="DF30" s="609"/>
      <c r="DG30" s="609"/>
      <c r="DH30" s="609"/>
      <c r="DI30" s="609"/>
      <c r="DJ30" s="609"/>
      <c r="DK30" s="610"/>
      <c r="DL30" s="614">
        <v>568633</v>
      </c>
      <c r="DM30" s="609"/>
      <c r="DN30" s="609"/>
      <c r="DO30" s="609"/>
      <c r="DP30" s="609"/>
      <c r="DQ30" s="609"/>
      <c r="DR30" s="609"/>
      <c r="DS30" s="609"/>
      <c r="DT30" s="609"/>
      <c r="DU30" s="609"/>
      <c r="DV30" s="610"/>
      <c r="DW30" s="611">
        <v>20.399999999999999</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3" t="s">
        <v>178</v>
      </c>
      <c r="AY31" s="664"/>
      <c r="AZ31" s="664"/>
      <c r="BA31" s="664"/>
      <c r="BB31" s="664"/>
      <c r="BC31" s="664"/>
      <c r="BD31" s="664"/>
      <c r="BE31" s="664"/>
      <c r="BF31" s="665"/>
      <c r="BG31" s="670">
        <v>99.7</v>
      </c>
      <c r="BH31" s="671"/>
      <c r="BI31" s="671"/>
      <c r="BJ31" s="671"/>
      <c r="BK31" s="671"/>
      <c r="BL31" s="671"/>
      <c r="BM31" s="672">
        <v>99</v>
      </c>
      <c r="BN31" s="671"/>
      <c r="BO31" s="671"/>
      <c r="BP31" s="671"/>
      <c r="BQ31" s="673"/>
      <c r="BR31" s="670">
        <v>99.7</v>
      </c>
      <c r="BS31" s="671"/>
      <c r="BT31" s="671"/>
      <c r="BU31" s="671"/>
      <c r="BV31" s="671"/>
      <c r="BW31" s="671"/>
      <c r="BX31" s="672">
        <v>98.9</v>
      </c>
      <c r="BY31" s="671"/>
      <c r="BZ31" s="671"/>
      <c r="CA31" s="671"/>
      <c r="CB31" s="673"/>
      <c r="CD31" s="629"/>
      <c r="CE31" s="630"/>
      <c r="CF31" s="605" t="s">
        <v>301</v>
      </c>
      <c r="CG31" s="606"/>
      <c r="CH31" s="606"/>
      <c r="CI31" s="606"/>
      <c r="CJ31" s="606"/>
      <c r="CK31" s="606"/>
      <c r="CL31" s="606"/>
      <c r="CM31" s="606"/>
      <c r="CN31" s="606"/>
      <c r="CO31" s="606"/>
      <c r="CP31" s="606"/>
      <c r="CQ31" s="607"/>
      <c r="CR31" s="608">
        <v>20547</v>
      </c>
      <c r="CS31" s="621"/>
      <c r="CT31" s="621"/>
      <c r="CU31" s="621"/>
      <c r="CV31" s="621"/>
      <c r="CW31" s="621"/>
      <c r="CX31" s="621"/>
      <c r="CY31" s="622"/>
      <c r="CZ31" s="611">
        <v>0.4</v>
      </c>
      <c r="DA31" s="623"/>
      <c r="DB31" s="623"/>
      <c r="DC31" s="624"/>
      <c r="DD31" s="614">
        <v>20209</v>
      </c>
      <c r="DE31" s="621"/>
      <c r="DF31" s="621"/>
      <c r="DG31" s="621"/>
      <c r="DH31" s="621"/>
      <c r="DI31" s="621"/>
      <c r="DJ31" s="621"/>
      <c r="DK31" s="622"/>
      <c r="DL31" s="614">
        <v>20209</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379759</v>
      </c>
      <c r="S32" s="609"/>
      <c r="T32" s="609"/>
      <c r="U32" s="609"/>
      <c r="V32" s="609"/>
      <c r="W32" s="609"/>
      <c r="X32" s="609"/>
      <c r="Y32" s="610"/>
      <c r="Z32" s="646">
        <v>7.6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99.6</v>
      </c>
      <c r="BH32" s="621"/>
      <c r="BI32" s="621"/>
      <c r="BJ32" s="621"/>
      <c r="BK32" s="621"/>
      <c r="BL32" s="621"/>
      <c r="BM32" s="612">
        <v>98.6</v>
      </c>
      <c r="BN32" s="621"/>
      <c r="BO32" s="621"/>
      <c r="BP32" s="621"/>
      <c r="BQ32" s="644"/>
      <c r="BR32" s="679">
        <v>99.5</v>
      </c>
      <c r="BS32" s="621"/>
      <c r="BT32" s="621"/>
      <c r="BU32" s="621"/>
      <c r="BV32" s="621"/>
      <c r="BW32" s="621"/>
      <c r="BX32" s="612">
        <v>98.5</v>
      </c>
      <c r="BY32" s="621"/>
      <c r="BZ32" s="621"/>
      <c r="CA32" s="621"/>
      <c r="CB32" s="644"/>
      <c r="CD32" s="631"/>
      <c r="CE32" s="632"/>
      <c r="CF32" s="605" t="s">
        <v>305</v>
      </c>
      <c r="CG32" s="606"/>
      <c r="CH32" s="606"/>
      <c r="CI32" s="606"/>
      <c r="CJ32" s="606"/>
      <c r="CK32" s="606"/>
      <c r="CL32" s="606"/>
      <c r="CM32" s="606"/>
      <c r="CN32" s="606"/>
      <c r="CO32" s="606"/>
      <c r="CP32" s="606"/>
      <c r="CQ32" s="607"/>
      <c r="CR32" s="608">
        <v>21</v>
      </c>
      <c r="CS32" s="609"/>
      <c r="CT32" s="609"/>
      <c r="CU32" s="609"/>
      <c r="CV32" s="609"/>
      <c r="CW32" s="609"/>
      <c r="CX32" s="609"/>
      <c r="CY32" s="610"/>
      <c r="CZ32" s="611">
        <v>0</v>
      </c>
      <c r="DA32" s="623"/>
      <c r="DB32" s="623"/>
      <c r="DC32" s="624"/>
      <c r="DD32" s="614">
        <v>21</v>
      </c>
      <c r="DE32" s="609"/>
      <c r="DF32" s="609"/>
      <c r="DG32" s="609"/>
      <c r="DH32" s="609"/>
      <c r="DI32" s="609"/>
      <c r="DJ32" s="609"/>
      <c r="DK32" s="610"/>
      <c r="DL32" s="614">
        <v>21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25149</v>
      </c>
      <c r="S33" s="609"/>
      <c r="T33" s="609"/>
      <c r="U33" s="609"/>
      <c r="V33" s="609"/>
      <c r="W33" s="609"/>
      <c r="X33" s="609"/>
      <c r="Y33" s="610"/>
      <c r="Z33" s="646">
        <v>0.5</v>
      </c>
      <c r="AA33" s="646"/>
      <c r="AB33" s="646"/>
      <c r="AC33" s="646"/>
      <c r="AD33" s="647">
        <v>5232</v>
      </c>
      <c r="AE33" s="647"/>
      <c r="AF33" s="647"/>
      <c r="AG33" s="647"/>
      <c r="AH33" s="647"/>
      <c r="AI33" s="647"/>
      <c r="AJ33" s="647"/>
      <c r="AK33" s="647"/>
      <c r="AL33" s="611">
        <v>0.2</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99.8</v>
      </c>
      <c r="BH33" s="593"/>
      <c r="BI33" s="593"/>
      <c r="BJ33" s="593"/>
      <c r="BK33" s="593"/>
      <c r="BL33" s="593"/>
      <c r="BM33" s="639">
        <v>99.2</v>
      </c>
      <c r="BN33" s="593"/>
      <c r="BO33" s="593"/>
      <c r="BP33" s="593"/>
      <c r="BQ33" s="656"/>
      <c r="BR33" s="669">
        <v>99.8</v>
      </c>
      <c r="BS33" s="593"/>
      <c r="BT33" s="593"/>
      <c r="BU33" s="593"/>
      <c r="BV33" s="593"/>
      <c r="BW33" s="593"/>
      <c r="BX33" s="639">
        <v>99.2</v>
      </c>
      <c r="BY33" s="593"/>
      <c r="BZ33" s="593"/>
      <c r="CA33" s="593"/>
      <c r="CB33" s="656"/>
      <c r="CD33" s="605" t="s">
        <v>308</v>
      </c>
      <c r="CE33" s="606"/>
      <c r="CF33" s="606"/>
      <c r="CG33" s="606"/>
      <c r="CH33" s="606"/>
      <c r="CI33" s="606"/>
      <c r="CJ33" s="606"/>
      <c r="CK33" s="606"/>
      <c r="CL33" s="606"/>
      <c r="CM33" s="606"/>
      <c r="CN33" s="606"/>
      <c r="CO33" s="606"/>
      <c r="CP33" s="606"/>
      <c r="CQ33" s="607"/>
      <c r="CR33" s="608">
        <v>2051013</v>
      </c>
      <c r="CS33" s="621"/>
      <c r="CT33" s="621"/>
      <c r="CU33" s="621"/>
      <c r="CV33" s="621"/>
      <c r="CW33" s="621"/>
      <c r="CX33" s="621"/>
      <c r="CY33" s="622"/>
      <c r="CZ33" s="611">
        <v>42.5</v>
      </c>
      <c r="DA33" s="623"/>
      <c r="DB33" s="623"/>
      <c r="DC33" s="624"/>
      <c r="DD33" s="614">
        <v>1347970</v>
      </c>
      <c r="DE33" s="621"/>
      <c r="DF33" s="621"/>
      <c r="DG33" s="621"/>
      <c r="DH33" s="621"/>
      <c r="DI33" s="621"/>
      <c r="DJ33" s="621"/>
      <c r="DK33" s="622"/>
      <c r="DL33" s="614">
        <v>888392</v>
      </c>
      <c r="DM33" s="621"/>
      <c r="DN33" s="621"/>
      <c r="DO33" s="621"/>
      <c r="DP33" s="621"/>
      <c r="DQ33" s="621"/>
      <c r="DR33" s="621"/>
      <c r="DS33" s="621"/>
      <c r="DT33" s="621"/>
      <c r="DU33" s="621"/>
      <c r="DV33" s="622"/>
      <c r="DW33" s="611">
        <v>31.8</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150018</v>
      </c>
      <c r="S34" s="609"/>
      <c r="T34" s="609"/>
      <c r="U34" s="609"/>
      <c r="V34" s="609"/>
      <c r="W34" s="609"/>
      <c r="X34" s="609"/>
      <c r="Y34" s="610"/>
      <c r="Z34" s="646">
        <v>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683953</v>
      </c>
      <c r="CS34" s="609"/>
      <c r="CT34" s="609"/>
      <c r="CU34" s="609"/>
      <c r="CV34" s="609"/>
      <c r="CW34" s="609"/>
      <c r="CX34" s="609"/>
      <c r="CY34" s="610"/>
      <c r="CZ34" s="611">
        <v>14.2</v>
      </c>
      <c r="DA34" s="623"/>
      <c r="DB34" s="623"/>
      <c r="DC34" s="624"/>
      <c r="DD34" s="614">
        <v>363350</v>
      </c>
      <c r="DE34" s="609"/>
      <c r="DF34" s="609"/>
      <c r="DG34" s="609"/>
      <c r="DH34" s="609"/>
      <c r="DI34" s="609"/>
      <c r="DJ34" s="609"/>
      <c r="DK34" s="610"/>
      <c r="DL34" s="614">
        <v>267571</v>
      </c>
      <c r="DM34" s="609"/>
      <c r="DN34" s="609"/>
      <c r="DO34" s="609"/>
      <c r="DP34" s="609"/>
      <c r="DQ34" s="609"/>
      <c r="DR34" s="609"/>
      <c r="DS34" s="609"/>
      <c r="DT34" s="609"/>
      <c r="DU34" s="609"/>
      <c r="DV34" s="610"/>
      <c r="DW34" s="611">
        <v>9.6</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392323</v>
      </c>
      <c r="S35" s="609"/>
      <c r="T35" s="609"/>
      <c r="U35" s="609"/>
      <c r="V35" s="609"/>
      <c r="W35" s="609"/>
      <c r="X35" s="609"/>
      <c r="Y35" s="610"/>
      <c r="Z35" s="646">
        <v>7.8</v>
      </c>
      <c r="AA35" s="646"/>
      <c r="AB35" s="646"/>
      <c r="AC35" s="646"/>
      <c r="AD35" s="647" t="s">
        <v>122</v>
      </c>
      <c r="AE35" s="647"/>
      <c r="AF35" s="647"/>
      <c r="AG35" s="647"/>
      <c r="AH35" s="647"/>
      <c r="AI35" s="647"/>
      <c r="AJ35" s="647"/>
      <c r="AK35" s="647"/>
      <c r="AL35" s="611" t="s">
        <v>122</v>
      </c>
      <c r="AM35" s="612"/>
      <c r="AN35" s="612"/>
      <c r="AO35" s="648"/>
      <c r="AP35" s="204"/>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9867</v>
      </c>
      <c r="CS35" s="621"/>
      <c r="CT35" s="621"/>
      <c r="CU35" s="621"/>
      <c r="CV35" s="621"/>
      <c r="CW35" s="621"/>
      <c r="CX35" s="621"/>
      <c r="CY35" s="622"/>
      <c r="CZ35" s="611">
        <v>0.2</v>
      </c>
      <c r="DA35" s="623"/>
      <c r="DB35" s="623"/>
      <c r="DC35" s="624"/>
      <c r="DD35" s="614">
        <v>6274</v>
      </c>
      <c r="DE35" s="621"/>
      <c r="DF35" s="621"/>
      <c r="DG35" s="621"/>
      <c r="DH35" s="621"/>
      <c r="DI35" s="621"/>
      <c r="DJ35" s="621"/>
      <c r="DK35" s="622"/>
      <c r="DL35" s="614">
        <v>6274</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85282</v>
      </c>
      <c r="S36" s="609"/>
      <c r="T36" s="609"/>
      <c r="U36" s="609"/>
      <c r="V36" s="609"/>
      <c r="W36" s="609"/>
      <c r="X36" s="609"/>
      <c r="Y36" s="610"/>
      <c r="Z36" s="646">
        <v>1.7</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0">
        <v>422732</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38330</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599981</v>
      </c>
      <c r="CS36" s="609"/>
      <c r="CT36" s="609"/>
      <c r="CU36" s="609"/>
      <c r="CV36" s="609"/>
      <c r="CW36" s="609"/>
      <c r="CX36" s="609"/>
      <c r="CY36" s="610"/>
      <c r="CZ36" s="611">
        <v>12.4</v>
      </c>
      <c r="DA36" s="623"/>
      <c r="DB36" s="623"/>
      <c r="DC36" s="624"/>
      <c r="DD36" s="614">
        <v>463681</v>
      </c>
      <c r="DE36" s="609"/>
      <c r="DF36" s="609"/>
      <c r="DG36" s="609"/>
      <c r="DH36" s="609"/>
      <c r="DI36" s="609"/>
      <c r="DJ36" s="609"/>
      <c r="DK36" s="610"/>
      <c r="DL36" s="614">
        <v>296098</v>
      </c>
      <c r="DM36" s="609"/>
      <c r="DN36" s="609"/>
      <c r="DO36" s="609"/>
      <c r="DP36" s="609"/>
      <c r="DQ36" s="609"/>
      <c r="DR36" s="609"/>
      <c r="DS36" s="609"/>
      <c r="DT36" s="609"/>
      <c r="DU36" s="609"/>
      <c r="DV36" s="610"/>
      <c r="DW36" s="611">
        <v>10.6</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95707</v>
      </c>
      <c r="S37" s="609"/>
      <c r="T37" s="609"/>
      <c r="U37" s="609"/>
      <c r="V37" s="609"/>
      <c r="W37" s="609"/>
      <c r="X37" s="609"/>
      <c r="Y37" s="610"/>
      <c r="Z37" s="646">
        <v>1.9</v>
      </c>
      <c r="AA37" s="646"/>
      <c r="AB37" s="646"/>
      <c r="AC37" s="646"/>
      <c r="AD37" s="647">
        <v>4</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17500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15728</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291172</v>
      </c>
      <c r="CS37" s="621"/>
      <c r="CT37" s="621"/>
      <c r="CU37" s="621"/>
      <c r="CV37" s="621"/>
      <c r="CW37" s="621"/>
      <c r="CX37" s="621"/>
      <c r="CY37" s="622"/>
      <c r="CZ37" s="611">
        <v>6</v>
      </c>
      <c r="DA37" s="623"/>
      <c r="DB37" s="623"/>
      <c r="DC37" s="624"/>
      <c r="DD37" s="614">
        <v>285784</v>
      </c>
      <c r="DE37" s="621"/>
      <c r="DF37" s="621"/>
      <c r="DG37" s="621"/>
      <c r="DH37" s="621"/>
      <c r="DI37" s="621"/>
      <c r="DJ37" s="621"/>
      <c r="DK37" s="622"/>
      <c r="DL37" s="614">
        <v>250599</v>
      </c>
      <c r="DM37" s="621"/>
      <c r="DN37" s="621"/>
      <c r="DO37" s="621"/>
      <c r="DP37" s="621"/>
      <c r="DQ37" s="621"/>
      <c r="DR37" s="621"/>
      <c r="DS37" s="621"/>
      <c r="DT37" s="621"/>
      <c r="DU37" s="621"/>
      <c r="DV37" s="622"/>
      <c r="DW37" s="611">
        <v>9</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304260</v>
      </c>
      <c r="S38" s="609"/>
      <c r="T38" s="609"/>
      <c r="U38" s="609"/>
      <c r="V38" s="609"/>
      <c r="W38" s="609"/>
      <c r="X38" s="609"/>
      <c r="Y38" s="610"/>
      <c r="Z38" s="646">
        <v>6.1</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7161</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832</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398071</v>
      </c>
      <c r="CS38" s="609"/>
      <c r="CT38" s="609"/>
      <c r="CU38" s="609"/>
      <c r="CV38" s="609"/>
      <c r="CW38" s="609"/>
      <c r="CX38" s="609"/>
      <c r="CY38" s="610"/>
      <c r="CZ38" s="611">
        <v>8.1999999999999993</v>
      </c>
      <c r="DA38" s="623"/>
      <c r="DB38" s="623"/>
      <c r="DC38" s="624"/>
      <c r="DD38" s="614">
        <v>334025</v>
      </c>
      <c r="DE38" s="609"/>
      <c r="DF38" s="609"/>
      <c r="DG38" s="609"/>
      <c r="DH38" s="609"/>
      <c r="DI38" s="609"/>
      <c r="DJ38" s="609"/>
      <c r="DK38" s="610"/>
      <c r="DL38" s="614">
        <v>318449</v>
      </c>
      <c r="DM38" s="609"/>
      <c r="DN38" s="609"/>
      <c r="DO38" s="609"/>
      <c r="DP38" s="609"/>
      <c r="DQ38" s="609"/>
      <c r="DR38" s="609"/>
      <c r="DS38" s="609"/>
      <c r="DT38" s="609"/>
      <c r="DU38" s="609"/>
      <c r="DV38" s="610"/>
      <c r="DW38" s="611">
        <v>11.4</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1203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335341</v>
      </c>
      <c r="CS39" s="621"/>
      <c r="CT39" s="621"/>
      <c r="CU39" s="621"/>
      <c r="CV39" s="621"/>
      <c r="CW39" s="621"/>
      <c r="CX39" s="621"/>
      <c r="CY39" s="622"/>
      <c r="CZ39" s="611">
        <v>6.9</v>
      </c>
      <c r="DA39" s="623"/>
      <c r="DB39" s="623"/>
      <c r="DC39" s="624"/>
      <c r="DD39" s="614">
        <v>180640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6060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104</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23800</v>
      </c>
      <c r="CS40" s="609"/>
      <c r="CT40" s="609"/>
      <c r="CU40" s="609"/>
      <c r="CV40" s="609"/>
      <c r="CW40" s="609"/>
      <c r="CX40" s="609"/>
      <c r="CY40" s="610"/>
      <c r="CZ40" s="611">
        <v>0.5</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5012319</v>
      </c>
      <c r="S41" s="633"/>
      <c r="T41" s="633"/>
      <c r="U41" s="633"/>
      <c r="V41" s="633"/>
      <c r="W41" s="633"/>
      <c r="X41" s="633"/>
      <c r="Y41" s="636"/>
      <c r="Z41" s="637">
        <v>100</v>
      </c>
      <c r="AA41" s="637"/>
      <c r="AB41" s="637"/>
      <c r="AC41" s="637"/>
      <c r="AD41" s="638">
        <v>2785740</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95373</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302698</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533</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404982</v>
      </c>
      <c r="CS42" s="621"/>
      <c r="CT42" s="621"/>
      <c r="CU42" s="621"/>
      <c r="CV42" s="621"/>
      <c r="CW42" s="621"/>
      <c r="CX42" s="621"/>
      <c r="CY42" s="622"/>
      <c r="CZ42" s="611">
        <v>8.4</v>
      </c>
      <c r="DA42" s="623"/>
      <c r="DB42" s="623"/>
      <c r="DC42" s="624"/>
      <c r="DD42" s="614">
        <v>54986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11700</v>
      </c>
      <c r="CS43" s="621"/>
      <c r="CT43" s="621"/>
      <c r="CU43" s="621"/>
      <c r="CV43" s="621"/>
      <c r="CW43" s="621"/>
      <c r="CX43" s="621"/>
      <c r="CY43" s="622"/>
      <c r="CZ43" s="611">
        <v>0.2</v>
      </c>
      <c r="DA43" s="623"/>
      <c r="DB43" s="623"/>
      <c r="DC43" s="624"/>
      <c r="DD43" s="614">
        <v>11700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368222</v>
      </c>
      <c r="CS44" s="609"/>
      <c r="CT44" s="609"/>
      <c r="CU44" s="609"/>
      <c r="CV44" s="609"/>
      <c r="CW44" s="609"/>
      <c r="CX44" s="609"/>
      <c r="CY44" s="610"/>
      <c r="CZ44" s="611">
        <v>7.6</v>
      </c>
      <c r="DA44" s="612"/>
      <c r="DB44" s="612"/>
      <c r="DC44" s="613"/>
      <c r="DD44" s="614">
        <v>50706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75301</v>
      </c>
      <c r="CS45" s="621"/>
      <c r="CT45" s="621"/>
      <c r="CU45" s="621"/>
      <c r="CV45" s="621"/>
      <c r="CW45" s="621"/>
      <c r="CX45" s="621"/>
      <c r="CY45" s="622"/>
      <c r="CZ45" s="611">
        <v>1.6</v>
      </c>
      <c r="DA45" s="623"/>
      <c r="DB45" s="623"/>
      <c r="DC45" s="624"/>
      <c r="DD45" s="614">
        <v>13527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271826</v>
      </c>
      <c r="CS46" s="609"/>
      <c r="CT46" s="609"/>
      <c r="CU46" s="609"/>
      <c r="CV46" s="609"/>
      <c r="CW46" s="609"/>
      <c r="CX46" s="609"/>
      <c r="CY46" s="610"/>
      <c r="CZ46" s="611">
        <v>5.6</v>
      </c>
      <c r="DA46" s="612"/>
      <c r="DB46" s="612"/>
      <c r="DC46" s="613"/>
      <c r="DD46" s="614">
        <v>32284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36760</v>
      </c>
      <c r="CS47" s="621"/>
      <c r="CT47" s="621"/>
      <c r="CU47" s="621"/>
      <c r="CV47" s="621"/>
      <c r="CW47" s="621"/>
      <c r="CX47" s="621"/>
      <c r="CY47" s="622"/>
      <c r="CZ47" s="611">
        <v>0.8</v>
      </c>
      <c r="DA47" s="623"/>
      <c r="DB47" s="623"/>
      <c r="DC47" s="624"/>
      <c r="DD47" s="614">
        <v>4280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4825186</v>
      </c>
      <c r="CS49" s="593"/>
      <c r="CT49" s="593"/>
      <c r="CU49" s="593"/>
      <c r="CV49" s="593"/>
      <c r="CW49" s="593"/>
      <c r="CX49" s="593"/>
      <c r="CY49" s="594"/>
      <c r="CZ49" s="595">
        <v>100</v>
      </c>
      <c r="DA49" s="596"/>
      <c r="DB49" s="596"/>
      <c r="DC49" s="597"/>
      <c r="DD49" s="598">
        <v>3145001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yLFFN/Hf1MLr45ZaPuWP4/FO4J/LpQaZ36CO076NjQTrqtPifU2bLE3HVNfMWMaQ85OfxTE6eA+ezGEREhbKw==" saltValue="IyRsqMCXDyoEhx536ol0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8" t="s">
        <v>353</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9" t="s">
        <v>354</v>
      </c>
      <c r="DK2" s="1080"/>
      <c r="DL2" s="1080"/>
      <c r="DM2" s="1080"/>
      <c r="DN2" s="1080"/>
      <c r="DO2" s="1081"/>
      <c r="DP2" s="210"/>
      <c r="DQ2" s="1079" t="s">
        <v>355</v>
      </c>
      <c r="DR2" s="1080"/>
      <c r="DS2" s="1080"/>
      <c r="DT2" s="1080"/>
      <c r="DU2" s="1080"/>
      <c r="DV2" s="1080"/>
      <c r="DW2" s="1080"/>
      <c r="DX2" s="1080"/>
      <c r="DY2" s="1080"/>
      <c r="DZ2" s="108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2"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2" t="s">
        <v>372</v>
      </c>
      <c r="DH5" s="1073"/>
      <c r="DI5" s="1073"/>
      <c r="DJ5" s="1073"/>
      <c r="DK5" s="1074"/>
      <c r="DL5" s="1072" t="s">
        <v>373</v>
      </c>
      <c r="DM5" s="1073"/>
      <c r="DN5" s="1073"/>
      <c r="DO5" s="1073"/>
      <c r="DP5" s="1074"/>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3"/>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5"/>
      <c r="DH6" s="1076"/>
      <c r="DI6" s="1076"/>
      <c r="DJ6" s="1076"/>
      <c r="DK6" s="1077"/>
      <c r="DL6" s="1075"/>
      <c r="DM6" s="1076"/>
      <c r="DN6" s="1076"/>
      <c r="DO6" s="1076"/>
      <c r="DP6" s="1077"/>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90">
        <v>5012</v>
      </c>
      <c r="R7" s="1091"/>
      <c r="S7" s="1091"/>
      <c r="T7" s="1091"/>
      <c r="U7" s="1091"/>
      <c r="V7" s="1091">
        <v>4825</v>
      </c>
      <c r="W7" s="1091"/>
      <c r="X7" s="1091"/>
      <c r="Y7" s="1091"/>
      <c r="Z7" s="1091"/>
      <c r="AA7" s="1091">
        <v>178</v>
      </c>
      <c r="AB7" s="1091"/>
      <c r="AC7" s="1091"/>
      <c r="AD7" s="1091"/>
      <c r="AE7" s="1092"/>
      <c r="AF7" s="1093">
        <v>148</v>
      </c>
      <c r="AG7" s="1094"/>
      <c r="AH7" s="1094"/>
      <c r="AI7" s="1094"/>
      <c r="AJ7" s="1095"/>
      <c r="AK7" s="1096">
        <v>375</v>
      </c>
      <c r="AL7" s="1097"/>
      <c r="AM7" s="1097"/>
      <c r="AN7" s="1097"/>
      <c r="AO7" s="1097"/>
      <c r="AP7" s="1097">
        <v>4250</v>
      </c>
      <c r="AQ7" s="1097"/>
      <c r="AR7" s="1097"/>
      <c r="AS7" s="1097"/>
      <c r="AT7" s="1097"/>
      <c r="AU7" s="1098"/>
      <c r="AV7" s="1098"/>
      <c r="AW7" s="1098"/>
      <c r="AX7" s="1098"/>
      <c r="AY7" s="1099"/>
      <c r="AZ7" s="214"/>
      <c r="BA7" s="214"/>
      <c r="BB7" s="214"/>
      <c r="BC7" s="214"/>
      <c r="BD7" s="214"/>
      <c r="BE7" s="215"/>
      <c r="BF7" s="215"/>
      <c r="BG7" s="215"/>
      <c r="BH7" s="215"/>
      <c r="BI7" s="215"/>
      <c r="BJ7" s="215"/>
      <c r="BK7" s="215"/>
      <c r="BL7" s="215"/>
      <c r="BM7" s="215"/>
      <c r="BN7" s="215"/>
      <c r="BO7" s="215"/>
      <c r="BP7" s="215"/>
      <c r="BQ7" s="218">
        <v>1</v>
      </c>
      <c r="BR7" s="219"/>
      <c r="BS7" s="1087"/>
      <c r="BT7" s="1088"/>
      <c r="BU7" s="1088"/>
      <c r="BV7" s="1088"/>
      <c r="BW7" s="1088"/>
      <c r="BX7" s="1088"/>
      <c r="BY7" s="1088"/>
      <c r="BZ7" s="1088"/>
      <c r="CA7" s="1088"/>
      <c r="CB7" s="1088"/>
      <c r="CC7" s="1088"/>
      <c r="CD7" s="1088"/>
      <c r="CE7" s="1088"/>
      <c r="CF7" s="1088"/>
      <c r="CG7" s="1100"/>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16"/>
    </row>
    <row r="8" spans="1:131" s="217" customFormat="1" ht="26.25" customHeight="1" x14ac:dyDescent="0.2">
      <c r="A8" s="220">
        <v>2</v>
      </c>
      <c r="B8" s="1017" t="s">
        <v>376</v>
      </c>
      <c r="C8" s="1018"/>
      <c r="D8" s="1018"/>
      <c r="E8" s="1018"/>
      <c r="F8" s="1018"/>
      <c r="G8" s="1018"/>
      <c r="H8" s="1018"/>
      <c r="I8" s="1018"/>
      <c r="J8" s="1018"/>
      <c r="K8" s="1018"/>
      <c r="L8" s="1018"/>
      <c r="M8" s="1018"/>
      <c r="N8" s="1018"/>
      <c r="O8" s="1018"/>
      <c r="P8" s="1019"/>
      <c r="Q8" s="1025">
        <v>5</v>
      </c>
      <c r="R8" s="1026"/>
      <c r="S8" s="1026"/>
      <c r="T8" s="1026"/>
      <c r="U8" s="1026"/>
      <c r="V8" s="1026">
        <v>5</v>
      </c>
      <c r="W8" s="1026"/>
      <c r="X8" s="1026"/>
      <c r="Y8" s="1026"/>
      <c r="Z8" s="1026"/>
      <c r="AA8" s="1026">
        <v>0</v>
      </c>
      <c r="AB8" s="1026"/>
      <c r="AC8" s="1026"/>
      <c r="AD8" s="1026"/>
      <c r="AE8" s="1027"/>
      <c r="AF8" s="1022" t="s">
        <v>122</v>
      </c>
      <c r="AG8" s="1023"/>
      <c r="AH8" s="1023"/>
      <c r="AI8" s="1023"/>
      <c r="AJ8" s="1024"/>
      <c r="AK8" s="1068">
        <v>2</v>
      </c>
      <c r="AL8" s="1069"/>
      <c r="AM8" s="1069"/>
      <c r="AN8" s="1069"/>
      <c r="AO8" s="1069"/>
      <c r="AP8" s="1069">
        <v>0</v>
      </c>
      <c r="AQ8" s="1069"/>
      <c r="AR8" s="1069"/>
      <c r="AS8" s="1069"/>
      <c r="AT8" s="1069"/>
      <c r="AU8" s="1070"/>
      <c r="AV8" s="1070"/>
      <c r="AW8" s="1070"/>
      <c r="AX8" s="1070"/>
      <c r="AY8" s="1071"/>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8"/>
      <c r="AL9" s="1069"/>
      <c r="AM9" s="1069"/>
      <c r="AN9" s="1069"/>
      <c r="AO9" s="1069"/>
      <c r="AP9" s="1069"/>
      <c r="AQ9" s="1069"/>
      <c r="AR9" s="1069"/>
      <c r="AS9" s="1069"/>
      <c r="AT9" s="1069"/>
      <c r="AU9" s="1070"/>
      <c r="AV9" s="1070"/>
      <c r="AW9" s="1070"/>
      <c r="AX9" s="1070"/>
      <c r="AY9" s="1071"/>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8"/>
      <c r="AL10" s="1069"/>
      <c r="AM10" s="1069"/>
      <c r="AN10" s="1069"/>
      <c r="AO10" s="1069"/>
      <c r="AP10" s="1069"/>
      <c r="AQ10" s="1069"/>
      <c r="AR10" s="1069"/>
      <c r="AS10" s="1069"/>
      <c r="AT10" s="1069"/>
      <c r="AU10" s="1070"/>
      <c r="AV10" s="1070"/>
      <c r="AW10" s="1070"/>
      <c r="AX10" s="1070"/>
      <c r="AY10" s="1071"/>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8"/>
      <c r="AL11" s="1069"/>
      <c r="AM11" s="1069"/>
      <c r="AN11" s="1069"/>
      <c r="AO11" s="1069"/>
      <c r="AP11" s="1069"/>
      <c r="AQ11" s="1069"/>
      <c r="AR11" s="1069"/>
      <c r="AS11" s="1069"/>
      <c r="AT11" s="1069"/>
      <c r="AU11" s="1070"/>
      <c r="AV11" s="1070"/>
      <c r="AW11" s="1070"/>
      <c r="AX11" s="1070"/>
      <c r="AY11" s="1071"/>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8"/>
      <c r="AL12" s="1069"/>
      <c r="AM12" s="1069"/>
      <c r="AN12" s="1069"/>
      <c r="AO12" s="1069"/>
      <c r="AP12" s="1069"/>
      <c r="AQ12" s="1069"/>
      <c r="AR12" s="1069"/>
      <c r="AS12" s="1069"/>
      <c r="AT12" s="1069"/>
      <c r="AU12" s="1070"/>
      <c r="AV12" s="1070"/>
      <c r="AW12" s="1070"/>
      <c r="AX12" s="1070"/>
      <c r="AY12" s="1071"/>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8"/>
      <c r="AL13" s="1069"/>
      <c r="AM13" s="1069"/>
      <c r="AN13" s="1069"/>
      <c r="AO13" s="1069"/>
      <c r="AP13" s="1069"/>
      <c r="AQ13" s="1069"/>
      <c r="AR13" s="1069"/>
      <c r="AS13" s="1069"/>
      <c r="AT13" s="1069"/>
      <c r="AU13" s="1070"/>
      <c r="AV13" s="1070"/>
      <c r="AW13" s="1070"/>
      <c r="AX13" s="1070"/>
      <c r="AY13" s="1071"/>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8"/>
      <c r="AL14" s="1069"/>
      <c r="AM14" s="1069"/>
      <c r="AN14" s="1069"/>
      <c r="AO14" s="1069"/>
      <c r="AP14" s="1069"/>
      <c r="AQ14" s="1069"/>
      <c r="AR14" s="1069"/>
      <c r="AS14" s="1069"/>
      <c r="AT14" s="1069"/>
      <c r="AU14" s="1070"/>
      <c r="AV14" s="1070"/>
      <c r="AW14" s="1070"/>
      <c r="AX14" s="1070"/>
      <c r="AY14" s="1071"/>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8"/>
      <c r="AL15" s="1069"/>
      <c r="AM15" s="1069"/>
      <c r="AN15" s="1069"/>
      <c r="AO15" s="1069"/>
      <c r="AP15" s="1069"/>
      <c r="AQ15" s="1069"/>
      <c r="AR15" s="1069"/>
      <c r="AS15" s="1069"/>
      <c r="AT15" s="1069"/>
      <c r="AU15" s="1070"/>
      <c r="AV15" s="1070"/>
      <c r="AW15" s="1070"/>
      <c r="AX15" s="1070"/>
      <c r="AY15" s="1071"/>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8"/>
      <c r="AL16" s="1069"/>
      <c r="AM16" s="1069"/>
      <c r="AN16" s="1069"/>
      <c r="AO16" s="1069"/>
      <c r="AP16" s="1069"/>
      <c r="AQ16" s="1069"/>
      <c r="AR16" s="1069"/>
      <c r="AS16" s="1069"/>
      <c r="AT16" s="1069"/>
      <c r="AU16" s="1070"/>
      <c r="AV16" s="1070"/>
      <c r="AW16" s="1070"/>
      <c r="AX16" s="1070"/>
      <c r="AY16" s="1071"/>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8"/>
      <c r="AL17" s="1069"/>
      <c r="AM17" s="1069"/>
      <c r="AN17" s="1069"/>
      <c r="AO17" s="1069"/>
      <c r="AP17" s="1069"/>
      <c r="AQ17" s="1069"/>
      <c r="AR17" s="1069"/>
      <c r="AS17" s="1069"/>
      <c r="AT17" s="1069"/>
      <c r="AU17" s="1070"/>
      <c r="AV17" s="1070"/>
      <c r="AW17" s="1070"/>
      <c r="AX17" s="1070"/>
      <c r="AY17" s="1071"/>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8"/>
      <c r="AL18" s="1069"/>
      <c r="AM18" s="1069"/>
      <c r="AN18" s="1069"/>
      <c r="AO18" s="1069"/>
      <c r="AP18" s="1069"/>
      <c r="AQ18" s="1069"/>
      <c r="AR18" s="1069"/>
      <c r="AS18" s="1069"/>
      <c r="AT18" s="1069"/>
      <c r="AU18" s="1070"/>
      <c r="AV18" s="1070"/>
      <c r="AW18" s="1070"/>
      <c r="AX18" s="1070"/>
      <c r="AY18" s="1071"/>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8"/>
      <c r="AL19" s="1069"/>
      <c r="AM19" s="1069"/>
      <c r="AN19" s="1069"/>
      <c r="AO19" s="1069"/>
      <c r="AP19" s="1069"/>
      <c r="AQ19" s="1069"/>
      <c r="AR19" s="1069"/>
      <c r="AS19" s="1069"/>
      <c r="AT19" s="1069"/>
      <c r="AU19" s="1070"/>
      <c r="AV19" s="1070"/>
      <c r="AW19" s="1070"/>
      <c r="AX19" s="1070"/>
      <c r="AY19" s="1071"/>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8"/>
      <c r="AL20" s="1069"/>
      <c r="AM20" s="1069"/>
      <c r="AN20" s="1069"/>
      <c r="AO20" s="1069"/>
      <c r="AP20" s="1069"/>
      <c r="AQ20" s="1069"/>
      <c r="AR20" s="1069"/>
      <c r="AS20" s="1069"/>
      <c r="AT20" s="1069"/>
      <c r="AU20" s="1070"/>
      <c r="AV20" s="1070"/>
      <c r="AW20" s="1070"/>
      <c r="AX20" s="1070"/>
      <c r="AY20" s="1071"/>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8"/>
      <c r="AL21" s="1069"/>
      <c r="AM21" s="1069"/>
      <c r="AN21" s="1069"/>
      <c r="AO21" s="1069"/>
      <c r="AP21" s="1069"/>
      <c r="AQ21" s="1069"/>
      <c r="AR21" s="1069"/>
      <c r="AS21" s="1069"/>
      <c r="AT21" s="1069"/>
      <c r="AU21" s="1070"/>
      <c r="AV21" s="1070"/>
      <c r="AW21" s="1070"/>
      <c r="AX21" s="1070"/>
      <c r="AY21" s="1071"/>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1"/>
      <c r="R22" s="1062"/>
      <c r="S22" s="1062"/>
      <c r="T22" s="1062"/>
      <c r="U22" s="1062"/>
      <c r="V22" s="1062"/>
      <c r="W22" s="1062"/>
      <c r="X22" s="1062"/>
      <c r="Y22" s="1062"/>
      <c r="Z22" s="1062"/>
      <c r="AA22" s="1062"/>
      <c r="AB22" s="1062"/>
      <c r="AC22" s="1062"/>
      <c r="AD22" s="1062"/>
      <c r="AE22" s="1063"/>
      <c r="AF22" s="1022"/>
      <c r="AG22" s="1023"/>
      <c r="AH22" s="1023"/>
      <c r="AI22" s="1023"/>
      <c r="AJ22" s="1024"/>
      <c r="AK22" s="1064"/>
      <c r="AL22" s="1065"/>
      <c r="AM22" s="1065"/>
      <c r="AN22" s="1065"/>
      <c r="AO22" s="1065"/>
      <c r="AP22" s="1065"/>
      <c r="AQ22" s="1065"/>
      <c r="AR22" s="1065"/>
      <c r="AS22" s="1065"/>
      <c r="AT22" s="1065"/>
      <c r="AU22" s="1066"/>
      <c r="AV22" s="1066"/>
      <c r="AW22" s="1066"/>
      <c r="AX22" s="1066"/>
      <c r="AY22" s="1067"/>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378</v>
      </c>
      <c r="B23" s="924" t="s">
        <v>379</v>
      </c>
      <c r="C23" s="925"/>
      <c r="D23" s="925"/>
      <c r="E23" s="925"/>
      <c r="F23" s="925"/>
      <c r="G23" s="925"/>
      <c r="H23" s="925"/>
      <c r="I23" s="925"/>
      <c r="J23" s="925"/>
      <c r="K23" s="925"/>
      <c r="L23" s="925"/>
      <c r="M23" s="925"/>
      <c r="N23" s="925"/>
      <c r="O23" s="925"/>
      <c r="P23" s="935"/>
      <c r="Q23" s="1056">
        <f>Q7+Q8</f>
        <v>5017</v>
      </c>
      <c r="R23" s="1057"/>
      <c r="S23" s="1057"/>
      <c r="T23" s="1057"/>
      <c r="U23" s="1057"/>
      <c r="V23" s="1048">
        <f t="shared" ref="V23" si="0">V7+V8</f>
        <v>4830</v>
      </c>
      <c r="W23" s="1049"/>
      <c r="X23" s="1049"/>
      <c r="Y23" s="1049"/>
      <c r="Z23" s="1050"/>
      <c r="AA23" s="1048">
        <f t="shared" ref="AA23" si="1">AA7+AA8</f>
        <v>178</v>
      </c>
      <c r="AB23" s="1049"/>
      <c r="AC23" s="1049"/>
      <c r="AD23" s="1049"/>
      <c r="AE23" s="1055"/>
      <c r="AF23" s="1054">
        <v>148</v>
      </c>
      <c r="AG23" s="1049"/>
      <c r="AH23" s="1049"/>
      <c r="AI23" s="1049"/>
      <c r="AJ23" s="1055"/>
      <c r="AK23" s="1058"/>
      <c r="AL23" s="1059"/>
      <c r="AM23" s="1059"/>
      <c r="AN23" s="1059"/>
      <c r="AO23" s="1060"/>
      <c r="AP23" s="1048">
        <f t="shared" ref="AP23" si="2">AP7+AP8</f>
        <v>4250</v>
      </c>
      <c r="AQ23" s="1049"/>
      <c r="AR23" s="1049"/>
      <c r="AS23" s="1049"/>
      <c r="AT23" s="1050"/>
      <c r="AU23" s="1051"/>
      <c r="AV23" s="1052"/>
      <c r="AW23" s="1052"/>
      <c r="AX23" s="1052"/>
      <c r="AY23" s="1053"/>
      <c r="AZ23" s="1054" t="s">
        <v>122</v>
      </c>
      <c r="BA23" s="1049"/>
      <c r="BB23" s="1049"/>
      <c r="BC23" s="1049"/>
      <c r="BD23" s="1055"/>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390</v>
      </c>
      <c r="C28" s="1035"/>
      <c r="D28" s="1035"/>
      <c r="E28" s="1035"/>
      <c r="F28" s="1035"/>
      <c r="G28" s="1035"/>
      <c r="H28" s="1035"/>
      <c r="I28" s="1035"/>
      <c r="J28" s="1035"/>
      <c r="K28" s="1035"/>
      <c r="L28" s="1035"/>
      <c r="M28" s="1035"/>
      <c r="N28" s="1035"/>
      <c r="O28" s="1035"/>
      <c r="P28" s="1036"/>
      <c r="Q28" s="1037">
        <v>1075</v>
      </c>
      <c r="R28" s="1038"/>
      <c r="S28" s="1038"/>
      <c r="T28" s="1038"/>
      <c r="U28" s="1038"/>
      <c r="V28" s="1038">
        <v>1037</v>
      </c>
      <c r="W28" s="1038"/>
      <c r="X28" s="1038"/>
      <c r="Y28" s="1038"/>
      <c r="Z28" s="1038"/>
      <c r="AA28" s="1038">
        <v>38</v>
      </c>
      <c r="AB28" s="1038"/>
      <c r="AC28" s="1038"/>
      <c r="AD28" s="1038"/>
      <c r="AE28" s="1039"/>
      <c r="AF28" s="1040">
        <v>38</v>
      </c>
      <c r="AG28" s="1038"/>
      <c r="AH28" s="1038"/>
      <c r="AI28" s="1038"/>
      <c r="AJ28" s="1041"/>
      <c r="AK28" s="1029">
        <v>95</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391</v>
      </c>
      <c r="C29" s="1018"/>
      <c r="D29" s="1018"/>
      <c r="E29" s="1018"/>
      <c r="F29" s="1018"/>
      <c r="G29" s="1018"/>
      <c r="H29" s="1018"/>
      <c r="I29" s="1018"/>
      <c r="J29" s="1018"/>
      <c r="K29" s="1018"/>
      <c r="L29" s="1018"/>
      <c r="M29" s="1018"/>
      <c r="N29" s="1018"/>
      <c r="O29" s="1018"/>
      <c r="P29" s="1019"/>
      <c r="Q29" s="1025">
        <v>136</v>
      </c>
      <c r="R29" s="1026"/>
      <c r="S29" s="1026"/>
      <c r="T29" s="1026"/>
      <c r="U29" s="1026"/>
      <c r="V29" s="1026">
        <v>135</v>
      </c>
      <c r="W29" s="1026"/>
      <c r="X29" s="1026"/>
      <c r="Y29" s="1026"/>
      <c r="Z29" s="1026"/>
      <c r="AA29" s="1026">
        <v>1</v>
      </c>
      <c r="AB29" s="1026"/>
      <c r="AC29" s="1026"/>
      <c r="AD29" s="1026"/>
      <c r="AE29" s="1027"/>
      <c r="AF29" s="1022" t="s">
        <v>122</v>
      </c>
      <c r="AG29" s="1023"/>
      <c r="AH29" s="1023"/>
      <c r="AI29" s="1023"/>
      <c r="AJ29" s="1024"/>
      <c r="AK29" s="967">
        <v>48</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c r="C30" s="1018"/>
      <c r="D30" s="1018"/>
      <c r="E30" s="1018"/>
      <c r="F30" s="1018"/>
      <c r="G30" s="1018"/>
      <c r="H30" s="1018"/>
      <c r="I30" s="1018"/>
      <c r="J30" s="1018"/>
      <c r="K30" s="1018"/>
      <c r="L30" s="1018"/>
      <c r="M30" s="1018"/>
      <c r="N30" s="1018"/>
      <c r="O30" s="1018"/>
      <c r="P30" s="1019"/>
      <c r="Q30" s="1025"/>
      <c r="R30" s="1026"/>
      <c r="S30" s="1026"/>
      <c r="T30" s="1026"/>
      <c r="U30" s="1026"/>
      <c r="V30" s="1026"/>
      <c r="W30" s="1026"/>
      <c r="X30" s="1026"/>
      <c r="Y30" s="1026"/>
      <c r="Z30" s="1026"/>
      <c r="AA30" s="1026"/>
      <c r="AB30" s="1026"/>
      <c r="AC30" s="1026"/>
      <c r="AD30" s="1026"/>
      <c r="AE30" s="1027"/>
      <c r="AF30" s="1022"/>
      <c r="AG30" s="1023"/>
      <c r="AH30" s="1023"/>
      <c r="AI30" s="1023"/>
      <c r="AJ30" s="1024"/>
      <c r="AK30" s="967"/>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392</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378</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38</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395</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396</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540</v>
      </c>
      <c r="C68" s="973"/>
      <c r="D68" s="973"/>
      <c r="E68" s="973"/>
      <c r="F68" s="973"/>
      <c r="G68" s="973"/>
      <c r="H68" s="973"/>
      <c r="I68" s="973"/>
      <c r="J68" s="973"/>
      <c r="K68" s="973"/>
      <c r="L68" s="973"/>
      <c r="M68" s="973"/>
      <c r="N68" s="973"/>
      <c r="O68" s="973"/>
      <c r="P68" s="974"/>
      <c r="Q68" s="975">
        <v>3328</v>
      </c>
      <c r="R68" s="969"/>
      <c r="S68" s="969"/>
      <c r="T68" s="969"/>
      <c r="U68" s="969"/>
      <c r="V68" s="969">
        <v>3263</v>
      </c>
      <c r="W68" s="969"/>
      <c r="X68" s="969"/>
      <c r="Y68" s="969"/>
      <c r="Z68" s="969"/>
      <c r="AA68" s="969">
        <v>65</v>
      </c>
      <c r="AB68" s="969"/>
      <c r="AC68" s="969"/>
      <c r="AD68" s="969"/>
      <c r="AE68" s="969"/>
      <c r="AF68" s="969">
        <v>65</v>
      </c>
      <c r="AG68" s="969"/>
      <c r="AH68" s="969"/>
      <c r="AI68" s="969"/>
      <c r="AJ68" s="969"/>
      <c r="AK68" s="969">
        <v>64</v>
      </c>
      <c r="AL68" s="969"/>
      <c r="AM68" s="969"/>
      <c r="AN68" s="969"/>
      <c r="AO68" s="969"/>
      <c r="AP68" s="969">
        <v>2214</v>
      </c>
      <c r="AQ68" s="969"/>
      <c r="AR68" s="969"/>
      <c r="AS68" s="969"/>
      <c r="AT68" s="969"/>
      <c r="AU68" s="969">
        <v>392</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541</v>
      </c>
      <c r="C69" s="962"/>
      <c r="D69" s="962"/>
      <c r="E69" s="962"/>
      <c r="F69" s="962"/>
      <c r="G69" s="962"/>
      <c r="H69" s="962"/>
      <c r="I69" s="962"/>
      <c r="J69" s="962"/>
      <c r="K69" s="962"/>
      <c r="L69" s="962"/>
      <c r="M69" s="962"/>
      <c r="N69" s="962"/>
      <c r="O69" s="962"/>
      <c r="P69" s="963"/>
      <c r="Q69" s="964">
        <v>18017</v>
      </c>
      <c r="R69" s="958"/>
      <c r="S69" s="958"/>
      <c r="T69" s="958"/>
      <c r="U69" s="958"/>
      <c r="V69" s="958">
        <v>17271</v>
      </c>
      <c r="W69" s="958"/>
      <c r="X69" s="958"/>
      <c r="Y69" s="958"/>
      <c r="Z69" s="958"/>
      <c r="AA69" s="958">
        <v>746</v>
      </c>
      <c r="AB69" s="958"/>
      <c r="AC69" s="958"/>
      <c r="AD69" s="958"/>
      <c r="AE69" s="958"/>
      <c r="AF69" s="958">
        <v>371</v>
      </c>
      <c r="AG69" s="958"/>
      <c r="AH69" s="958"/>
      <c r="AI69" s="958"/>
      <c r="AJ69" s="958"/>
      <c r="AK69" s="958">
        <v>2779</v>
      </c>
      <c r="AL69" s="958"/>
      <c r="AM69" s="958"/>
      <c r="AN69" s="958"/>
      <c r="AO69" s="958"/>
      <c r="AP69" s="958"/>
      <c r="AQ69" s="958"/>
      <c r="AR69" s="958"/>
      <c r="AS69" s="958"/>
      <c r="AT69" s="958"/>
      <c r="AU69" s="958"/>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542</v>
      </c>
      <c r="C70" s="962"/>
      <c r="D70" s="962"/>
      <c r="E70" s="962"/>
      <c r="F70" s="962"/>
      <c r="G70" s="962"/>
      <c r="H70" s="962"/>
      <c r="I70" s="962"/>
      <c r="J70" s="962"/>
      <c r="K70" s="962"/>
      <c r="L70" s="962"/>
      <c r="M70" s="962"/>
      <c r="N70" s="962"/>
      <c r="O70" s="962"/>
      <c r="P70" s="963"/>
      <c r="Q70" s="964">
        <v>186</v>
      </c>
      <c r="R70" s="958"/>
      <c r="S70" s="958"/>
      <c r="T70" s="958"/>
      <c r="U70" s="958"/>
      <c r="V70" s="958">
        <v>158</v>
      </c>
      <c r="W70" s="958"/>
      <c r="X70" s="958"/>
      <c r="Y70" s="958"/>
      <c r="Z70" s="958"/>
      <c r="AA70" s="958">
        <v>28</v>
      </c>
      <c r="AB70" s="958"/>
      <c r="AC70" s="958"/>
      <c r="AD70" s="958"/>
      <c r="AE70" s="958"/>
      <c r="AF70" s="958">
        <v>1059</v>
      </c>
      <c r="AG70" s="958"/>
      <c r="AH70" s="958"/>
      <c r="AI70" s="958"/>
      <c r="AJ70" s="958"/>
      <c r="AK70" s="958">
        <v>53</v>
      </c>
      <c r="AL70" s="958"/>
      <c r="AM70" s="958"/>
      <c r="AN70" s="958"/>
      <c r="AO70" s="958"/>
      <c r="AP70" s="958"/>
      <c r="AQ70" s="958"/>
      <c r="AR70" s="958"/>
      <c r="AS70" s="958"/>
      <c r="AT70" s="958"/>
      <c r="AU70" s="958"/>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543</v>
      </c>
      <c r="C71" s="962"/>
      <c r="D71" s="962"/>
      <c r="E71" s="962"/>
      <c r="F71" s="962"/>
      <c r="G71" s="962"/>
      <c r="H71" s="962"/>
      <c r="I71" s="962"/>
      <c r="J71" s="962"/>
      <c r="K71" s="962"/>
      <c r="L71" s="962"/>
      <c r="M71" s="962"/>
      <c r="N71" s="962"/>
      <c r="O71" s="962"/>
      <c r="P71" s="963"/>
      <c r="Q71" s="964">
        <v>3607</v>
      </c>
      <c r="R71" s="958"/>
      <c r="S71" s="958"/>
      <c r="T71" s="958"/>
      <c r="U71" s="958"/>
      <c r="V71" s="958">
        <v>3630</v>
      </c>
      <c r="W71" s="958"/>
      <c r="X71" s="958"/>
      <c r="Y71" s="958"/>
      <c r="Z71" s="958"/>
      <c r="AA71" s="958">
        <v>-23</v>
      </c>
      <c r="AB71" s="958"/>
      <c r="AC71" s="958"/>
      <c r="AD71" s="958"/>
      <c r="AE71" s="958"/>
      <c r="AF71" s="958">
        <v>3530</v>
      </c>
      <c r="AG71" s="958"/>
      <c r="AH71" s="958"/>
      <c r="AI71" s="958"/>
      <c r="AJ71" s="958"/>
      <c r="AK71" s="958">
        <v>326</v>
      </c>
      <c r="AL71" s="958"/>
      <c r="AM71" s="958"/>
      <c r="AN71" s="958"/>
      <c r="AO71" s="958"/>
      <c r="AP71" s="958">
        <v>4484</v>
      </c>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544</v>
      </c>
      <c r="C72" s="962"/>
      <c r="D72" s="962"/>
      <c r="E72" s="962"/>
      <c r="F72" s="962"/>
      <c r="G72" s="962"/>
      <c r="H72" s="962"/>
      <c r="I72" s="962"/>
      <c r="J72" s="962"/>
      <c r="K72" s="962"/>
      <c r="L72" s="962"/>
      <c r="M72" s="962"/>
      <c r="N72" s="962"/>
      <c r="O72" s="962"/>
      <c r="P72" s="963"/>
      <c r="Q72" s="964">
        <v>2756</v>
      </c>
      <c r="R72" s="958"/>
      <c r="S72" s="958"/>
      <c r="T72" s="958"/>
      <c r="U72" s="958"/>
      <c r="V72" s="958">
        <v>2686</v>
      </c>
      <c r="W72" s="958"/>
      <c r="X72" s="958"/>
      <c r="Y72" s="958"/>
      <c r="Z72" s="958"/>
      <c r="AA72" s="958">
        <v>70</v>
      </c>
      <c r="AB72" s="958"/>
      <c r="AC72" s="958"/>
      <c r="AD72" s="958"/>
      <c r="AE72" s="958"/>
      <c r="AF72" s="958">
        <v>70</v>
      </c>
      <c r="AG72" s="958"/>
      <c r="AH72" s="958"/>
      <c r="AI72" s="958"/>
      <c r="AJ72" s="958"/>
      <c r="AK72" s="958">
        <v>9</v>
      </c>
      <c r="AL72" s="958"/>
      <c r="AM72" s="958"/>
      <c r="AN72" s="958"/>
      <c r="AO72" s="958"/>
      <c r="AP72" s="958">
        <v>4386</v>
      </c>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545</v>
      </c>
      <c r="C73" s="962"/>
      <c r="D73" s="962"/>
      <c r="E73" s="962"/>
      <c r="F73" s="962"/>
      <c r="G73" s="962"/>
      <c r="H73" s="962"/>
      <c r="I73" s="962"/>
      <c r="J73" s="962"/>
      <c r="K73" s="962"/>
      <c r="L73" s="962"/>
      <c r="M73" s="962"/>
      <c r="N73" s="962"/>
      <c r="O73" s="962"/>
      <c r="P73" s="963"/>
      <c r="Q73" s="964">
        <v>127</v>
      </c>
      <c r="R73" s="958"/>
      <c r="S73" s="958"/>
      <c r="T73" s="958"/>
      <c r="U73" s="958"/>
      <c r="V73" s="958">
        <v>122</v>
      </c>
      <c r="W73" s="958"/>
      <c r="X73" s="958"/>
      <c r="Y73" s="958"/>
      <c r="Z73" s="958"/>
      <c r="AA73" s="958">
        <v>5</v>
      </c>
      <c r="AB73" s="958"/>
      <c r="AC73" s="958"/>
      <c r="AD73" s="958"/>
      <c r="AE73" s="958"/>
      <c r="AF73" s="958">
        <v>5</v>
      </c>
      <c r="AG73" s="958"/>
      <c r="AH73" s="958"/>
      <c r="AI73" s="958"/>
      <c r="AJ73" s="958"/>
      <c r="AK73" s="958">
        <v>40</v>
      </c>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546</v>
      </c>
      <c r="C74" s="962"/>
      <c r="D74" s="962"/>
      <c r="E74" s="962"/>
      <c r="F74" s="962"/>
      <c r="G74" s="962"/>
      <c r="H74" s="962"/>
      <c r="I74" s="962"/>
      <c r="J74" s="962"/>
      <c r="K74" s="962"/>
      <c r="L74" s="962"/>
      <c r="M74" s="962"/>
      <c r="N74" s="962"/>
      <c r="O74" s="962"/>
      <c r="P74" s="963"/>
      <c r="Q74" s="964">
        <v>140745</v>
      </c>
      <c r="R74" s="958"/>
      <c r="S74" s="958"/>
      <c r="T74" s="958"/>
      <c r="U74" s="958"/>
      <c r="V74" s="958">
        <v>139623</v>
      </c>
      <c r="W74" s="958"/>
      <c r="X74" s="958"/>
      <c r="Y74" s="958"/>
      <c r="Z74" s="958"/>
      <c r="AA74" s="958">
        <v>1121</v>
      </c>
      <c r="AB74" s="958"/>
      <c r="AC74" s="958"/>
      <c r="AD74" s="958"/>
      <c r="AE74" s="958"/>
      <c r="AF74" s="958">
        <v>206</v>
      </c>
      <c r="AG74" s="958"/>
      <c r="AH74" s="958"/>
      <c r="AI74" s="958"/>
      <c r="AJ74" s="958"/>
      <c r="AK74" s="958">
        <v>773</v>
      </c>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547</v>
      </c>
      <c r="C75" s="962"/>
      <c r="D75" s="962"/>
      <c r="E75" s="962"/>
      <c r="F75" s="962"/>
      <c r="G75" s="962"/>
      <c r="H75" s="962"/>
      <c r="I75" s="962"/>
      <c r="J75" s="962"/>
      <c r="K75" s="962"/>
      <c r="L75" s="962"/>
      <c r="M75" s="962"/>
      <c r="N75" s="962"/>
      <c r="O75" s="962"/>
      <c r="P75" s="963"/>
      <c r="Q75" s="965">
        <v>2877</v>
      </c>
      <c r="R75" s="966"/>
      <c r="S75" s="966"/>
      <c r="T75" s="966"/>
      <c r="U75" s="967"/>
      <c r="V75" s="968">
        <v>2785</v>
      </c>
      <c r="W75" s="966"/>
      <c r="X75" s="966"/>
      <c r="Y75" s="966"/>
      <c r="Z75" s="967"/>
      <c r="AA75" s="968">
        <v>92</v>
      </c>
      <c r="AB75" s="966"/>
      <c r="AC75" s="966"/>
      <c r="AD75" s="966"/>
      <c r="AE75" s="967"/>
      <c r="AF75" s="968">
        <v>92</v>
      </c>
      <c r="AG75" s="966"/>
      <c r="AH75" s="966"/>
      <c r="AI75" s="966"/>
      <c r="AJ75" s="967"/>
      <c r="AK75" s="968">
        <v>10</v>
      </c>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548</v>
      </c>
      <c r="C76" s="962"/>
      <c r="D76" s="962"/>
      <c r="E76" s="962"/>
      <c r="F76" s="962"/>
      <c r="G76" s="962"/>
      <c r="H76" s="962"/>
      <c r="I76" s="962"/>
      <c r="J76" s="962"/>
      <c r="K76" s="962"/>
      <c r="L76" s="962"/>
      <c r="M76" s="962"/>
      <c r="N76" s="962"/>
      <c r="O76" s="962"/>
      <c r="P76" s="963"/>
      <c r="Q76" s="965">
        <v>21</v>
      </c>
      <c r="R76" s="966"/>
      <c r="S76" s="966"/>
      <c r="T76" s="966"/>
      <c r="U76" s="967"/>
      <c r="V76" s="968">
        <v>20</v>
      </c>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549</v>
      </c>
      <c r="C77" s="962"/>
      <c r="D77" s="962"/>
      <c r="E77" s="962"/>
      <c r="F77" s="962"/>
      <c r="G77" s="962"/>
      <c r="H77" s="962"/>
      <c r="I77" s="962"/>
      <c r="J77" s="962"/>
      <c r="K77" s="962"/>
      <c r="L77" s="962"/>
      <c r="M77" s="962"/>
      <c r="N77" s="962"/>
      <c r="O77" s="962"/>
      <c r="P77" s="963"/>
      <c r="Q77" s="965">
        <v>192</v>
      </c>
      <c r="R77" s="966"/>
      <c r="S77" s="966"/>
      <c r="T77" s="966"/>
      <c r="U77" s="967"/>
      <c r="V77" s="968">
        <v>167</v>
      </c>
      <c r="W77" s="966"/>
      <c r="X77" s="966"/>
      <c r="Y77" s="966"/>
      <c r="Z77" s="967"/>
      <c r="AA77" s="968">
        <v>24</v>
      </c>
      <c r="AB77" s="966"/>
      <c r="AC77" s="966"/>
      <c r="AD77" s="966"/>
      <c r="AE77" s="967"/>
      <c r="AF77" s="968">
        <v>24</v>
      </c>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378</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5422</v>
      </c>
      <c r="AG88" s="946"/>
      <c r="AH88" s="946"/>
      <c r="AI88" s="946"/>
      <c r="AJ88" s="946"/>
      <c r="AK88" s="950"/>
      <c r="AL88" s="950"/>
      <c r="AM88" s="950"/>
      <c r="AN88" s="950"/>
      <c r="AO88" s="950"/>
      <c r="AP88" s="946">
        <v>11084</v>
      </c>
      <c r="AQ88" s="946"/>
      <c r="AR88" s="946"/>
      <c r="AS88" s="946"/>
      <c r="AT88" s="946"/>
      <c r="AU88" s="946">
        <v>392</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295</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295</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295</v>
      </c>
      <c r="DR109" s="883"/>
      <c r="DS109" s="883"/>
      <c r="DT109" s="883"/>
      <c r="DU109" s="884"/>
      <c r="DV109" s="885" t="s">
        <v>408</v>
      </c>
      <c r="DW109" s="883"/>
      <c r="DX109" s="883"/>
      <c r="DY109" s="883"/>
      <c r="DZ109" s="916"/>
    </row>
    <row r="110" spans="1:131" s="212" customFormat="1" ht="26.25" customHeight="1" x14ac:dyDescent="0.2">
      <c r="A110" s="794" t="s">
        <v>410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657723</v>
      </c>
      <c r="AB110" s="876"/>
      <c r="AC110" s="876"/>
      <c r="AD110" s="876"/>
      <c r="AE110" s="877"/>
      <c r="AF110" s="878">
        <v>606106</v>
      </c>
      <c r="AG110" s="876"/>
      <c r="AH110" s="876"/>
      <c r="AI110" s="876"/>
      <c r="AJ110" s="877"/>
      <c r="AK110" s="878">
        <v>594205</v>
      </c>
      <c r="AL110" s="876"/>
      <c r="AM110" s="876"/>
      <c r="AN110" s="876"/>
      <c r="AO110" s="877"/>
      <c r="AP110" s="879">
        <v>26.2</v>
      </c>
      <c r="AQ110" s="880"/>
      <c r="AR110" s="880"/>
      <c r="AS110" s="880"/>
      <c r="AT110" s="881"/>
      <c r="AU110" s="917" t="s">
        <v>69</v>
      </c>
      <c r="AV110" s="918"/>
      <c r="AW110" s="918"/>
      <c r="AX110" s="918"/>
      <c r="AY110" s="918"/>
      <c r="AZ110" s="847" t="s">
        <v>411</v>
      </c>
      <c r="BA110" s="795"/>
      <c r="BB110" s="795"/>
      <c r="BC110" s="795"/>
      <c r="BD110" s="795"/>
      <c r="BE110" s="795"/>
      <c r="BF110" s="795"/>
      <c r="BG110" s="795"/>
      <c r="BH110" s="795"/>
      <c r="BI110" s="795"/>
      <c r="BJ110" s="795"/>
      <c r="BK110" s="795"/>
      <c r="BL110" s="795"/>
      <c r="BM110" s="795"/>
      <c r="BN110" s="795"/>
      <c r="BO110" s="795"/>
      <c r="BP110" s="796"/>
      <c r="BQ110" s="848">
        <v>4785202</v>
      </c>
      <c r="BR110" s="829"/>
      <c r="BS110" s="829"/>
      <c r="BT110" s="829"/>
      <c r="BU110" s="829"/>
      <c r="BV110" s="829">
        <v>4519290</v>
      </c>
      <c r="BW110" s="829"/>
      <c r="BX110" s="829"/>
      <c r="BY110" s="829"/>
      <c r="BZ110" s="829"/>
      <c r="CA110" s="829">
        <v>4249892</v>
      </c>
      <c r="CB110" s="829"/>
      <c r="CC110" s="829"/>
      <c r="CD110" s="829"/>
      <c r="CE110" s="829"/>
      <c r="CF110" s="853">
        <v>187</v>
      </c>
      <c r="CG110" s="854"/>
      <c r="CH110" s="854"/>
      <c r="CI110" s="854"/>
      <c r="CJ110" s="854"/>
      <c r="CK110" s="913" t="s">
        <v>412</v>
      </c>
      <c r="CL110" s="806"/>
      <c r="CM110" s="847" t="s">
        <v>413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415</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419</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422</v>
      </c>
      <c r="BA113" s="739"/>
      <c r="BB113" s="739"/>
      <c r="BC113" s="739"/>
      <c r="BD113" s="739"/>
      <c r="BE113" s="739"/>
      <c r="BF113" s="739"/>
      <c r="BG113" s="739"/>
      <c r="BH113" s="739"/>
      <c r="BI113" s="739"/>
      <c r="BJ113" s="739"/>
      <c r="BK113" s="739"/>
      <c r="BL113" s="739"/>
      <c r="BM113" s="739"/>
      <c r="BN113" s="739"/>
      <c r="BO113" s="739"/>
      <c r="BP113" s="740"/>
      <c r="BQ113" s="803">
        <v>871536</v>
      </c>
      <c r="BR113" s="804"/>
      <c r="BS113" s="804"/>
      <c r="BT113" s="804"/>
      <c r="BU113" s="804"/>
      <c r="BV113" s="804">
        <v>559435</v>
      </c>
      <c r="BW113" s="804"/>
      <c r="BX113" s="804"/>
      <c r="BY113" s="804"/>
      <c r="BZ113" s="804"/>
      <c r="CA113" s="804">
        <v>392178</v>
      </c>
      <c r="CB113" s="804"/>
      <c r="CC113" s="804"/>
      <c r="CD113" s="804"/>
      <c r="CE113" s="804"/>
      <c r="CF113" s="862">
        <v>17.3</v>
      </c>
      <c r="CG113" s="863"/>
      <c r="CH113" s="863"/>
      <c r="CI113" s="863"/>
      <c r="CJ113" s="863"/>
      <c r="CK113" s="914"/>
      <c r="CL113" s="808"/>
      <c r="CM113" s="802"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26665</v>
      </c>
      <c r="AB114" s="767"/>
      <c r="AC114" s="767"/>
      <c r="AD114" s="767"/>
      <c r="AE114" s="768"/>
      <c r="AF114" s="769">
        <v>27604</v>
      </c>
      <c r="AG114" s="767"/>
      <c r="AH114" s="767"/>
      <c r="AI114" s="767"/>
      <c r="AJ114" s="768"/>
      <c r="AK114" s="769">
        <v>28690</v>
      </c>
      <c r="AL114" s="767"/>
      <c r="AM114" s="767"/>
      <c r="AN114" s="767"/>
      <c r="AO114" s="768"/>
      <c r="AP114" s="811">
        <v>1.3</v>
      </c>
      <c r="AQ114" s="812"/>
      <c r="AR114" s="812"/>
      <c r="AS114" s="812"/>
      <c r="AT114" s="813"/>
      <c r="AU114" s="919"/>
      <c r="AV114" s="920"/>
      <c r="AW114" s="920"/>
      <c r="AX114" s="920"/>
      <c r="AY114" s="920"/>
      <c r="AZ114" s="802" t="s">
        <v>425</v>
      </c>
      <c r="BA114" s="739"/>
      <c r="BB114" s="739"/>
      <c r="BC114" s="739"/>
      <c r="BD114" s="739"/>
      <c r="BE114" s="739"/>
      <c r="BF114" s="739"/>
      <c r="BG114" s="739"/>
      <c r="BH114" s="739"/>
      <c r="BI114" s="739"/>
      <c r="BJ114" s="739"/>
      <c r="BK114" s="739"/>
      <c r="BL114" s="739"/>
      <c r="BM114" s="739"/>
      <c r="BN114" s="739"/>
      <c r="BO114" s="739"/>
      <c r="BP114" s="740"/>
      <c r="BQ114" s="803">
        <v>755710</v>
      </c>
      <c r="BR114" s="804"/>
      <c r="BS114" s="804"/>
      <c r="BT114" s="804"/>
      <c r="BU114" s="804"/>
      <c r="BV114" s="804">
        <v>787934</v>
      </c>
      <c r="BW114" s="804"/>
      <c r="BX114" s="804"/>
      <c r="BY114" s="804"/>
      <c r="BZ114" s="804"/>
      <c r="CA114" s="804">
        <v>800785</v>
      </c>
      <c r="CB114" s="804"/>
      <c r="CC114" s="804"/>
      <c r="CD114" s="804"/>
      <c r="CE114" s="804"/>
      <c r="CF114" s="862">
        <v>35.200000000000003</v>
      </c>
      <c r="CG114" s="863"/>
      <c r="CH114" s="863"/>
      <c r="CI114" s="863"/>
      <c r="CJ114" s="863"/>
      <c r="CK114" s="914"/>
      <c r="CL114" s="808"/>
      <c r="CM114" s="802"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428</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684388</v>
      </c>
      <c r="AB117" s="890"/>
      <c r="AC117" s="890"/>
      <c r="AD117" s="890"/>
      <c r="AE117" s="891"/>
      <c r="AF117" s="892">
        <v>633710</v>
      </c>
      <c r="AG117" s="890"/>
      <c r="AH117" s="890"/>
      <c r="AI117" s="890"/>
      <c r="AJ117" s="891"/>
      <c r="AK117" s="892">
        <v>622895</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295</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412</v>
      </c>
      <c r="B119" s="806"/>
      <c r="C119" s="847" t="s">
        <v>413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438</v>
      </c>
      <c r="BP119" s="865"/>
      <c r="BQ119" s="866">
        <v>6412448</v>
      </c>
      <c r="BR119" s="832"/>
      <c r="BS119" s="832"/>
      <c r="BT119" s="832"/>
      <c r="BU119" s="832"/>
      <c r="BV119" s="832">
        <v>5866659</v>
      </c>
      <c r="BW119" s="832"/>
      <c r="BX119" s="832"/>
      <c r="BY119" s="832"/>
      <c r="BZ119" s="832"/>
      <c r="CA119" s="832">
        <v>5442855</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440</v>
      </c>
      <c r="AV120" s="868"/>
      <c r="AW120" s="868"/>
      <c r="AX120" s="868"/>
      <c r="AY120" s="869"/>
      <c r="AZ120" s="847" t="s">
        <v>441</v>
      </c>
      <c r="BA120" s="795"/>
      <c r="BB120" s="795"/>
      <c r="BC120" s="795"/>
      <c r="BD120" s="795"/>
      <c r="BE120" s="795"/>
      <c r="BF120" s="795"/>
      <c r="BG120" s="795"/>
      <c r="BH120" s="795"/>
      <c r="BI120" s="795"/>
      <c r="BJ120" s="795"/>
      <c r="BK120" s="795"/>
      <c r="BL120" s="795"/>
      <c r="BM120" s="795"/>
      <c r="BN120" s="795"/>
      <c r="BO120" s="795"/>
      <c r="BP120" s="796"/>
      <c r="BQ120" s="848">
        <v>4610583</v>
      </c>
      <c r="BR120" s="829"/>
      <c r="BS120" s="829"/>
      <c r="BT120" s="829"/>
      <c r="BU120" s="829"/>
      <c r="BV120" s="829">
        <v>5009685</v>
      </c>
      <c r="BW120" s="829"/>
      <c r="BX120" s="829"/>
      <c r="BY120" s="829"/>
      <c r="BZ120" s="829"/>
      <c r="CA120" s="829">
        <v>5038495</v>
      </c>
      <c r="CB120" s="829"/>
      <c r="CC120" s="829"/>
      <c r="CD120" s="829"/>
      <c r="CE120" s="829"/>
      <c r="CF120" s="853">
        <v>221.8</v>
      </c>
      <c r="CG120" s="854"/>
      <c r="CH120" s="854"/>
      <c r="CI120" s="854"/>
      <c r="CJ120" s="854"/>
      <c r="CK120" s="855" t="s">
        <v>442</v>
      </c>
      <c r="CL120" s="839"/>
      <c r="CM120" s="839"/>
      <c r="CN120" s="839"/>
      <c r="CO120" s="840"/>
      <c r="CP120" s="859"/>
      <c r="CQ120" s="860"/>
      <c r="CR120" s="860"/>
      <c r="CS120" s="860"/>
      <c r="CT120" s="860"/>
      <c r="CU120" s="860"/>
      <c r="CV120" s="860"/>
      <c r="CW120" s="860"/>
      <c r="CX120" s="860"/>
      <c r="CY120" s="860"/>
      <c r="CZ120" s="860"/>
      <c r="DA120" s="860"/>
      <c r="DB120" s="860"/>
      <c r="DC120" s="860"/>
      <c r="DD120" s="860"/>
      <c r="DE120" s="860"/>
      <c r="DF120" s="861"/>
      <c r="DG120" s="848"/>
      <c r="DH120" s="829"/>
      <c r="DI120" s="829"/>
      <c r="DJ120" s="829"/>
      <c r="DK120" s="829"/>
      <c r="DL120" s="829"/>
      <c r="DM120" s="829"/>
      <c r="DN120" s="829"/>
      <c r="DO120" s="829"/>
      <c r="DP120" s="829"/>
      <c r="DQ120" s="829"/>
      <c r="DR120" s="829"/>
      <c r="DS120" s="829"/>
      <c r="DT120" s="829"/>
      <c r="DU120" s="829"/>
      <c r="DV120" s="830"/>
      <c r="DW120" s="830"/>
      <c r="DX120" s="830"/>
      <c r="DY120" s="830"/>
      <c r="DZ120" s="831"/>
    </row>
    <row r="121" spans="1:130" s="212" customFormat="1" ht="26.25" customHeight="1" x14ac:dyDescent="0.2">
      <c r="A121" s="807"/>
      <c r="B121" s="808"/>
      <c r="C121" s="850" t="s">
        <v>443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444</v>
      </c>
      <c r="BA121" s="739"/>
      <c r="BB121" s="739"/>
      <c r="BC121" s="739"/>
      <c r="BD121" s="739"/>
      <c r="BE121" s="739"/>
      <c r="BF121" s="739"/>
      <c r="BG121" s="739"/>
      <c r="BH121" s="739"/>
      <c r="BI121" s="739"/>
      <c r="BJ121" s="739"/>
      <c r="BK121" s="739"/>
      <c r="BL121" s="739"/>
      <c r="BM121" s="739"/>
      <c r="BN121" s="739"/>
      <c r="BO121" s="739"/>
      <c r="BP121" s="740"/>
      <c r="BQ121" s="803">
        <v>27698</v>
      </c>
      <c r="BR121" s="804"/>
      <c r="BS121" s="804"/>
      <c r="BT121" s="804"/>
      <c r="BU121" s="804"/>
      <c r="BV121" s="804">
        <v>18880</v>
      </c>
      <c r="BW121" s="804"/>
      <c r="BX121" s="804"/>
      <c r="BY121" s="804"/>
      <c r="BZ121" s="804"/>
      <c r="CA121" s="804">
        <v>14044</v>
      </c>
      <c r="CB121" s="804"/>
      <c r="CC121" s="804"/>
      <c r="CD121" s="804"/>
      <c r="CE121" s="804"/>
      <c r="CF121" s="862">
        <v>0.6</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12" customFormat="1" ht="26.25" customHeight="1" x14ac:dyDescent="0.2">
      <c r="A122" s="807"/>
      <c r="B122" s="808"/>
      <c r="C122" s="802"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445</v>
      </c>
      <c r="BA122" s="826"/>
      <c r="BB122" s="826"/>
      <c r="BC122" s="826"/>
      <c r="BD122" s="826"/>
      <c r="BE122" s="826"/>
      <c r="BF122" s="826"/>
      <c r="BG122" s="826"/>
      <c r="BH122" s="826"/>
      <c r="BI122" s="826"/>
      <c r="BJ122" s="826"/>
      <c r="BK122" s="826"/>
      <c r="BL122" s="826"/>
      <c r="BM122" s="826"/>
      <c r="BN122" s="826"/>
      <c r="BO122" s="826"/>
      <c r="BP122" s="827"/>
      <c r="BQ122" s="866">
        <v>3722468</v>
      </c>
      <c r="BR122" s="832"/>
      <c r="BS122" s="832"/>
      <c r="BT122" s="832"/>
      <c r="BU122" s="832"/>
      <c r="BV122" s="832">
        <v>3500708</v>
      </c>
      <c r="BW122" s="832"/>
      <c r="BX122" s="832"/>
      <c r="BY122" s="832"/>
      <c r="BZ122" s="832"/>
      <c r="CA122" s="832">
        <v>3284814</v>
      </c>
      <c r="CB122" s="832"/>
      <c r="CC122" s="832"/>
      <c r="CD122" s="832"/>
      <c r="CE122" s="832"/>
      <c r="CF122" s="833">
        <v>144.6</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2">
      <c r="A123" s="807"/>
      <c r="B123" s="808"/>
      <c r="C123" s="802"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446</v>
      </c>
      <c r="BP123" s="865"/>
      <c r="BQ123" s="819">
        <v>8360749</v>
      </c>
      <c r="BR123" s="820"/>
      <c r="BS123" s="820"/>
      <c r="BT123" s="820"/>
      <c r="BU123" s="820"/>
      <c r="BV123" s="820">
        <v>8529273</v>
      </c>
      <c r="BW123" s="820"/>
      <c r="BX123" s="820"/>
      <c r="BY123" s="820"/>
      <c r="BZ123" s="820"/>
      <c r="CA123" s="820">
        <v>8337353</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c r="CQ124" s="823"/>
      <c r="CR124" s="823"/>
      <c r="CS124" s="823"/>
      <c r="CT124" s="823"/>
      <c r="CU124" s="823"/>
      <c r="CV124" s="823"/>
      <c r="CW124" s="823"/>
      <c r="CX124" s="823"/>
      <c r="CY124" s="823"/>
      <c r="CZ124" s="823"/>
      <c r="DA124" s="823"/>
      <c r="DB124" s="823"/>
      <c r="DC124" s="823"/>
      <c r="DD124" s="823"/>
      <c r="DE124" s="823"/>
      <c r="DF124" s="824"/>
      <c r="DG124" s="750"/>
      <c r="DH124" s="751"/>
      <c r="DI124" s="751"/>
      <c r="DJ124" s="751"/>
      <c r="DK124" s="752"/>
      <c r="DL124" s="753"/>
      <c r="DM124" s="751"/>
      <c r="DN124" s="751"/>
      <c r="DO124" s="751"/>
      <c r="DP124" s="752"/>
      <c r="DQ124" s="753"/>
      <c r="DR124" s="751"/>
      <c r="DS124" s="751"/>
      <c r="DT124" s="751"/>
      <c r="DU124" s="752"/>
      <c r="DV124" s="835"/>
      <c r="DW124" s="836"/>
      <c r="DX124" s="836"/>
      <c r="DY124" s="836"/>
      <c r="DZ124" s="837"/>
    </row>
    <row r="125" spans="1:130" s="212" customFormat="1" ht="26.25" customHeight="1" x14ac:dyDescent="0.2">
      <c r="A125" s="807"/>
      <c r="B125" s="808"/>
      <c r="C125" s="802"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v>5509</v>
      </c>
      <c r="AB128" s="788"/>
      <c r="AC128" s="788"/>
      <c r="AD128" s="788"/>
      <c r="AE128" s="789"/>
      <c r="AF128" s="790">
        <v>5227</v>
      </c>
      <c r="AG128" s="788"/>
      <c r="AH128" s="788"/>
      <c r="AI128" s="788"/>
      <c r="AJ128" s="789"/>
      <c r="AK128" s="790">
        <v>5363</v>
      </c>
      <c r="AL128" s="788"/>
      <c r="AM128" s="788"/>
      <c r="AN128" s="788"/>
      <c r="AO128" s="789"/>
      <c r="AP128" s="791"/>
      <c r="AQ128" s="792"/>
      <c r="AR128" s="792"/>
      <c r="AS128" s="792"/>
      <c r="AT128" s="793"/>
      <c r="AU128" s="214"/>
      <c r="AV128" s="214"/>
      <c r="AW128" s="214"/>
      <c r="AX128" s="794" t="s">
        <v>459</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2690134</v>
      </c>
      <c r="AB129" s="767"/>
      <c r="AC129" s="767"/>
      <c r="AD129" s="767"/>
      <c r="AE129" s="768"/>
      <c r="AF129" s="769">
        <v>2679985</v>
      </c>
      <c r="AG129" s="767"/>
      <c r="AH129" s="767"/>
      <c r="AI129" s="767"/>
      <c r="AJ129" s="768"/>
      <c r="AK129" s="769">
        <v>2738353</v>
      </c>
      <c r="AL129" s="767"/>
      <c r="AM129" s="767"/>
      <c r="AN129" s="767"/>
      <c r="AO129" s="768"/>
      <c r="AP129" s="770"/>
      <c r="AQ129" s="771"/>
      <c r="AR129" s="771"/>
      <c r="AS129" s="771"/>
      <c r="AT129" s="772"/>
      <c r="AU129" s="215"/>
      <c r="AV129" s="215"/>
      <c r="AW129" s="215"/>
      <c r="AX129" s="738" t="s">
        <v>462</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521455</v>
      </c>
      <c r="AB130" s="767"/>
      <c r="AC130" s="767"/>
      <c r="AD130" s="767"/>
      <c r="AE130" s="768"/>
      <c r="AF130" s="769">
        <v>453190</v>
      </c>
      <c r="AG130" s="767"/>
      <c r="AH130" s="767"/>
      <c r="AI130" s="767"/>
      <c r="AJ130" s="768"/>
      <c r="AK130" s="769">
        <v>466289</v>
      </c>
      <c r="AL130" s="767"/>
      <c r="AM130" s="767"/>
      <c r="AN130" s="767"/>
      <c r="AO130" s="768"/>
      <c r="AP130" s="770"/>
      <c r="AQ130" s="771"/>
      <c r="AR130" s="771"/>
      <c r="AS130" s="771"/>
      <c r="AT130" s="772"/>
      <c r="AU130" s="215"/>
      <c r="AV130" s="215"/>
      <c r="AW130" s="215"/>
      <c r="AX130" s="738" t="s">
        <v>465</v>
      </c>
      <c r="AY130" s="739"/>
      <c r="AZ130" s="739"/>
      <c r="BA130" s="739"/>
      <c r="BB130" s="739"/>
      <c r="BC130" s="739"/>
      <c r="BD130" s="739"/>
      <c r="BE130" s="740"/>
      <c r="BF130" s="741">
        <v>7.2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2168679</v>
      </c>
      <c r="AB131" s="751"/>
      <c r="AC131" s="751"/>
      <c r="AD131" s="751"/>
      <c r="AE131" s="752"/>
      <c r="AF131" s="753">
        <v>2226795</v>
      </c>
      <c r="AG131" s="751"/>
      <c r="AH131" s="751"/>
      <c r="AI131" s="751"/>
      <c r="AJ131" s="752"/>
      <c r="AK131" s="753">
        <v>2272064</v>
      </c>
      <c r="AL131" s="751"/>
      <c r="AM131" s="751"/>
      <c r="AN131" s="751"/>
      <c r="AO131" s="752"/>
      <c r="AP131" s="754"/>
      <c r="AQ131" s="755"/>
      <c r="AR131" s="755"/>
      <c r="AS131" s="755"/>
      <c r="AT131" s="756"/>
      <c r="AU131" s="215"/>
      <c r="AV131" s="215"/>
      <c r="AW131" s="215"/>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7.2589811590000002</v>
      </c>
      <c r="AB132" s="732"/>
      <c r="AC132" s="732"/>
      <c r="AD132" s="732"/>
      <c r="AE132" s="733"/>
      <c r="AF132" s="734">
        <v>7.8719864199999998</v>
      </c>
      <c r="AG132" s="732"/>
      <c r="AH132" s="732"/>
      <c r="AI132" s="732"/>
      <c r="AJ132" s="733"/>
      <c r="AK132" s="734">
        <v>6.656634672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7.5</v>
      </c>
      <c r="AB133" s="711"/>
      <c r="AC133" s="711"/>
      <c r="AD133" s="711"/>
      <c r="AE133" s="712"/>
      <c r="AF133" s="710">
        <v>7.6</v>
      </c>
      <c r="AG133" s="711"/>
      <c r="AH133" s="711"/>
      <c r="AI133" s="711"/>
      <c r="AJ133" s="712"/>
      <c r="AK133" s="710">
        <v>7.2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zhKz2JY0LRtkB02xpy04XHasoqiHzJQhVP+6RJlNi4FyODK52Pgx4thxRvHN17Sfi3f9U/b4RGITJYn6rStNA==" saltValue="m+aDOp0ZmJODUkQrHsQP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11xoAaUwhwNa4qClWdXEm+94zwgBwWKHPkIpaYeezcpAHOYc04MVfCLNOE4Bgp4qzd6O7bVMAtx8QIS2oEmu3g==" saltValue="VuWfLVtEaTW2D0qB6PIH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5"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My9lPydZO76OU5ASN1wzklF9cJQZaxnbGsSxwNw5NhjDs+A2VxwrgWnK6mBIZGGswRetewNxZ1PyQLC49APLQ==" saltValue="Nv4olk16oG3wM40hsbjW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2"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6" t="s">
        <v>474</v>
      </c>
      <c r="AP7" s="253"/>
      <c r="AQ7" s="254" t="s">
        <v>475</v>
      </c>
      <c r="AR7" s="255"/>
    </row>
    <row r="8" spans="1:46" ht="13.2" x14ac:dyDescent="0.2">
      <c r="A8" s="247"/>
      <c r="AK8" s="256"/>
      <c r="AL8" s="257"/>
      <c r="AM8" s="257"/>
      <c r="AN8" s="258"/>
      <c r="AO8" s="1107"/>
      <c r="AP8" s="259" t="s">
        <v>476</v>
      </c>
      <c r="AQ8" s="260" t="s">
        <v>477</v>
      </c>
      <c r="AR8" s="261" t="s">
        <v>478</v>
      </c>
    </row>
    <row r="9" spans="1:46" ht="13.2" x14ac:dyDescent="0.2">
      <c r="A9" s="247"/>
      <c r="AK9" s="1118" t="s">
        <v>479</v>
      </c>
      <c r="AL9" s="1119"/>
      <c r="AM9" s="1119"/>
      <c r="AN9" s="1120"/>
      <c r="AO9" s="262">
        <v>951478</v>
      </c>
      <c r="AP9" s="262">
        <v>160155</v>
      </c>
      <c r="AQ9" s="263">
        <v>156369</v>
      </c>
      <c r="AR9" s="264">
        <v>2.4</v>
      </c>
    </row>
    <row r="10" spans="1:46" ht="13.5" customHeight="1" x14ac:dyDescent="0.2">
      <c r="A10" s="247"/>
      <c r="AK10" s="1118" t="s">
        <v>480</v>
      </c>
      <c r="AL10" s="1119"/>
      <c r="AM10" s="1119"/>
      <c r="AN10" s="1120"/>
      <c r="AO10" s="265">
        <v>122479</v>
      </c>
      <c r="AP10" s="265">
        <v>20616</v>
      </c>
      <c r="AQ10" s="266">
        <v>21449</v>
      </c>
      <c r="AR10" s="267">
        <v>-3.9</v>
      </c>
    </row>
    <row r="11" spans="1:46" ht="13.5" customHeight="1" x14ac:dyDescent="0.2">
      <c r="A11" s="247"/>
      <c r="AK11" s="1118" t="s">
        <v>481</v>
      </c>
      <c r="AL11" s="1119"/>
      <c r="AM11" s="1119"/>
      <c r="AN11" s="1120"/>
      <c r="AO11" s="265" t="s">
        <v>482</v>
      </c>
      <c r="AP11" s="265" t="s">
        <v>482</v>
      </c>
      <c r="AQ11" s="266">
        <v>1663</v>
      </c>
      <c r="AR11" s="267" t="s">
        <v>482</v>
      </c>
    </row>
    <row r="12" spans="1:46" ht="13.5" customHeight="1" x14ac:dyDescent="0.2">
      <c r="A12" s="247"/>
      <c r="AK12" s="1118" t="s">
        <v>483</v>
      </c>
      <c r="AL12" s="1119"/>
      <c r="AM12" s="1119"/>
      <c r="AN12" s="1120"/>
      <c r="AO12" s="265" t="s">
        <v>482</v>
      </c>
      <c r="AP12" s="265" t="s">
        <v>482</v>
      </c>
      <c r="AQ12" s="266">
        <v>34</v>
      </c>
      <c r="AR12" s="267" t="s">
        <v>482</v>
      </c>
    </row>
    <row r="13" spans="1:46" ht="13.5" customHeight="1" x14ac:dyDescent="0.2">
      <c r="A13" s="247"/>
      <c r="AK13" s="1118" t="s">
        <v>484</v>
      </c>
      <c r="AL13" s="1119"/>
      <c r="AM13" s="1119"/>
      <c r="AN13" s="1120"/>
      <c r="AO13" s="265">
        <v>41285</v>
      </c>
      <c r="AP13" s="265">
        <v>6949</v>
      </c>
      <c r="AQ13" s="266">
        <v>5566</v>
      </c>
      <c r="AR13" s="267">
        <v>24.8</v>
      </c>
    </row>
    <row r="14" spans="1:46" ht="13.5" customHeight="1" x14ac:dyDescent="0.2">
      <c r="A14" s="247"/>
      <c r="AK14" s="1118" t="s">
        <v>485</v>
      </c>
      <c r="AL14" s="1119"/>
      <c r="AM14" s="1119"/>
      <c r="AN14" s="1120"/>
      <c r="AO14" s="265">
        <v>11700</v>
      </c>
      <c r="AP14" s="265">
        <v>1969</v>
      </c>
      <c r="AQ14" s="266">
        <v>3589</v>
      </c>
      <c r="AR14" s="267">
        <v>-45.1</v>
      </c>
    </row>
    <row r="15" spans="1:46" ht="13.5" customHeight="1" x14ac:dyDescent="0.2">
      <c r="A15" s="247"/>
      <c r="AK15" s="1121" t="s">
        <v>486</v>
      </c>
      <c r="AL15" s="1122"/>
      <c r="AM15" s="1122"/>
      <c r="AN15" s="1123"/>
      <c r="AO15" s="265">
        <v>-83630</v>
      </c>
      <c r="AP15" s="265">
        <v>-14077</v>
      </c>
      <c r="AQ15" s="266">
        <v>-10547</v>
      </c>
      <c r="AR15" s="267">
        <v>33.5</v>
      </c>
    </row>
    <row r="16" spans="1:46" ht="13.2" x14ac:dyDescent="0.2">
      <c r="A16" s="247"/>
      <c r="AK16" s="1121" t="s">
        <v>178</v>
      </c>
      <c r="AL16" s="1122"/>
      <c r="AM16" s="1122"/>
      <c r="AN16" s="1123"/>
      <c r="AO16" s="265">
        <v>1043312</v>
      </c>
      <c r="AP16" s="265">
        <v>175612</v>
      </c>
      <c r="AQ16" s="266">
        <v>178125</v>
      </c>
      <c r="AR16" s="267">
        <v>-1.4</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24" t="s">
        <v>491</v>
      </c>
      <c r="AL21" s="1125"/>
      <c r="AM21" s="1125"/>
      <c r="AN21" s="1126"/>
      <c r="AO21" s="277">
        <v>14.64</v>
      </c>
      <c r="AP21" s="278">
        <v>14.51</v>
      </c>
      <c r="AQ21" s="279">
        <v>0.13</v>
      </c>
      <c r="AS21" s="280"/>
      <c r="AT21" s="276"/>
    </row>
    <row r="22" spans="1:46" s="248" customFormat="1" ht="13.2" x14ac:dyDescent="0.2">
      <c r="A22" s="276"/>
      <c r="AK22" s="1124" t="s">
        <v>492</v>
      </c>
      <c r="AL22" s="1125"/>
      <c r="AM22" s="1125"/>
      <c r="AN22" s="1126"/>
      <c r="AO22" s="281">
        <v>94.7</v>
      </c>
      <c r="AP22" s="282">
        <v>95.5</v>
      </c>
      <c r="AQ22" s="283">
        <v>-0.8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7" t="s">
        <v>493</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6" t="s">
        <v>474</v>
      </c>
      <c r="AP30" s="253"/>
      <c r="AQ30" s="254" t="s">
        <v>475</v>
      </c>
      <c r="AR30" s="255"/>
    </row>
    <row r="31" spans="1:46" ht="13.2" x14ac:dyDescent="0.2">
      <c r="A31" s="247"/>
      <c r="AK31" s="256"/>
      <c r="AL31" s="257"/>
      <c r="AM31" s="257"/>
      <c r="AN31" s="258"/>
      <c r="AO31" s="1107"/>
      <c r="AP31" s="259" t="s">
        <v>476</v>
      </c>
      <c r="AQ31" s="260" t="s">
        <v>477</v>
      </c>
      <c r="AR31" s="261" t="s">
        <v>478</v>
      </c>
    </row>
    <row r="32" spans="1:46" ht="27" customHeight="1" x14ac:dyDescent="0.2">
      <c r="A32" s="247"/>
      <c r="AK32" s="1108" t="s">
        <v>496</v>
      </c>
      <c r="AL32" s="1109"/>
      <c r="AM32" s="1109"/>
      <c r="AN32" s="1110"/>
      <c r="AO32" s="291">
        <v>594205</v>
      </c>
      <c r="AP32" s="291">
        <v>100018</v>
      </c>
      <c r="AQ32" s="292">
        <v>89268</v>
      </c>
      <c r="AR32" s="293">
        <v>12</v>
      </c>
    </row>
    <row r="33" spans="1:46" ht="13.5" customHeight="1" x14ac:dyDescent="0.2">
      <c r="A33" s="247"/>
      <c r="AK33" s="1108" t="s">
        <v>497</v>
      </c>
      <c r="AL33" s="1109"/>
      <c r="AM33" s="1109"/>
      <c r="AN33" s="1110"/>
      <c r="AO33" s="291" t="s">
        <v>482</v>
      </c>
      <c r="AP33" s="291" t="s">
        <v>482</v>
      </c>
      <c r="AQ33" s="292" t="s">
        <v>482</v>
      </c>
      <c r="AR33" s="293" t="s">
        <v>482</v>
      </c>
    </row>
    <row r="34" spans="1:46" ht="27" customHeight="1" x14ac:dyDescent="0.2">
      <c r="A34" s="247"/>
      <c r="AK34" s="1108" t="s">
        <v>498</v>
      </c>
      <c r="AL34" s="1109"/>
      <c r="AM34" s="1109"/>
      <c r="AN34" s="1110"/>
      <c r="AO34" s="291" t="s">
        <v>482</v>
      </c>
      <c r="AP34" s="291" t="s">
        <v>482</v>
      </c>
      <c r="AQ34" s="292" t="s">
        <v>482</v>
      </c>
      <c r="AR34" s="293" t="s">
        <v>482</v>
      </c>
    </row>
    <row r="35" spans="1:46" ht="27" customHeight="1" x14ac:dyDescent="0.2">
      <c r="A35" s="247"/>
      <c r="AK35" s="1108" t="s">
        <v>499</v>
      </c>
      <c r="AL35" s="1109"/>
      <c r="AM35" s="1109"/>
      <c r="AN35" s="1110"/>
      <c r="AO35" s="291" t="s">
        <v>482</v>
      </c>
      <c r="AP35" s="291" t="s">
        <v>482</v>
      </c>
      <c r="AQ35" s="292">
        <v>17003</v>
      </c>
      <c r="AR35" s="293" t="s">
        <v>482</v>
      </c>
    </row>
    <row r="36" spans="1:46" ht="27" customHeight="1" x14ac:dyDescent="0.2">
      <c r="A36" s="247"/>
      <c r="AK36" s="1108" t="s">
        <v>500</v>
      </c>
      <c r="AL36" s="1109"/>
      <c r="AM36" s="1109"/>
      <c r="AN36" s="1110"/>
      <c r="AO36" s="291">
        <v>28690</v>
      </c>
      <c r="AP36" s="291">
        <v>4829</v>
      </c>
      <c r="AQ36" s="292">
        <v>5039</v>
      </c>
      <c r="AR36" s="293">
        <v>-4.2</v>
      </c>
    </row>
    <row r="37" spans="1:46" ht="13.5" customHeight="1" x14ac:dyDescent="0.2">
      <c r="A37" s="247"/>
      <c r="AK37" s="1108" t="s">
        <v>501</v>
      </c>
      <c r="AL37" s="1109"/>
      <c r="AM37" s="1109"/>
      <c r="AN37" s="1110"/>
      <c r="AO37" s="291" t="s">
        <v>482</v>
      </c>
      <c r="AP37" s="291" t="s">
        <v>482</v>
      </c>
      <c r="AQ37" s="292">
        <v>909</v>
      </c>
      <c r="AR37" s="293" t="s">
        <v>482</v>
      </c>
    </row>
    <row r="38" spans="1:46" ht="27" customHeight="1" x14ac:dyDescent="0.2">
      <c r="A38" s="247"/>
      <c r="AK38" s="1111" t="s">
        <v>502</v>
      </c>
      <c r="AL38" s="1112"/>
      <c r="AM38" s="1112"/>
      <c r="AN38" s="1113"/>
      <c r="AO38" s="294" t="s">
        <v>482</v>
      </c>
      <c r="AP38" s="294" t="s">
        <v>482</v>
      </c>
      <c r="AQ38" s="295">
        <v>25</v>
      </c>
      <c r="AR38" s="283" t="s">
        <v>482</v>
      </c>
      <c r="AS38" s="290"/>
    </row>
    <row r="39" spans="1:46" ht="13.2" x14ac:dyDescent="0.2">
      <c r="A39" s="247"/>
      <c r="AK39" s="1111" t="s">
        <v>503</v>
      </c>
      <c r="AL39" s="1112"/>
      <c r="AM39" s="1112"/>
      <c r="AN39" s="1113"/>
      <c r="AO39" s="291">
        <v>-5363</v>
      </c>
      <c r="AP39" s="291">
        <v>-903</v>
      </c>
      <c r="AQ39" s="292">
        <v>-4913</v>
      </c>
      <c r="AR39" s="293">
        <v>-81.599999999999994</v>
      </c>
      <c r="AS39" s="290"/>
    </row>
    <row r="40" spans="1:46" ht="27" customHeight="1" x14ac:dyDescent="0.2">
      <c r="A40" s="247"/>
      <c r="AK40" s="1108" t="s">
        <v>504</v>
      </c>
      <c r="AL40" s="1109"/>
      <c r="AM40" s="1109"/>
      <c r="AN40" s="1110"/>
      <c r="AO40" s="291">
        <v>-466289</v>
      </c>
      <c r="AP40" s="291">
        <v>-78487</v>
      </c>
      <c r="AQ40" s="292">
        <v>-72657</v>
      </c>
      <c r="AR40" s="293">
        <v>8</v>
      </c>
      <c r="AS40" s="290"/>
    </row>
    <row r="41" spans="1:46" ht="13.2" x14ac:dyDescent="0.2">
      <c r="A41" s="247"/>
      <c r="AK41" s="1114" t="s">
        <v>288</v>
      </c>
      <c r="AL41" s="1115"/>
      <c r="AM41" s="1115"/>
      <c r="AN41" s="1116"/>
      <c r="AO41" s="291">
        <v>151243</v>
      </c>
      <c r="AP41" s="291">
        <v>25457</v>
      </c>
      <c r="AQ41" s="292">
        <v>34674</v>
      </c>
      <c r="AR41" s="293">
        <v>-26.6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01" t="s">
        <v>474</v>
      </c>
      <c r="AN49" s="1103" t="s">
        <v>507</v>
      </c>
      <c r="AO49" s="1104"/>
      <c r="AP49" s="1104"/>
      <c r="AQ49" s="1104"/>
      <c r="AR49" s="1105"/>
    </row>
    <row r="50" spans="1:44" ht="13.2" x14ac:dyDescent="0.2">
      <c r="A50" s="247"/>
      <c r="AK50" s="305"/>
      <c r="AL50" s="306"/>
      <c r="AM50" s="1102"/>
      <c r="AN50" s="307" t="s">
        <v>508</v>
      </c>
      <c r="AO50" s="308" t="s">
        <v>509</v>
      </c>
      <c r="AP50" s="309" t="s">
        <v>510</v>
      </c>
      <c r="AQ50" s="310" t="s">
        <v>511</v>
      </c>
      <c r="AR50" s="311" t="s">
        <v>512</v>
      </c>
    </row>
    <row r="51" spans="1:44" ht="13.2" x14ac:dyDescent="0.2">
      <c r="A51" s="247"/>
      <c r="AK51" s="303" t="s">
        <v>513</v>
      </c>
      <c r="AL51" s="304"/>
      <c r="AM51" s="312">
        <v>493385</v>
      </c>
      <c r="AN51" s="313">
        <v>78241</v>
      </c>
      <c r="AO51" s="314">
        <v>226.1</v>
      </c>
      <c r="AP51" s="315">
        <v>125391</v>
      </c>
      <c r="AQ51" s="316">
        <v>-13.6</v>
      </c>
      <c r="AR51" s="317">
        <v>239.7</v>
      </c>
    </row>
    <row r="52" spans="1:44" ht="13.2" x14ac:dyDescent="0.2">
      <c r="A52" s="247"/>
      <c r="AK52" s="318"/>
      <c r="AL52" s="319" t="s">
        <v>514</v>
      </c>
      <c r="AM52" s="320">
        <v>233711</v>
      </c>
      <c r="AN52" s="321">
        <v>37062</v>
      </c>
      <c r="AO52" s="322">
        <v>388.6</v>
      </c>
      <c r="AP52" s="323">
        <v>68516</v>
      </c>
      <c r="AQ52" s="324">
        <v>-18.2</v>
      </c>
      <c r="AR52" s="325">
        <v>406.8</v>
      </c>
    </row>
    <row r="53" spans="1:44" ht="13.2" x14ac:dyDescent="0.2">
      <c r="A53" s="247"/>
      <c r="AK53" s="303" t="s">
        <v>515</v>
      </c>
      <c r="AL53" s="304"/>
      <c r="AM53" s="312">
        <v>475019</v>
      </c>
      <c r="AN53" s="313">
        <v>76064</v>
      </c>
      <c r="AO53" s="314">
        <v>-2.8</v>
      </c>
      <c r="AP53" s="315">
        <v>138402</v>
      </c>
      <c r="AQ53" s="316">
        <v>10.4</v>
      </c>
      <c r="AR53" s="317">
        <v>-13.2</v>
      </c>
    </row>
    <row r="54" spans="1:44" ht="13.2" x14ac:dyDescent="0.2">
      <c r="A54" s="247"/>
      <c r="AK54" s="318"/>
      <c r="AL54" s="319" t="s">
        <v>514</v>
      </c>
      <c r="AM54" s="320">
        <v>235995</v>
      </c>
      <c r="AN54" s="321">
        <v>37789</v>
      </c>
      <c r="AO54" s="322">
        <v>2</v>
      </c>
      <c r="AP54" s="323">
        <v>70652</v>
      </c>
      <c r="AQ54" s="324">
        <v>3.1</v>
      </c>
      <c r="AR54" s="325">
        <v>-1.1000000000000001</v>
      </c>
    </row>
    <row r="55" spans="1:44" ht="13.2" x14ac:dyDescent="0.2">
      <c r="A55" s="247"/>
      <c r="AK55" s="303" t="s">
        <v>516</v>
      </c>
      <c r="AL55" s="304"/>
      <c r="AM55" s="312">
        <v>649962</v>
      </c>
      <c r="AN55" s="313">
        <v>105926</v>
      </c>
      <c r="AO55" s="314">
        <v>39.299999999999997</v>
      </c>
      <c r="AP55" s="315">
        <v>146367</v>
      </c>
      <c r="AQ55" s="316">
        <v>5.8</v>
      </c>
      <c r="AR55" s="317">
        <v>33.5</v>
      </c>
    </row>
    <row r="56" spans="1:44" ht="13.2" x14ac:dyDescent="0.2">
      <c r="A56" s="247"/>
      <c r="AK56" s="318"/>
      <c r="AL56" s="319" t="s">
        <v>514</v>
      </c>
      <c r="AM56" s="320">
        <v>489760</v>
      </c>
      <c r="AN56" s="321">
        <v>79817</v>
      </c>
      <c r="AO56" s="322">
        <v>111.2</v>
      </c>
      <c r="AP56" s="323">
        <v>79441</v>
      </c>
      <c r="AQ56" s="324">
        <v>12.4</v>
      </c>
      <c r="AR56" s="325">
        <v>98.8</v>
      </c>
    </row>
    <row r="57" spans="1:44" ht="13.2" x14ac:dyDescent="0.2">
      <c r="A57" s="247"/>
      <c r="AK57" s="303" t="s">
        <v>517</v>
      </c>
      <c r="AL57" s="304"/>
      <c r="AM57" s="312">
        <v>393355</v>
      </c>
      <c r="AN57" s="313">
        <v>65082</v>
      </c>
      <c r="AO57" s="314">
        <v>-38.6</v>
      </c>
      <c r="AP57" s="315">
        <v>165181</v>
      </c>
      <c r="AQ57" s="316">
        <v>12.9</v>
      </c>
      <c r="AR57" s="317">
        <v>-51.5</v>
      </c>
    </row>
    <row r="58" spans="1:44" ht="13.2" x14ac:dyDescent="0.2">
      <c r="A58" s="247"/>
      <c r="AK58" s="318"/>
      <c r="AL58" s="319" t="s">
        <v>514</v>
      </c>
      <c r="AM58" s="320">
        <v>185536</v>
      </c>
      <c r="AN58" s="321">
        <v>30698</v>
      </c>
      <c r="AO58" s="322">
        <v>-61.5</v>
      </c>
      <c r="AP58" s="323">
        <v>82246</v>
      </c>
      <c r="AQ58" s="324">
        <v>3.5</v>
      </c>
      <c r="AR58" s="325">
        <v>-65</v>
      </c>
    </row>
    <row r="59" spans="1:44" ht="13.2" x14ac:dyDescent="0.2">
      <c r="A59" s="247"/>
      <c r="AK59" s="303" t="s">
        <v>518</v>
      </c>
      <c r="AL59" s="304"/>
      <c r="AM59" s="312">
        <v>368222</v>
      </c>
      <c r="AN59" s="313">
        <v>61980</v>
      </c>
      <c r="AO59" s="314">
        <v>-4.8</v>
      </c>
      <c r="AP59" s="315">
        <v>166234</v>
      </c>
      <c r="AQ59" s="316">
        <v>0.6</v>
      </c>
      <c r="AR59" s="317">
        <v>-5.4</v>
      </c>
    </row>
    <row r="60" spans="1:44" ht="13.2" x14ac:dyDescent="0.2">
      <c r="A60" s="247"/>
      <c r="AK60" s="318"/>
      <c r="AL60" s="319" t="s">
        <v>514</v>
      </c>
      <c r="AM60" s="320">
        <v>271826</v>
      </c>
      <c r="AN60" s="321">
        <v>45754</v>
      </c>
      <c r="AO60" s="322">
        <v>49</v>
      </c>
      <c r="AP60" s="323">
        <v>89789</v>
      </c>
      <c r="AQ60" s="324">
        <v>9.1999999999999993</v>
      </c>
      <c r="AR60" s="325">
        <v>39.799999999999997</v>
      </c>
    </row>
    <row r="61" spans="1:44" ht="13.2" x14ac:dyDescent="0.2">
      <c r="A61" s="247"/>
      <c r="AK61" s="303" t="s">
        <v>519</v>
      </c>
      <c r="AL61" s="326"/>
      <c r="AM61" s="312">
        <v>475989</v>
      </c>
      <c r="AN61" s="313">
        <v>77459</v>
      </c>
      <c r="AO61" s="314">
        <v>43.8</v>
      </c>
      <c r="AP61" s="315">
        <v>148315</v>
      </c>
      <c r="AQ61" s="327">
        <v>3.2</v>
      </c>
      <c r="AR61" s="317">
        <v>40.6</v>
      </c>
    </row>
    <row r="62" spans="1:44" ht="13.2" x14ac:dyDescent="0.2">
      <c r="A62" s="247"/>
      <c r="AK62" s="318"/>
      <c r="AL62" s="319" t="s">
        <v>514</v>
      </c>
      <c r="AM62" s="320">
        <v>283366</v>
      </c>
      <c r="AN62" s="321">
        <v>46224</v>
      </c>
      <c r="AO62" s="322">
        <v>97.9</v>
      </c>
      <c r="AP62" s="323">
        <v>78129</v>
      </c>
      <c r="AQ62" s="324">
        <v>2</v>
      </c>
      <c r="AR62" s="325">
        <v>95.9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GlY6ba7TpyW99dBoVLGgMmdyd6FaGet1NMl8mQjrYesJ5Gv2fuaSoXP/I7DTd5uQppSpGVszwuh3UeMtLN6xg==" saltValue="IlQPMrjapU8markKSZum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9"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tMQOqrcominSdQmk3jwDCpgMb+gwDCVKTQywpfPPg6ojJenKJVEkZjlE7Oxira9hHSb9wKdpUqy4jSs1Ubs5MA==" saltValue="hQKMYrs3vlOGemtYMmYp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cDYr1jvIjcuF3hZ+c584cTQS3SBm+xLBXv3YZCs1sEKNyhxO9FM9+IhsZZuUbwCCrFvygrV4eO0COqdqMB6HUg==" saltValue="CSzyMMzSa4LhEFWhq0JR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9"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7" t="s">
        <v>3</v>
      </c>
      <c r="D47" s="1127"/>
      <c r="E47" s="1128"/>
      <c r="F47" s="11">
        <v>41.13</v>
      </c>
      <c r="G47" s="12">
        <v>39.06</v>
      </c>
      <c r="H47" s="12">
        <v>42.94</v>
      </c>
      <c r="I47" s="12">
        <v>43.17</v>
      </c>
      <c r="J47" s="13">
        <v>42.38</v>
      </c>
    </row>
    <row r="48" spans="2:10" ht="57.75" customHeight="1" x14ac:dyDescent="0.2">
      <c r="B48" s="14"/>
      <c r="C48" s="1129" t="s">
        <v>4</v>
      </c>
      <c r="D48" s="1129"/>
      <c r="E48" s="1130"/>
      <c r="F48" s="15">
        <v>2.19</v>
      </c>
      <c r="G48" s="16">
        <v>6.49</v>
      </c>
      <c r="H48" s="16">
        <v>6.83</v>
      </c>
      <c r="I48" s="16">
        <v>4.95</v>
      </c>
      <c r="J48" s="17">
        <v>5.41</v>
      </c>
    </row>
    <row r="49" spans="2:10" ht="57.75" customHeight="1" thickBot="1" x14ac:dyDescent="0.25">
      <c r="B49" s="18"/>
      <c r="C49" s="1131" t="s">
        <v>5</v>
      </c>
      <c r="D49" s="1131"/>
      <c r="E49" s="1132"/>
      <c r="F49" s="19" t="s">
        <v>526</v>
      </c>
      <c r="G49" s="20">
        <v>3.32</v>
      </c>
      <c r="H49" s="20">
        <v>0.28999999999999998</v>
      </c>
      <c r="I49" s="20" t="s">
        <v>527</v>
      </c>
      <c r="J49" s="21" t="s">
        <v>528</v>
      </c>
    </row>
    <row r="50" spans="2:10" ht="13.2" x14ac:dyDescent="0.2"/>
  </sheetData>
  <sheetProtection algorithmName="SHA-512" hashValue="LRA364RIBUYR2U9SYbtZEQw552ErRRDhrBOh6ehgOxqns8tz6m5EQjKe9Hfmb9txH6vPPwtZ+nc/rYv84XUjDg==" saltValue="G3oRvcyv2AflkfKE6xXp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2026-03-11T07:01:23Z</cp:lastPrinted>
  <dcterms:created xsi:type="dcterms:W3CDTF">2026-02-23T09:22:05Z</dcterms:created>
  <dcterms:modified xsi:type="dcterms:W3CDTF">2026-03-17T06:49:52Z</dcterms:modified>
  <cp:category/>
</cp:coreProperties>
</file>