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093408FA-D22E-4ECA-A8F5-64B8D8A407D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AM35" i="10"/>
  <c r="CO34" i="10"/>
  <c r="CO35" i="10" s="1"/>
  <c r="CO36" i="10" s="1"/>
  <c r="CO37"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AM34" i="10" l="1"/>
  <c r="BE34" i="10" s="1"/>
  <c r="BE35" i="10" s="1"/>
</calcChain>
</file>

<file path=xl/sharedStrings.xml><?xml version="1.0" encoding="utf-8"?>
<sst xmlns="http://schemas.openxmlformats.org/spreadsheetml/2006/main" count="1113" uniqueCount="574">
  <si>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</si>
  <si>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</si>
  <si>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</si>
  <si>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</si>
  <si>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</si>
  <si>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</si>
  <si>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</si>
  <si>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</si>
  <si>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</si>
  <si>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</si>
  <si>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</si>
  <si>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</si>
  <si>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</si>
  <si>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</si>
  <si>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</si>
  <si>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</si>
  <si>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</si>
  <si>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</si>
  <si>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</si>
  <si>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</si>
  <si>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</si>
  <si>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</si>
  <si>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</si>
  <si>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</si>
  <si>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</si>
  <si>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</si>
  <si>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</si>
  <si>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</si>
  <si>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</si>
  <si>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</si>
  <si>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</si>
  <si>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</si>
  <si>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</si>
  <si>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</si>
  <si>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</si>
  <si>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</si>
  <si>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</si>
  <si>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</si>
  <si>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</si>
  <si>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</si>
  <si>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</si>
  <si>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</si>
  <si>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</si>
  <si>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</si>
  <si>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</si>
  <si>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</si>
  <si>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</si>
  <si>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</si>
  <si>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</si>
  <si>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</si>
  <si>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</si>
  <si>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</si>
  <si>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</si>
  <si>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</si>
  <si>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</si>
  <si>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</si>
  <si>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</si>
  <si>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</si>
  <si>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</si>
  <si>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</si>
  <si>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</si>
  <si>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</si>
  <si>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</si>
  <si>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</si>
  <si>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</si>
  <si>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</si>
  <si>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</si>
  <si>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</si>
  <si>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</si>
  <si>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</si>
  <si>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</si>
  <si>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</si>
  <si>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</si>
  <si>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</si>
  <si>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</si>
  <si>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</si>
  <si>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</si>
  <si>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</si>
  <si>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</si>
  <si>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</si>
  <si>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</si>
  <si>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</si>
  <si>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</si>
  <si>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</si>
  <si>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</si>
  <si>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</si>
  <si>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</si>
  <si>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</si>
  <si>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</si>
  <si>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</si>
  <si>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</si>
  <si>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</si>
  <si>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</si>
  <si>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</si>
  <si>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</si>
  <si>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</si>
  <si>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</si>
  <si>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</si>
  <si>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</si>
  <si>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</si>
  <si>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</si>
  <si>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</si>
  <si>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</si>
  <si>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</si>
  <si>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</si>
  <si>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</si>
  <si>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</si>
  <si>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</si>
  <si>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</si>
  <si>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</si>
  <si>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</si>
  <si>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</si>
  <si>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</si>
  <si>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</si>
  <si>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</si>
  <si>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</si>
  <si>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</si>
  <si>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</si>
  <si>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</si>
  <si>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</si>
  <si>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</si>
  <si>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</si>
  <si>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</si>
  <si>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</si>
  <si>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</si>
  <si>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</si>
  <si>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</si>
  <si>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</si>
  <si>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</si>
  <si>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</si>
  <si>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</si>
  <si>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</si>
  <si>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</si>
  <si>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</si>
  <si>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</si>
  <si>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</si>
  <si>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</si>
  <si>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</si>
  <si>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</si>
  <si>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</si>
  <si>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</si>
  <si>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</si>
  <si>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</si>
  <si>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</si>
  <si>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</si>
  <si>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</si>
  <si>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</si>
  <si>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</si>
  <si>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</si>
  <si>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</si>
  <si>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</si>
  <si>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</si>
  <si>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</si>
  <si>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</si>
  <si>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</si>
  <si>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</si>
  <si>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</si>
  <si>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</si>
  <si>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</si>
  <si>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</si>
  <si>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</si>
  <si>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</si>
  <si>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</si>
  <si>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</si>
  <si>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</si>
  <si>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</si>
  <si>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</si>
  <si>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</si>
  <si>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</si>
  <si>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</si>
  <si>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</si>
  <si>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</si>
  <si>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</si>
  <si>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</si>
  <si>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</si>
  <si>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</si>
  <si>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</si>
  <si>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</si>
  <si>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</si>
  <si>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</si>
  <si>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</si>
  <si>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</si>
  <si>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</si>
  <si>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</si>
  <si>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</si>
  <si>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</si>
  <si>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</si>
  <si>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</si>
  <si>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</si>
  <si>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</si>
  <si>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</si>
  <si>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</si>
  <si>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</si>
  <si>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</si>
  <si>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</si>
  <si>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</si>
  <si>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</si>
  <si>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</si>
  <si>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</si>
  <si>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</si>
  <si>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</si>
  <si>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</si>
  <si>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</si>
  <si>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</si>
  <si>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佐賀県みやき町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</si>
  <si>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</si>
  <si>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</si>
  <si>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</si>
  <si>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</si>
  <si>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</si>
  <si>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</si>
  <si>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</si>
  <si>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</si>
  <si>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</si>
  <si>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</si>
  <si>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</si>
  <si>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</si>
  <si>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</si>
  <si>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</si>
  <si>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</si>
  <si>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</si>
  <si>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</si>
  <si>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</si>
  <si>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</si>
  <si>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</si>
  <si>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</si>
  <si>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</si>
  <si>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</si>
  <si>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</si>
  <si>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</si>
  <si>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</si>
  <si>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</si>
  <si>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</si>
  <si>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</si>
  <si>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</si>
  <si>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</si>
  <si>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</si>
  <si>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</si>
  <si>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</si>
  <si>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</si>
  <si>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</si>
  <si>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</si>
  <si>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</si>
  <si>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</si>
  <si>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</si>
  <si>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</si>
  <si>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</si>
  <si>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</si>
  <si>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</si>
  <si>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</si>
  <si>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</si>
  <si>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</si>
  <si>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</si>
  <si>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</si>
  <si>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</si>
  <si>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</si>
  <si>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</si>
  <si>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</si>
  <si>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</si>
  <si>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</si>
  <si>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</si>
  <si>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</si>
  <si>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</si>
  <si>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</si>
  <si>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</si>
  <si>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</si>
  <si>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</si>
  <si>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</si>
  <si>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</si>
  <si>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</si>
  <si>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</si>
  <si>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</si>
  <si>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</si>
  <si>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</si>
  <si>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</si>
  <si>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</si>
  <si>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</si>
  <si>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</si>
  <si>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</si>
  <si>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</si>
  <si>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</si>
  <si>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</si>
  <si>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</si>
  <si>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</si>
  <si>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</si>
  <si>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</si>
  <si>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</si>
  <si>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</si>
  <si>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</si>
  <si>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</si>
  <si>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</si>
  <si>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</si>
  <si>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</si>
  <si>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</si>
  <si>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</si>
  <si>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</si>
  <si>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</si>
  <si>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</si>
  <si>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</si>
  <si>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</si>
  <si>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</si>
  <si>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</si>
  <si>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</si>
  <si>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</si>
  <si>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</si>
  <si>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</si>
  <si>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</si>
  <si>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</si>
  <si>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</si>
  <si>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</si>
  <si>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</si>
  <si>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</si>
  <si>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</si>
  <si>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</si>
  <si>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</si>
  <si>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</si>
  <si>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</si>
  <si>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</si>
  <si>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</si>
  <si>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</si>
  <si>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</si>
  <si>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</si>
  <si>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</si>
  <si>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</si>
  <si>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</si>
  <si>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</si>
  <si>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</si>
  <si>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</si>
  <si>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</si>
  <si>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</si>
  <si>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</si>
  <si>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</si>
  <si>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</si>
  <si>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</si>
  <si>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</si>
  <si>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</si>
  <si>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</si>
  <si>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</si>
  <si>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</si>
  <si>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</si>
  <si>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</si>
  <si>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</si>
  <si>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</si>
  <si>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</si>
  <si>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</si>
  <si>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</si>
  <si>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</si>
  <si>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</si>
  <si>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</si>
  <si>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</si>
  <si>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</si>
  <si>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</si>
  <si>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</si>
  <si>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</si>
  <si>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佐賀県みやき町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</si>
  <si>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</si>
  <si>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</si>
  <si>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</si>
  <si>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</si>
  <si>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</si>
  <si>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</si>
  <si>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</si>
  <si>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</si>
  <si>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</si>
  <si>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</si>
  <si>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</si>
  <si>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</si>
  <si>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</si>
  <si>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</si>
  <si>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</si>
  <si>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</si>
  <si>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</si>
  <si>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</si>
  <si>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</si>
  <si>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</si>
  <si>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</si>
  <si>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</si>
  <si>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</si>
  <si>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</si>
  <si>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</si>
  <si>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</si>
  <si>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</si>
  <si>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</si>
  <si>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</si>
  <si>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</si>
  <si>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</si>
  <si>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</si>
  <si>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</si>
  <si>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</si>
  <si>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</si>
  <si>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</si>
  <si>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</si>
  <si>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</si>
  <si>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</si>
  <si>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工業用地取得造成事業特別会計</t>
    <phoneticPr fontId="5"/>
  </si>
  <si>
    <t>法非適用企業</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</si>
  <si>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</si>
  <si>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</si>
  <si>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</si>
  <si>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</si>
  <si>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</si>
  <si>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</si>
  <si>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</si>
  <si>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</si>
  <si>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</si>
  <si>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</si>
  <si>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</si>
  <si>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</si>
  <si>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</si>
  <si>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</si>
  <si>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</si>
  <si>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</si>
  <si>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</si>
  <si>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</si>
  <si>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</si>
  <si>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</si>
  <si>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</si>
  <si>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</si>
  <si>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</si>
  <si>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</si>
  <si>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</si>
  <si>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</si>
  <si>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</si>
  <si>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</si>
  <si>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</si>
  <si>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</si>
  <si>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</si>
  <si>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</si>
  <si>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</si>
  <si>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</si>
  <si>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</si>
  <si>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</si>
  <si>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</si>
  <si>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</si>
  <si>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</si>
  <si>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</si>
  <si>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</si>
  <si>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</si>
  <si>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</si>
  <si>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</si>
  <si>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</si>
  <si>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</si>
  <si>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</si>
  <si>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</si>
  <si>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</si>
  <si>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</si>
  <si>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</si>
  <si>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</si>
  <si>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</si>
  <si>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</si>
  <si>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</si>
  <si>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</si>
  <si>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</si>
  <si>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</si>
  <si>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</si>
  <si>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</si>
  <si>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</si>
  <si>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</si>
  <si>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</si>
  <si>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</si>
  <si>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</si>
  <si>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</si>
  <si>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</si>
  <si>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</si>
  <si>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</si>
  <si>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</si>
  <si>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</si>
  <si>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</si>
  <si>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</si>
  <si>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</si>
  <si>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</si>
  <si>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</si>
  <si>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</si>
  <si>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</si>
  <si>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</si>
  <si>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</si>
  <si>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</si>
  <si>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</si>
  <si>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</si>
  <si>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</si>
  <si>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</si>
  <si>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</si>
  <si>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</si>
  <si>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</si>
  <si>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</si>
  <si>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</si>
  <si>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</si>
  <si>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</si>
  <si>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</si>
  <si>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</si>
  <si>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</si>
  <si>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</si>
  <si>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</si>
  <si>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</si>
  <si>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</si>
  <si>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</si>
  <si>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</si>
  <si>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</si>
  <si>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</si>
  <si>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</si>
  <si>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</si>
  <si>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</si>
  <si>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</si>
  <si>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</si>
  <si>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</si>
  <si>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</si>
  <si>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</si>
  <si>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</si>
  <si>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</si>
  <si>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</si>
  <si>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</si>
  <si>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</si>
  <si>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</si>
  <si>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</si>
  <si>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</si>
  <si>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</si>
  <si>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</si>
  <si>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</si>
  <si>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</si>
  <si>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</si>
  <si>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</si>
  <si>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</si>
  <si>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</si>
  <si>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</si>
  <si>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</si>
  <si>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</si>
  <si>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</si>
  <si>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</si>
  <si>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</si>
  <si>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</si>
  <si>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</si>
  <si>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</si>
  <si>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</si>
  <si>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0.87</t>
  </si>
  <si>
    <t>▲ 0.95</t>
  </si>
  <si>
    <t>一般会計</t>
  </si>
  <si>
    <t>ふるさと寄附金基金特別会計</t>
  </si>
  <si>
    <t>国民健康保険特別会計</t>
  </si>
  <si>
    <t>工業用地取得造成事業特別会計</t>
  </si>
  <si>
    <t>下水道事業会計</t>
  </si>
  <si>
    <t>後期高齢者医療特別会計</t>
  </si>
  <si>
    <t>グリーンパーク推進整備事業基金特別会計</t>
  </si>
  <si>
    <t>住宅用地取得造成事業特別会計</t>
  </si>
  <si>
    <t>その他会計（赤字）</t>
  </si>
  <si>
    <t>その他会計（黒字）</t>
  </si>
  <si>
    <t>R02</t>
    <phoneticPr fontId="5"/>
  </si>
  <si>
    <t>R03</t>
    <phoneticPr fontId="5"/>
  </si>
  <si>
    <t>R04</t>
    <phoneticPr fontId="5"/>
  </si>
  <si>
    <t>R05</t>
    <phoneticPr fontId="5"/>
  </si>
  <si>
    <t>R06</t>
    <phoneticPr fontId="5"/>
  </si>
  <si>
    <t>-</t>
    <phoneticPr fontId="2"/>
  </si>
  <si>
    <t>鳥栖・三養基西部環境施設組合</t>
    <rPh sb="0" eb="2">
      <t>トス</t>
    </rPh>
    <rPh sb="3" eb="6">
      <t>ミヤキ</t>
    </rPh>
    <rPh sb="6" eb="8">
      <t>セイブ</t>
    </rPh>
    <rPh sb="8" eb="10">
      <t>カンキョウ</t>
    </rPh>
    <rPh sb="10" eb="12">
      <t>シセツ</t>
    </rPh>
    <rPh sb="12" eb="14">
      <t>クミアイ</t>
    </rPh>
    <phoneticPr fontId="10"/>
  </si>
  <si>
    <t>鳥栖・三養基地区消防事務組合</t>
    <rPh sb="0" eb="2">
      <t>トス</t>
    </rPh>
    <rPh sb="3" eb="6">
      <t>ミヤキ</t>
    </rPh>
    <rPh sb="6" eb="8">
      <t>チク</t>
    </rPh>
    <rPh sb="8" eb="10">
      <t>ショウボウ</t>
    </rPh>
    <rPh sb="10" eb="12">
      <t>ジム</t>
    </rPh>
    <rPh sb="12" eb="14">
      <t>クミアイ</t>
    </rPh>
    <phoneticPr fontId="10"/>
  </si>
  <si>
    <t>三神地区環境事務組合</t>
    <rPh sb="0" eb="2">
      <t>サンシン</t>
    </rPh>
    <rPh sb="2" eb="4">
      <t>チク</t>
    </rPh>
    <rPh sb="4" eb="6">
      <t>カンキョウ</t>
    </rPh>
    <rPh sb="6" eb="8">
      <t>ジム</t>
    </rPh>
    <rPh sb="8" eb="10">
      <t>クミアイ</t>
    </rPh>
    <phoneticPr fontId="10"/>
  </si>
  <si>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10"/>
  </si>
  <si>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10"/>
  </si>
  <si>
    <t>三養基西部葬祭組合</t>
    <rPh sb="0" eb="3">
      <t>ミヤキ</t>
    </rPh>
    <rPh sb="3" eb="5">
      <t>セイブ</t>
    </rPh>
    <rPh sb="5" eb="7">
      <t>ソウサイ</t>
    </rPh>
    <rPh sb="7" eb="9">
      <t>クミアイ</t>
    </rPh>
    <phoneticPr fontId="10"/>
  </si>
  <si>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10"/>
  </si>
  <si>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10"/>
  </si>
  <si>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10"/>
  </si>
  <si>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</si>
  <si>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10"/>
  </si>
  <si>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</si>
  <si>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佐賀県東部環境施設組合</t>
    <rPh sb="0" eb="2">
      <t>サガ</t>
    </rPh>
    <rPh sb="2" eb="3">
      <t>ケン</t>
    </rPh>
    <rPh sb="3" eb="5">
      <t>トウブ</t>
    </rPh>
    <rPh sb="5" eb="7">
      <t>カンキョウ</t>
    </rPh>
    <rPh sb="7" eb="9">
      <t>シセツ</t>
    </rPh>
    <rPh sb="9" eb="11">
      <t>クミアイ</t>
    </rPh>
    <phoneticPr fontId="10"/>
  </si>
  <si>
    <t>リバーサイド三根</t>
    <rPh sb="6" eb="8">
      <t>ミネ</t>
    </rPh>
    <phoneticPr fontId="10"/>
  </si>
  <si>
    <t>三根街づくり</t>
    <rPh sb="0" eb="2">
      <t>ミネ</t>
    </rPh>
    <rPh sb="2" eb="3">
      <t>マチ</t>
    </rPh>
    <phoneticPr fontId="10"/>
  </si>
  <si>
    <t>三養基西部土地開発公社</t>
    <rPh sb="0" eb="3">
      <t>ミヤキ</t>
    </rPh>
    <rPh sb="3" eb="5">
      <t>セイブ</t>
    </rPh>
    <rPh sb="5" eb="7">
      <t>トチ</t>
    </rPh>
    <rPh sb="7" eb="9">
      <t>カイハツ</t>
    </rPh>
    <rPh sb="9" eb="11">
      <t>コウシャ</t>
    </rPh>
    <phoneticPr fontId="10"/>
  </si>
  <si>
    <t>みやきまち</t>
  </si>
  <si>
    <t>〇</t>
    <phoneticPr fontId="2"/>
  </si>
  <si>
    <t>教育施設整備基金</t>
    <phoneticPr fontId="5"/>
  </si>
  <si>
    <t>合併振興基金</t>
    <phoneticPr fontId="5"/>
  </si>
  <si>
    <t>地域福祉基金</t>
    <phoneticPr fontId="5"/>
  </si>
  <si>
    <t>定住総合対策基金</t>
    <phoneticPr fontId="5"/>
  </si>
  <si>
    <t>ふるさと寄附金基金</t>
    <rPh sb="8" eb="9">
      <t>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</si>
</sst>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40D-4898-ADCB-D5D40AF8F8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77084</c:v>
                </c:pt>
                <c:pt idx="1">
                  <c:v>159297</c:v>
                </c:pt>
                <c:pt idx="2">
                  <c:v>108847</c:v>
                </c:pt>
                <c:pt idx="3">
                  <c:v>61910</c:v>
                </c:pt>
                <c:pt idx="4">
                  <c:v>50162</c:v>
                </c:pt>
              </c:numCache>
            </c:numRef>
          </c:val>
          <c:smooth val="0"/>
          <c:extLst>
            <c:ext xmlns:c16="http://schemas.microsoft.com/office/drawing/2014/chart" uri="{C3380CC4-5D6E-409C-BE32-E72D297353CC}">
              <c16:uniqueId val="{00000001-540D-4898-ADCB-D5D40AF8F8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10.53</c:v>
                </c:pt>
                <c:pt idx="1">
                  <c:v>7.97</c:v>
                </c:pt>
                <c:pt idx="2">
                  <c:v>9.82</c:v>
                </c:pt>
                <c:pt idx="3">
                  <c:v>8.4499999999999993</c:v>
                </c:pt>
                <c:pt idx="4">
                  <c:v>7.81</c:v>
                </c:pt>
              </c:numCache>
            </c:numRef>
          </c:val>
          <c:extLst>
            <c:ext xmlns:c16="http://schemas.microsoft.com/office/drawing/2014/chart" uri="{C3380CC4-5D6E-409C-BE32-E72D297353CC}">
              <c16:uniqueId val="{00000000-3535-4A28-AD69-C06D1757FF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26.08</c:v>
                </c:pt>
                <c:pt idx="1">
                  <c:v>26.22</c:v>
                </c:pt>
                <c:pt idx="2">
                  <c:v>26.18</c:v>
                </c:pt>
                <c:pt idx="3">
                  <c:v>25.8</c:v>
                </c:pt>
                <c:pt idx="4">
                  <c:v>24.69</c:v>
                </c:pt>
              </c:numCache>
            </c:numRef>
          </c:val>
          <c:extLst>
            <c:ext xmlns:c16="http://schemas.microsoft.com/office/drawing/2014/chart" uri="{C3380CC4-5D6E-409C-BE32-E72D297353CC}">
              <c16:uniqueId val="{00000001-3535-4A28-AD69-C06D1757FF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9.48</c:v>
                </c:pt>
                <c:pt idx="1">
                  <c:v>-0.47</c:v>
                </c:pt>
                <c:pt idx="2">
                  <c:v>1.17</c:v>
                </c:pt>
                <c:pt idx="3">
                  <c:v>-0.87</c:v>
                </c:pt>
                <c:pt idx="4">
                  <c:v>-0.95</c:v>
                </c:pt>
              </c:numCache>
            </c:numRef>
          </c:val>
          <c:smooth val="0"/>
          <c:extLst>
            <c:ext xmlns:c16="http://schemas.microsoft.com/office/drawing/2014/chart" uri="{C3380CC4-5D6E-409C-BE32-E72D297353CC}">
              <c16:uniqueId val="{00000002-3535-4A28-AD69-C06D1757FF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0.33</c:v>
                </c:pt>
                <c:pt idx="4">
                  <c:v>#N/A</c:v>
                </c:pt>
                <c:pt idx="5">
                  <c:v>0.27</c:v>
                </c:pt>
                <c:pt idx="6">
                  <c:v>#N/A</c:v>
                </c:pt>
                <c:pt idx="7">
                  <c:v>0.35</c:v>
                </c:pt>
                <c:pt idx="8">
                  <c:v>0</c:v>
                </c:pt>
                <c:pt idx="9">
                  <c:v>0</c:v>
                </c:pt>
              </c:numCache>
            </c:numRef>
          </c:val>
          <c:extLst>
            <c:ext xmlns:c16="http://schemas.microsoft.com/office/drawing/2014/chart" uri="{C3380CC4-5D6E-409C-BE32-E72D297353CC}">
              <c16:uniqueId val="{00000000-3FFB-4947-9A26-51CBA0682E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FB-4947-9A26-51CBA0682EFA}"/>
            </c:ext>
          </c:extLst>
        </c:ser>
        <c:ser>
          <c:idx val="2"/>
          <c:order val="2"/>
          <c:tx>
            <c:strRef>
              <c:f>データシート!$A$29</c:f>
              <c:strCache>
                <c:ptCount val="1"/>
                <c:pt idx="0">
                  <c:v>住宅用地取得造成事業特別会計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0.18</c:v>
                </c:pt>
                <c:pt idx="4">
                  <c:v>#N/A</c:v>
                </c:pt>
                <c:pt idx="5">
                  <c:v>0</c:v>
                </c:pt>
                <c:pt idx="6">
                  <c:v>#N/A</c:v>
                </c:pt>
                <c:pt idx="7">
                  <c:v>0</c:v>
                </c:pt>
                <c:pt idx="8">
                  <c:v>#N/A</c:v>
                </c:pt>
                <c:pt idx="9">
                  <c:v>0</c:v>
                </c:pt>
              </c:numCache>
            </c:numRef>
          </c:val>
          <c:extLst>
            <c:ext xmlns:c16="http://schemas.microsoft.com/office/drawing/2014/chart" uri="{C3380CC4-5D6E-409C-BE32-E72D297353CC}">
              <c16:uniqueId val="{00000002-3FFB-4947-9A26-51CBA0682EFA}"/>
            </c:ext>
          </c:extLst>
        </c:ser>
        <c:ser>
          <c:idx val="3"/>
          <c:order val="3"/>
          <c:tx>
            <c:strRef>
              <c:f>データシート!$A$30</c:f>
              <c:strCache>
                <c:ptCount val="1"/>
                <c:pt idx="0">
                  <c:v>グリーンパーク推進整備事業基金特別会計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7.0000000000000007E-2</c:v>
                </c:pt>
                <c:pt idx="4">
                  <c:v>#N/A</c:v>
                </c:pt>
                <c:pt idx="5">
                  <c:v>0</c:v>
                </c:pt>
                <c:pt idx="6">
                  <c:v>#N/A</c:v>
                </c:pt>
                <c:pt idx="7">
                  <c:v>0</c:v>
                </c:pt>
                <c:pt idx="8">
                  <c:v>#N/A</c:v>
                </c:pt>
                <c:pt idx="9">
                  <c:v>0</c:v>
                </c:pt>
              </c:numCache>
            </c:numRef>
          </c:val>
          <c:extLst>
            <c:ext xmlns:c16="http://schemas.microsoft.com/office/drawing/2014/chart" uri="{C3380CC4-5D6E-409C-BE32-E72D297353CC}">
              <c16:uniqueId val="{00000003-3FFB-4947-9A26-51CBA0682EF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0.14000000000000001</c:v>
                </c:pt>
                <c:pt idx="8">
                  <c:v>#N/A</c:v>
                </c:pt>
                <c:pt idx="9">
                  <c:v>0.04</c:v>
                </c:pt>
              </c:numCache>
            </c:numRef>
          </c:val>
          <c:extLst>
            <c:ext xmlns:c16="http://schemas.microsoft.com/office/drawing/2014/chart" uri="{C3380CC4-5D6E-409C-BE32-E72D297353CC}">
              <c16:uniqueId val="{00000004-3FFB-4947-9A26-51CBA0682EF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0.56999999999999995</c:v>
                </c:pt>
              </c:numCache>
            </c:numRef>
          </c:val>
          <c:extLst>
            <c:ext xmlns:c16="http://schemas.microsoft.com/office/drawing/2014/chart" uri="{C3380CC4-5D6E-409C-BE32-E72D297353CC}">
              <c16:uniqueId val="{00000005-3FFB-4947-9A26-51CBA0682EFA}"/>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1.04</c:v>
                </c:pt>
                <c:pt idx="4">
                  <c:v>#N/A</c:v>
                </c:pt>
                <c:pt idx="5">
                  <c:v>0.92</c:v>
                </c:pt>
                <c:pt idx="6">
                  <c:v>#N/A</c:v>
                </c:pt>
                <c:pt idx="7">
                  <c:v>0.89</c:v>
                </c:pt>
                <c:pt idx="8">
                  <c:v>#N/A</c:v>
                </c:pt>
                <c:pt idx="9">
                  <c:v>0.84</c:v>
                </c:pt>
              </c:numCache>
            </c:numRef>
          </c:val>
          <c:extLst>
            <c:ext xmlns:c16="http://schemas.microsoft.com/office/drawing/2014/chart" uri="{C3380CC4-5D6E-409C-BE32-E72D297353CC}">
              <c16:uniqueId val="{00000006-3FFB-4947-9A26-51CBA0682EF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1.32</c:v>
                </c:pt>
                <c:pt idx="4">
                  <c:v>#N/A</c:v>
                </c:pt>
                <c:pt idx="5">
                  <c:v>0.73</c:v>
                </c:pt>
                <c:pt idx="6">
                  <c:v>#N/A</c:v>
                </c:pt>
                <c:pt idx="7">
                  <c:v>2.19</c:v>
                </c:pt>
                <c:pt idx="8">
                  <c:v>#N/A</c:v>
                </c:pt>
                <c:pt idx="9">
                  <c:v>1.08</c:v>
                </c:pt>
              </c:numCache>
            </c:numRef>
          </c:val>
          <c:extLst>
            <c:ext xmlns:c16="http://schemas.microsoft.com/office/drawing/2014/chart" uri="{C3380CC4-5D6E-409C-BE32-E72D297353CC}">
              <c16:uniqueId val="{00000007-3FFB-4947-9A26-51CBA0682EFA}"/>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5.91</c:v>
                </c:pt>
                <c:pt idx="2">
                  <c:v>#N/A</c:v>
                </c:pt>
                <c:pt idx="3">
                  <c:v>1.68</c:v>
                </c:pt>
                <c:pt idx="4">
                  <c:v>#N/A</c:v>
                </c:pt>
                <c:pt idx="5">
                  <c:v>1.9</c:v>
                </c:pt>
                <c:pt idx="6">
                  <c:v>#N/A</c:v>
                </c:pt>
                <c:pt idx="7">
                  <c:v>2.93</c:v>
                </c:pt>
                <c:pt idx="8">
                  <c:v>#N/A</c:v>
                </c:pt>
                <c:pt idx="9">
                  <c:v>3.14</c:v>
                </c:pt>
              </c:numCache>
            </c:numRef>
          </c:val>
          <c:extLst>
            <c:ext xmlns:c16="http://schemas.microsoft.com/office/drawing/2014/chart" uri="{C3380CC4-5D6E-409C-BE32-E72D297353CC}">
              <c16:uniqueId val="{00000008-3FFB-4947-9A26-51CBA0682E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4.43</c:v>
                </c:pt>
                <c:pt idx="2">
                  <c:v>#N/A</c:v>
                </c:pt>
                <c:pt idx="3">
                  <c:v>6.2</c:v>
                </c:pt>
                <c:pt idx="4">
                  <c:v>#N/A</c:v>
                </c:pt>
                <c:pt idx="5">
                  <c:v>7.9</c:v>
                </c:pt>
                <c:pt idx="6">
                  <c:v>#N/A</c:v>
                </c:pt>
                <c:pt idx="7">
                  <c:v>5.5</c:v>
                </c:pt>
                <c:pt idx="8">
                  <c:v>#N/A</c:v>
                </c:pt>
                <c:pt idx="9">
                  <c:v>4.66</c:v>
                </c:pt>
              </c:numCache>
            </c:numRef>
          </c:val>
          <c:extLst>
            <c:ext xmlns:c16="http://schemas.microsoft.com/office/drawing/2014/chart" uri="{C3380CC4-5D6E-409C-BE32-E72D297353CC}">
              <c16:uniqueId val="{00000009-3FFB-4947-9A26-51CBA0682E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1509</c:v>
                </c:pt>
                <c:pt idx="5">
                  <c:v>1480</c:v>
                </c:pt>
                <c:pt idx="8">
                  <c:v>1491</c:v>
                </c:pt>
                <c:pt idx="11">
                  <c:v>1443</c:v>
                </c:pt>
                <c:pt idx="14">
                  <c:v>1409</c:v>
                </c:pt>
              </c:numCache>
            </c:numRef>
          </c:val>
          <c:extLst>
            <c:ext xmlns:c16="http://schemas.microsoft.com/office/drawing/2014/chart" uri="{C3380CC4-5D6E-409C-BE32-E72D297353CC}">
              <c16:uniqueId val="{00000000-358F-4054-AB5D-8B84CC9286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8F-4054-AB5D-8B84CC9286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89</c:v>
                </c:pt>
                <c:pt idx="3">
                  <c:v>84</c:v>
                </c:pt>
                <c:pt idx="6">
                  <c:v>80</c:v>
                </c:pt>
                <c:pt idx="9">
                  <c:v>73</c:v>
                </c:pt>
                <c:pt idx="12">
                  <c:v>73</c:v>
                </c:pt>
              </c:numCache>
            </c:numRef>
          </c:val>
          <c:extLst>
            <c:ext xmlns:c16="http://schemas.microsoft.com/office/drawing/2014/chart" uri="{C3380CC4-5D6E-409C-BE32-E72D297353CC}">
              <c16:uniqueId val="{00000002-358F-4054-AB5D-8B84CC9286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25</c:v>
                </c:pt>
                <c:pt idx="6">
                  <c:v>21</c:v>
                </c:pt>
                <c:pt idx="9">
                  <c:v>23</c:v>
                </c:pt>
                <c:pt idx="12">
                  <c:v>26</c:v>
                </c:pt>
              </c:numCache>
            </c:numRef>
          </c:val>
          <c:extLst>
            <c:ext xmlns:c16="http://schemas.microsoft.com/office/drawing/2014/chart" uri="{C3380CC4-5D6E-409C-BE32-E72D297353CC}">
              <c16:uniqueId val="{00000003-358F-4054-AB5D-8B84CC9286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297</c:v>
                </c:pt>
                <c:pt idx="3">
                  <c:v>311</c:v>
                </c:pt>
                <c:pt idx="6">
                  <c:v>360</c:v>
                </c:pt>
                <c:pt idx="9">
                  <c:v>367</c:v>
                </c:pt>
                <c:pt idx="12">
                  <c:v>429</c:v>
                </c:pt>
              </c:numCache>
            </c:numRef>
          </c:val>
          <c:extLst>
            <c:ext xmlns:c16="http://schemas.microsoft.com/office/drawing/2014/chart" uri="{C3380CC4-5D6E-409C-BE32-E72D297353CC}">
              <c16:uniqueId val="{00000004-358F-4054-AB5D-8B84CC9286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8F-4054-AB5D-8B84CC9286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8F-4054-AB5D-8B84CC9286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1668</c:v>
                </c:pt>
                <c:pt idx="3">
                  <c:v>1695</c:v>
                </c:pt>
                <c:pt idx="6">
                  <c:v>1674</c:v>
                </c:pt>
                <c:pt idx="9">
                  <c:v>1667</c:v>
                </c:pt>
                <c:pt idx="12">
                  <c:v>1509</c:v>
                </c:pt>
              </c:numCache>
            </c:numRef>
          </c:val>
          <c:extLst>
            <c:ext xmlns:c16="http://schemas.microsoft.com/office/drawing/2014/chart" uri="{C3380CC4-5D6E-409C-BE32-E72D297353CC}">
              <c16:uniqueId val="{00000007-358F-4054-AB5D-8B84CC9286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569</c:v>
                </c:pt>
                <c:pt idx="2">
                  <c:v>#N/A</c:v>
                </c:pt>
                <c:pt idx="3">
                  <c:v>#N/A</c:v>
                </c:pt>
                <c:pt idx="4">
                  <c:v>635</c:v>
                </c:pt>
                <c:pt idx="5">
                  <c:v>#N/A</c:v>
                </c:pt>
                <c:pt idx="6">
                  <c:v>#N/A</c:v>
                </c:pt>
                <c:pt idx="7">
                  <c:v>644</c:v>
                </c:pt>
                <c:pt idx="8">
                  <c:v>#N/A</c:v>
                </c:pt>
                <c:pt idx="9">
                  <c:v>#N/A</c:v>
                </c:pt>
                <c:pt idx="10">
                  <c:v>687</c:v>
                </c:pt>
                <c:pt idx="11">
                  <c:v>#N/A</c:v>
                </c:pt>
                <c:pt idx="12">
                  <c:v>#N/A</c:v>
                </c:pt>
                <c:pt idx="13">
                  <c:v>628</c:v>
                </c:pt>
                <c:pt idx="14">
                  <c:v>#N/A</c:v>
                </c:pt>
              </c:numCache>
            </c:numRef>
          </c:val>
          <c:smooth val="0"/>
          <c:extLst>
            <c:ext xmlns:c16="http://schemas.microsoft.com/office/drawing/2014/chart" uri="{C3380CC4-5D6E-409C-BE32-E72D297353CC}">
              <c16:uniqueId val="{00000008-358F-4054-AB5D-8B84CC9286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14556</c:v>
                </c:pt>
                <c:pt idx="5">
                  <c:v>14117</c:v>
                </c:pt>
                <c:pt idx="8">
                  <c:v>13417</c:v>
                </c:pt>
                <c:pt idx="11">
                  <c:v>12871</c:v>
                </c:pt>
                <c:pt idx="14">
                  <c:v>12013</c:v>
                </c:pt>
              </c:numCache>
            </c:numRef>
          </c:val>
          <c:extLst>
            <c:ext xmlns:c16="http://schemas.microsoft.com/office/drawing/2014/chart" uri="{C3380CC4-5D6E-409C-BE32-E72D297353CC}">
              <c16:uniqueId val="{00000000-0603-40D0-B075-7A0C4571E0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2253</c:v>
                </c:pt>
                <c:pt idx="5">
                  <c:v>2134</c:v>
                </c:pt>
                <c:pt idx="8">
                  <c:v>2318</c:v>
                </c:pt>
                <c:pt idx="11">
                  <c:v>2270</c:v>
                </c:pt>
                <c:pt idx="14">
                  <c:v>2197</c:v>
                </c:pt>
              </c:numCache>
            </c:numRef>
          </c:val>
          <c:extLst>
            <c:ext xmlns:c16="http://schemas.microsoft.com/office/drawing/2014/chart" uri="{C3380CC4-5D6E-409C-BE32-E72D297353CC}">
              <c16:uniqueId val="{00000001-0603-40D0-B075-7A0C4571E0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10703</c:v>
                </c:pt>
                <c:pt idx="5">
                  <c:v>10969</c:v>
                </c:pt>
                <c:pt idx="8">
                  <c:v>10359</c:v>
                </c:pt>
                <c:pt idx="11">
                  <c:v>10151</c:v>
                </c:pt>
                <c:pt idx="14">
                  <c:v>11434</c:v>
                </c:pt>
              </c:numCache>
            </c:numRef>
          </c:val>
          <c:extLst>
            <c:ext xmlns:c16="http://schemas.microsoft.com/office/drawing/2014/chart" uri="{C3380CC4-5D6E-409C-BE32-E72D297353CC}">
              <c16:uniqueId val="{00000002-0603-40D0-B075-7A0C4571E0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03-40D0-B075-7A0C4571E0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03-40D0-B075-7A0C4571E0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03-40D0-B075-7A0C4571E0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1258</c:v>
                </c:pt>
                <c:pt idx="3">
                  <c:v>1161</c:v>
                </c:pt>
                <c:pt idx="6">
                  <c:v>1130</c:v>
                </c:pt>
                <c:pt idx="9">
                  <c:v>1449</c:v>
                </c:pt>
                <c:pt idx="12">
                  <c:v>1014</c:v>
                </c:pt>
              </c:numCache>
            </c:numRef>
          </c:val>
          <c:extLst>
            <c:ext xmlns:c16="http://schemas.microsoft.com/office/drawing/2014/chart" uri="{C3380CC4-5D6E-409C-BE32-E72D297353CC}">
              <c16:uniqueId val="{00000006-0603-40D0-B075-7A0C4571E0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c:v>
                </c:pt>
                <c:pt idx="3">
                  <c:v>120</c:v>
                </c:pt>
                <c:pt idx="6">
                  <c:v>586</c:v>
                </c:pt>
                <c:pt idx="9">
                  <c:v>1977</c:v>
                </c:pt>
                <c:pt idx="12">
                  <c:v>2246</c:v>
                </c:pt>
              </c:numCache>
            </c:numRef>
          </c:val>
          <c:extLst>
            <c:ext xmlns:c16="http://schemas.microsoft.com/office/drawing/2014/chart" uri="{C3380CC4-5D6E-409C-BE32-E72D297353CC}">
              <c16:uniqueId val="{00000007-0603-40D0-B075-7A0C4571E0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5426</c:v>
                </c:pt>
                <c:pt idx="3">
                  <c:v>5364</c:v>
                </c:pt>
                <c:pt idx="6">
                  <c:v>5831</c:v>
                </c:pt>
                <c:pt idx="9">
                  <c:v>5906</c:v>
                </c:pt>
                <c:pt idx="12">
                  <c:v>6163</c:v>
                </c:pt>
              </c:numCache>
            </c:numRef>
          </c:val>
          <c:extLst>
            <c:ext xmlns:c16="http://schemas.microsoft.com/office/drawing/2014/chart" uri="{C3380CC4-5D6E-409C-BE32-E72D297353CC}">
              <c16:uniqueId val="{00000008-0603-40D0-B075-7A0C4571E0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4132</c:v>
                </c:pt>
                <c:pt idx="3">
                  <c:v>1654</c:v>
                </c:pt>
                <c:pt idx="6">
                  <c:v>1574</c:v>
                </c:pt>
                <c:pt idx="9">
                  <c:v>2442</c:v>
                </c:pt>
                <c:pt idx="12">
                  <c:v>2195</c:v>
                </c:pt>
              </c:numCache>
            </c:numRef>
          </c:val>
          <c:extLst>
            <c:ext xmlns:c16="http://schemas.microsoft.com/office/drawing/2014/chart" uri="{C3380CC4-5D6E-409C-BE32-E72D297353CC}">
              <c16:uniqueId val="{00000009-0603-40D0-B075-7A0C4571E0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15579</c:v>
                </c:pt>
                <c:pt idx="3">
                  <c:v>16471</c:v>
                </c:pt>
                <c:pt idx="6">
                  <c:v>15840</c:v>
                </c:pt>
                <c:pt idx="9">
                  <c:v>14573</c:v>
                </c:pt>
                <c:pt idx="12">
                  <c:v>13559</c:v>
                </c:pt>
              </c:numCache>
            </c:numRef>
          </c:val>
          <c:extLst>
            <c:ext xmlns:c16="http://schemas.microsoft.com/office/drawing/2014/chart" uri="{C3380CC4-5D6E-409C-BE32-E72D297353CC}">
              <c16:uniqueId val="{0000000A-0603-40D0-B075-7A0C4571E0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1055</c:v>
                </c:pt>
                <c:pt idx="11">
                  <c:v>#N/A</c:v>
                </c:pt>
                <c:pt idx="12">
                  <c:v>#N/A</c:v>
                </c:pt>
                <c:pt idx="13">
                  <c:v>0</c:v>
                </c:pt>
                <c:pt idx="14">
                  <c:v>#N/A</c:v>
                </c:pt>
              </c:numCache>
            </c:numRef>
          </c:val>
          <c:smooth val="0"/>
          <c:extLst>
            <c:ext xmlns:c16="http://schemas.microsoft.com/office/drawing/2014/chart" uri="{C3380CC4-5D6E-409C-BE32-E72D297353CC}">
              <c16:uniqueId val="{0000000B-0603-40D0-B075-7A0C4571E0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2038</c:v>
                </c:pt>
                <c:pt idx="1">
                  <c:v>2059</c:v>
                </c:pt>
                <c:pt idx="2">
                  <c:v>2018</c:v>
                </c:pt>
              </c:numCache>
            </c:numRef>
          </c:val>
          <c:extLst>
            <c:ext xmlns:c16="http://schemas.microsoft.com/office/drawing/2014/chart" uri="{C3380CC4-5D6E-409C-BE32-E72D297353CC}">
              <c16:uniqueId val="{00000000-AA95-44EA-911A-7CDEF4E9F9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1885</c:v>
                </c:pt>
                <c:pt idx="1">
                  <c:v>1875</c:v>
                </c:pt>
                <c:pt idx="2">
                  <c:v>1757</c:v>
                </c:pt>
              </c:numCache>
            </c:numRef>
          </c:val>
          <c:extLst>
            <c:ext xmlns:c16="http://schemas.microsoft.com/office/drawing/2014/chart" uri="{C3380CC4-5D6E-409C-BE32-E72D297353CC}">
              <c16:uniqueId val="{00000001-AA95-44EA-911A-7CDEF4E9F9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8126</c:v>
                </c:pt>
                <c:pt idx="1">
                  <c:v>7886</c:v>
                </c:pt>
                <c:pt idx="2">
                  <c:v>9266</c:v>
                </c:pt>
              </c:numCache>
            </c:numRef>
          </c:val>
          <c:extLst>
            <c:ext xmlns:c16="http://schemas.microsoft.com/office/drawing/2014/chart" uri="{C3380CC4-5D6E-409C-BE32-E72D297353CC}">
              <c16:uniqueId val="{00000002-AA95-44EA-911A-7CDEF4E9F9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公営企業債の元利償還金に対する繰入金が、年々増加している一方で、</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年度が償還額のピークであった元利償還金が、</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年度は減少しており、元利償還金等全体としては減となった。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実質公債費比率の分子は、算入公債費等</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a:t>
          </a:r>
          <a:r>
            <a:rPr kumimoji="1" lang="ja-JP" altLang="en-US" sz="1100">
              <a:solidFill>
                <a:sysClr val="windowText" lastClr="000000"/>
              </a:solidFill>
              <a:effectLst/>
              <a:latin typeface="+mn-lt"/>
              <a:ea typeface="+mn-ea"/>
              <a:cs typeface="+mn-cs"/>
            </a:rPr>
            <a:t>となったものの、</a:t>
          </a:r>
          <a:r>
            <a:rPr kumimoji="1" lang="ja-JP" altLang="ja-JP" sz="1100">
              <a:solidFill>
                <a:sysClr val="windowText" lastClr="000000"/>
              </a:solidFill>
              <a:effectLst/>
              <a:latin typeface="+mn-lt"/>
              <a:ea typeface="+mn-ea"/>
              <a:cs typeface="+mn-cs"/>
            </a:rPr>
            <a:t>元利償還金等の減が上回ったため、</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628</a:t>
          </a:r>
          <a:r>
            <a:rPr kumimoji="1" lang="ja-JP" altLang="ja-JP" sz="110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今後も起債の発行予定があるが、交付税措置のある事業を原則とし、また新たな債務負担行為についても慎重な実施に努め、比率の改善に努める。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満期一括償還地方債は発行していない。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将来負担額のうち、一般会計等に係る地方債残高については、新規借入額</a:t>
          </a:r>
          <a:r>
            <a:rPr kumimoji="1" lang="ja-JP" altLang="en-US" sz="1100">
              <a:solidFill>
                <a:sysClr val="windowText" lastClr="000000"/>
              </a:solidFill>
              <a:effectLst/>
              <a:latin typeface="+mn-lt"/>
              <a:ea typeface="+mn-ea"/>
              <a:cs typeface="+mn-cs"/>
            </a:rPr>
            <a:t>が増</a:t>
          </a:r>
          <a:r>
            <a:rPr kumimoji="1" lang="ja-JP" altLang="ja-JP" sz="1100">
              <a:solidFill>
                <a:sysClr val="windowText" lastClr="000000"/>
              </a:solidFill>
              <a:effectLst/>
              <a:latin typeface="+mn-lt"/>
              <a:ea typeface="+mn-ea"/>
              <a:cs typeface="+mn-cs"/>
            </a:rPr>
            <a:t>となったものの、</a:t>
          </a:r>
          <a:r>
            <a:rPr kumimoji="1" lang="ja-JP" altLang="en-US" sz="1100">
              <a:solidFill>
                <a:sysClr val="windowText" lastClr="000000"/>
              </a:solidFill>
              <a:effectLst/>
              <a:latin typeface="+mn-lt"/>
              <a:ea typeface="+mn-ea"/>
              <a:cs typeface="+mn-cs"/>
            </a:rPr>
            <a:t>返済額が減</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なったことに伴い地方債残高全体としては減となった。また</a:t>
          </a:r>
          <a:r>
            <a:rPr kumimoji="1" lang="ja-JP" altLang="ja-JP" sz="1100">
              <a:solidFill>
                <a:sysClr val="windowText" lastClr="000000"/>
              </a:solidFill>
              <a:effectLst/>
              <a:latin typeface="+mn-lt"/>
              <a:ea typeface="+mn-ea"/>
              <a:cs typeface="+mn-cs"/>
            </a:rPr>
            <a:t>組合等負担等見込額</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となった一方で、</a:t>
          </a:r>
          <a:r>
            <a:rPr kumimoji="1" lang="ja-JP" altLang="ja-JP" sz="1100">
              <a:solidFill>
                <a:sysClr val="windowText" lastClr="000000"/>
              </a:solidFill>
              <a:effectLst/>
              <a:latin typeface="+mn-lt"/>
              <a:ea typeface="+mn-ea"/>
              <a:cs typeface="+mn-cs"/>
            </a:rPr>
            <a:t>債務負担行為に基づく支出予定額</a:t>
          </a:r>
          <a:r>
            <a:rPr kumimoji="1" lang="ja-JP" altLang="en-US" sz="1100">
              <a:solidFill>
                <a:sysClr val="windowText" lastClr="000000"/>
              </a:solidFill>
              <a:effectLst/>
              <a:latin typeface="+mn-lt"/>
              <a:ea typeface="+mn-ea"/>
              <a:cs typeface="+mn-cs"/>
            </a:rPr>
            <a:t>は減となり</a:t>
          </a:r>
          <a:r>
            <a:rPr kumimoji="1" lang="ja-JP" altLang="ja-JP" sz="1100">
              <a:solidFill>
                <a:sysClr val="windowText" lastClr="000000"/>
              </a:solidFill>
              <a:effectLst/>
              <a:latin typeface="+mn-lt"/>
              <a:ea typeface="+mn-ea"/>
              <a:cs typeface="+mn-cs"/>
            </a:rPr>
            <a:t>、将来負担額全体で前年度より</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充当可能財源等については、臨時財政対策債や合併特例債の未償還元金の減に伴う基準財政需要額算入見込額の減</a:t>
          </a:r>
          <a:r>
            <a:rPr kumimoji="1" lang="ja-JP" altLang="en-US" sz="1100">
              <a:solidFill>
                <a:sysClr val="windowText" lastClr="000000"/>
              </a:solidFill>
              <a:effectLst/>
              <a:latin typeface="+mn-lt"/>
              <a:ea typeface="+mn-ea"/>
              <a:cs typeface="+mn-cs"/>
            </a:rPr>
            <a:t>となったが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ふるさと寄附金基金の増に伴い</a:t>
          </a:r>
          <a:r>
            <a:rPr kumimoji="1" lang="ja-JP" altLang="ja-JP" sz="1100">
              <a:solidFill>
                <a:sysClr val="windowText" lastClr="000000"/>
              </a:solidFill>
              <a:effectLst/>
              <a:latin typeface="+mn-lt"/>
              <a:ea typeface="+mn-ea"/>
              <a:cs typeface="+mn-cs"/>
            </a:rPr>
            <a:t>充当可能基金</a:t>
          </a:r>
          <a:r>
            <a:rPr kumimoji="1" lang="ja-JP" altLang="en-US" sz="1100">
              <a:solidFill>
                <a:sysClr val="windowText" lastClr="000000"/>
              </a:solidFill>
              <a:effectLst/>
              <a:latin typeface="+mn-lt"/>
              <a:ea typeface="+mn-ea"/>
              <a:cs typeface="+mn-cs"/>
            </a:rPr>
            <a:t>が増となり、</a:t>
          </a:r>
          <a:r>
            <a:rPr kumimoji="1" lang="ja-JP" altLang="ja-JP" sz="1100">
              <a:solidFill>
                <a:sysClr val="windowText" lastClr="000000"/>
              </a:solidFill>
              <a:effectLst/>
              <a:latin typeface="+mn-lt"/>
              <a:ea typeface="+mn-ea"/>
              <a:cs typeface="+mn-cs"/>
            </a:rPr>
            <a:t>充当可能財源等全体で前年度より</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その結果、</a:t>
          </a:r>
          <a:r>
            <a:rPr kumimoji="1" lang="ja-JP" altLang="en-US" sz="1100">
              <a:solidFill>
                <a:sysClr val="windowText" lastClr="000000"/>
              </a:solidFill>
              <a:effectLst/>
              <a:latin typeface="+mn-lt"/>
              <a:ea typeface="+mn-ea"/>
              <a:cs typeface="+mn-cs"/>
            </a:rPr>
            <a:t>昨年度は</a:t>
          </a:r>
          <a:r>
            <a:rPr kumimoji="1" lang="ja-JP" altLang="ja-JP" sz="1100">
              <a:solidFill>
                <a:sysClr val="windowText" lastClr="000000"/>
              </a:solidFill>
              <a:effectLst/>
              <a:latin typeface="+mn-lt"/>
              <a:ea typeface="+mn-ea"/>
              <a:cs typeface="+mn-cs"/>
            </a:rPr>
            <a:t>将来負担比率の分子</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1,055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であったが、本年度は</a:t>
          </a:r>
          <a:r>
            <a:rPr kumimoji="1" lang="ja-JP" altLang="ja-JP" sz="1100">
              <a:solidFill>
                <a:sysClr val="windowText" lastClr="000000"/>
              </a:solidFill>
              <a:effectLst/>
              <a:latin typeface="+mn-lt"/>
              <a:ea typeface="+mn-ea"/>
              <a:cs typeface="+mn-cs"/>
            </a:rPr>
            <a:t>充当可能財源等が将来負担額を上回って</a:t>
          </a:r>
          <a:r>
            <a:rPr kumimoji="1" lang="ja-JP" altLang="en-US" sz="1100">
              <a:solidFill>
                <a:sysClr val="windowText" lastClr="000000"/>
              </a:solidFill>
              <a:effectLst/>
              <a:latin typeface="+mn-lt"/>
              <a:ea typeface="+mn-ea"/>
              <a:cs typeface="+mn-cs"/>
            </a:rPr>
            <a:t>おり△</a:t>
          </a:r>
          <a:r>
            <a:rPr kumimoji="1" lang="en-US" altLang="ja-JP" sz="1100">
              <a:solidFill>
                <a:sysClr val="windowText" lastClr="000000"/>
              </a:solidFill>
              <a:effectLst/>
              <a:latin typeface="+mn-lt"/>
              <a:ea typeface="+mn-ea"/>
              <a:cs typeface="+mn-cs"/>
            </a:rPr>
            <a:t>468</a:t>
          </a:r>
          <a:r>
            <a:rPr kumimoji="1" lang="ja-JP" altLang="en-US" sz="1100">
              <a:solidFill>
                <a:sysClr val="windowText" lastClr="000000"/>
              </a:solidFill>
              <a:effectLst/>
              <a:latin typeface="+mn-lt"/>
              <a:ea typeface="+mn-ea"/>
              <a:cs typeface="+mn-cs"/>
            </a:rPr>
            <a:t>百万円となった。将来負担比率については数値なしとなった。</a:t>
          </a:r>
          <a:endParaRPr kumimoji="0"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今後、一部事務組合による広域ごみ処理施設建設に係る負担金の増が見込まれるため、引き続き行政の効率化を進めながら財政の健全化を図る。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財政計画に基づく積立額よりも合併特例債償還財源としての交付税措置対象外相当額の繰入額が上回ったことに伴う減債基金の△</a:t>
          </a:r>
          <a:r>
            <a:rPr kumimoji="1" lang="en-US" altLang="ja-JP" sz="1100">
              <a:solidFill>
                <a:sysClr val="windowText" lastClr="000000"/>
              </a:solidFill>
              <a:effectLst/>
              <a:latin typeface="+mn-lt"/>
              <a:ea typeface="+mn-ea"/>
              <a:cs typeface="+mn-cs"/>
            </a:rPr>
            <a:t>118</a:t>
          </a:r>
          <a:r>
            <a:rPr kumimoji="1" lang="ja-JP" altLang="ja-JP" sz="1100">
              <a:solidFill>
                <a:sysClr val="windowText" lastClr="000000"/>
              </a:solidFill>
              <a:effectLst/>
              <a:latin typeface="+mn-lt"/>
              <a:ea typeface="+mn-ea"/>
              <a:cs typeface="+mn-cs"/>
            </a:rPr>
            <a:t>百万円の減、</a:t>
          </a:r>
          <a:r>
            <a:rPr lang="ja-JP" altLang="ja-JP" sz="1100">
              <a:solidFill>
                <a:sysClr val="windowText" lastClr="000000"/>
              </a:solidFill>
              <a:effectLst/>
              <a:latin typeface="+mn-lt"/>
              <a:ea typeface="+mn-ea"/>
              <a:cs typeface="+mn-cs"/>
            </a:rPr>
            <a:t>住宅用地取得造成事業</a:t>
          </a:r>
          <a:r>
            <a:rPr kumimoji="1" lang="ja-JP" altLang="ja-JP" sz="1100" b="0" i="0" baseline="0">
              <a:solidFill>
                <a:sysClr val="windowText" lastClr="000000"/>
              </a:solidFill>
              <a:effectLst/>
              <a:latin typeface="+mn-lt"/>
              <a:ea typeface="+mn-ea"/>
              <a:cs typeface="+mn-cs"/>
            </a:rPr>
            <a:t>に係る財源繰入に伴う定住総合対策基金の</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百万円の減</a:t>
          </a:r>
          <a:r>
            <a:rPr kumimoji="1" lang="ja-JP" altLang="en-US" sz="1100" b="0" i="0" baseline="0">
              <a:solidFill>
                <a:sysClr val="windowText" lastClr="000000"/>
              </a:solidFill>
              <a:effectLst/>
              <a:latin typeface="+mn-lt"/>
              <a:ea typeface="+mn-ea"/>
              <a:cs typeface="+mn-cs"/>
            </a:rPr>
            <a:t>となった一方で、</a:t>
          </a:r>
          <a:r>
            <a:rPr kumimoji="1" lang="ja-JP" altLang="ja-JP" sz="1100" b="0" i="0" baseline="0">
              <a:solidFill>
                <a:sysClr val="windowText" lastClr="000000"/>
              </a:solidFill>
              <a:effectLst/>
              <a:latin typeface="+mn-lt"/>
              <a:ea typeface="+mn-ea"/>
              <a:cs typeface="+mn-cs"/>
            </a:rPr>
            <a:t>教育施設整備基金</a:t>
          </a:r>
          <a:r>
            <a:rPr kumimoji="1" lang="ja-JP" altLang="en-US" sz="1100" b="0" i="0" baseline="0">
              <a:solidFill>
                <a:sysClr val="windowText" lastClr="000000"/>
              </a:solidFill>
              <a:effectLst/>
              <a:latin typeface="+mn-lt"/>
              <a:ea typeface="+mn-ea"/>
              <a:cs typeface="+mn-cs"/>
            </a:rPr>
            <a:t>について計画に基づく積立及び利息、前年度精算分の積立を</a:t>
          </a:r>
          <a:r>
            <a:rPr kumimoji="1" lang="en-US" altLang="ja-JP" sz="1100" b="0" i="0" baseline="0">
              <a:solidFill>
                <a:sysClr val="windowText" lastClr="000000"/>
              </a:solidFill>
              <a:effectLst/>
              <a:latin typeface="+mn-lt"/>
              <a:ea typeface="+mn-ea"/>
              <a:cs typeface="+mn-cs"/>
            </a:rPr>
            <a:t>230</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行ったことによる増</a:t>
          </a:r>
          <a:r>
            <a:rPr kumimoji="1" lang="ja-JP" altLang="ja-JP" sz="1100" b="0" i="0" baseline="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繰入額よりも積立額が上回ったことに伴うふるさと寄附金基金の</a:t>
          </a:r>
          <a:r>
            <a:rPr kumimoji="1" lang="en-US" altLang="ja-JP" sz="1100">
              <a:solidFill>
                <a:sysClr val="windowText" lastClr="000000"/>
              </a:solidFill>
              <a:effectLst/>
              <a:latin typeface="+mn-lt"/>
              <a:ea typeface="+mn-ea"/>
              <a:cs typeface="+mn-cs"/>
            </a:rPr>
            <a:t>1,241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等により、基金全体で</a:t>
          </a:r>
          <a:r>
            <a:rPr kumimoji="1" lang="en-US" altLang="ja-JP" sz="1100">
              <a:solidFill>
                <a:sysClr val="windowText" lastClr="000000"/>
              </a:solidFill>
              <a:effectLst/>
              <a:latin typeface="+mn-lt"/>
              <a:ea typeface="+mn-ea"/>
              <a:cs typeface="+mn-cs"/>
            </a:rPr>
            <a:t>1,221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地域優良賃貸住宅整備基金については、</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住宅使用料等の剰余金積立を今後も継続し、将来予想される大規模改修等に備えていく。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・合併振興基金：本町の新町建設計画に定められた事業に要する経費の財源。</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・教育施設整備基金：みやき町教育施設の整備要する経費の財源。</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・定住総合対策基金：</a:t>
          </a:r>
          <a:r>
            <a:rPr lang="ja-JP" altLang="ja-JP" sz="1100">
              <a:solidFill>
                <a:sysClr val="windowText" lastClr="000000"/>
              </a:solidFill>
              <a:effectLst/>
              <a:latin typeface="+mn-lt"/>
              <a:ea typeface="+mn-ea"/>
              <a:cs typeface="+mn-cs"/>
            </a:rPr>
            <a:t>定住総合対策を総合的に推進するための事業に要する</a:t>
          </a:r>
          <a:r>
            <a:rPr kumimoji="1" lang="ja-JP" altLang="ja-JP" sz="1100">
              <a:solidFill>
                <a:sysClr val="windowText" lastClr="000000"/>
              </a:solidFill>
              <a:effectLst/>
              <a:latin typeface="+mn-lt"/>
              <a:ea typeface="+mn-ea"/>
              <a:cs typeface="+mn-cs"/>
            </a:rPr>
            <a:t>経費の財源。</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・ふるさと寄附金基金：ふるさと寄附金事業に関する事務費、返礼品費及び充当事業の財源として</a:t>
          </a:r>
          <a:r>
            <a:rPr kumimoji="1" lang="en-US" altLang="ja-JP" sz="1100" b="0" i="0" baseline="0">
              <a:solidFill>
                <a:sysClr val="windowText" lastClr="000000"/>
              </a:solidFill>
              <a:effectLst/>
              <a:latin typeface="+mn-lt"/>
              <a:ea typeface="+mn-ea"/>
              <a:cs typeface="+mn-cs"/>
            </a:rPr>
            <a:t>3,954</a:t>
          </a:r>
          <a:r>
            <a:rPr kumimoji="1" lang="ja-JP" altLang="ja-JP" sz="1100" b="0" i="0" baseline="0">
              <a:solidFill>
                <a:sysClr val="windowText" lastClr="000000"/>
              </a:solidFill>
              <a:effectLst/>
              <a:latin typeface="+mn-lt"/>
              <a:ea typeface="+mn-ea"/>
              <a:cs typeface="+mn-cs"/>
            </a:rPr>
            <a:t>百万円の繰入を行ったが、</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寄附金及び利息の積立を</a:t>
          </a:r>
          <a:r>
            <a:rPr kumimoji="1" lang="en-US" altLang="ja-JP" sz="1100" b="0" i="0" baseline="0">
              <a:solidFill>
                <a:sysClr val="windowText" lastClr="000000"/>
              </a:solidFill>
              <a:effectLst/>
              <a:latin typeface="+mn-lt"/>
              <a:ea typeface="+mn-ea"/>
              <a:cs typeface="+mn-cs"/>
            </a:rPr>
            <a:t>5,195</a:t>
          </a:r>
          <a:r>
            <a:rPr kumimoji="1" lang="ja-JP" altLang="ja-JP" sz="1100" b="0" i="0" baseline="0">
              <a:solidFill>
                <a:sysClr val="windowText" lastClr="000000"/>
              </a:solidFill>
              <a:effectLst/>
              <a:latin typeface="+mn-lt"/>
              <a:ea typeface="+mn-ea"/>
              <a:cs typeface="+mn-cs"/>
            </a:rPr>
            <a:t>百万円行ったことにより、</a:t>
          </a:r>
          <a:r>
            <a:rPr kumimoji="1" lang="en-US" altLang="ja-JP" sz="1100" b="0" i="0" baseline="0">
              <a:solidFill>
                <a:sysClr val="windowText" lastClr="000000"/>
              </a:solidFill>
              <a:effectLst/>
              <a:latin typeface="+mn-lt"/>
              <a:ea typeface="+mn-ea"/>
              <a:cs typeface="+mn-cs"/>
            </a:rPr>
            <a:t>1,241</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・教育施設整備基金：計画に基づく積立及び利息、前年度</a:t>
          </a:r>
          <a:r>
            <a:rPr kumimoji="1" lang="ja-JP" altLang="en-US" sz="1100" b="0" i="0" baseline="0">
              <a:solidFill>
                <a:sysClr val="windowText" lastClr="000000"/>
              </a:solidFill>
              <a:effectLst/>
              <a:latin typeface="+mn-lt"/>
              <a:ea typeface="+mn-ea"/>
              <a:cs typeface="+mn-cs"/>
            </a:rPr>
            <a:t>精算</a:t>
          </a:r>
          <a:r>
            <a:rPr kumimoji="1" lang="ja-JP" altLang="ja-JP" sz="1100" b="0" i="0" baseline="0">
              <a:solidFill>
                <a:sysClr val="windowText" lastClr="000000"/>
              </a:solidFill>
              <a:effectLst/>
              <a:latin typeface="+mn-lt"/>
              <a:ea typeface="+mn-ea"/>
              <a:cs typeface="+mn-cs"/>
            </a:rPr>
            <a:t>分</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による積立を</a:t>
          </a:r>
          <a:r>
            <a:rPr kumimoji="1" lang="en-US" altLang="ja-JP" sz="1100" b="0" i="0" baseline="0">
              <a:solidFill>
                <a:sysClr val="windowText" lastClr="000000"/>
              </a:solidFill>
              <a:effectLst/>
              <a:latin typeface="+mn-lt"/>
              <a:ea typeface="+mn-ea"/>
              <a:cs typeface="+mn-cs"/>
            </a:rPr>
            <a:t>230</a:t>
          </a:r>
          <a:r>
            <a:rPr kumimoji="1" lang="ja-JP" altLang="ja-JP" sz="1100" b="0" i="0" baseline="0">
              <a:solidFill>
                <a:sysClr val="windowText" lastClr="000000"/>
              </a:solidFill>
              <a:effectLst/>
              <a:latin typeface="+mn-lt"/>
              <a:ea typeface="+mn-ea"/>
              <a:cs typeface="+mn-cs"/>
            </a:rPr>
            <a:t>百万円行った。</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・定住総合対策基金：特別会計繰出金の財源として</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百万円の繰入を行い、土地売払収入や地域優良賃貸住宅建設繰入金の返済等による積立を</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百万円行った。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・ふるさと寄附金基金：従前と同様に、寄附金及び利息の積立、事務費、返礼品費及び使途に該当する事業の財源として繰入を行う。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・合併振興基金：従前と同様に、利息の積立、使途に該当する</a:t>
          </a:r>
          <a:r>
            <a:rPr lang="ja-JP" altLang="ja-JP" sz="1100" b="0" i="0" baseline="0">
              <a:solidFill>
                <a:sysClr val="windowText" lastClr="000000"/>
              </a:solidFill>
              <a:effectLst/>
              <a:latin typeface="+mn-lt"/>
              <a:ea typeface="+mn-ea"/>
              <a:cs typeface="+mn-cs"/>
            </a:rPr>
            <a:t>事業の</a:t>
          </a:r>
          <a:r>
            <a:rPr kumimoji="1" lang="ja-JP" altLang="ja-JP" sz="1100" b="0" i="0" baseline="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・教育施設整備基金：従前と同様に、利息の積立、使途に該当する</a:t>
          </a:r>
          <a:r>
            <a:rPr lang="ja-JP" altLang="ja-JP" sz="1100" b="0" i="0" baseline="0">
              <a:solidFill>
                <a:sysClr val="windowText" lastClr="000000"/>
              </a:solidFill>
              <a:effectLst/>
              <a:latin typeface="+mn-lt"/>
              <a:ea typeface="+mn-ea"/>
              <a:cs typeface="+mn-cs"/>
            </a:rPr>
            <a:t>事業の</a:t>
          </a:r>
          <a:r>
            <a:rPr kumimoji="1" lang="ja-JP" altLang="ja-JP" sz="1100" b="0" i="0" baseline="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・定住総合対策基金：従前と同様に、利息の積立、使途に該当する</a:t>
          </a:r>
          <a:r>
            <a:rPr lang="ja-JP" altLang="ja-JP" sz="1100" b="0" i="0" baseline="0">
              <a:solidFill>
                <a:sysClr val="windowText" lastClr="000000"/>
              </a:solidFill>
              <a:effectLst/>
              <a:latin typeface="+mn-lt"/>
              <a:ea typeface="+mn-ea"/>
              <a:cs typeface="+mn-cs"/>
            </a:rPr>
            <a:t>事業の</a:t>
          </a:r>
          <a:r>
            <a:rPr kumimoji="1" lang="ja-JP" altLang="ja-JP" sz="1100" b="0" i="0" baseline="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年度内収支調整額として決算剰余金</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相当額、利息額等あわせて</a:t>
          </a:r>
          <a:r>
            <a:rPr kumimoji="1" lang="en-US" altLang="ja-JP" sz="1100">
              <a:solidFill>
                <a:sysClr val="windowText" lastClr="000000"/>
              </a:solidFill>
              <a:effectLst/>
              <a:latin typeface="+mn-lt"/>
              <a:ea typeface="+mn-ea"/>
              <a:cs typeface="+mn-cs"/>
            </a:rPr>
            <a:t>221</a:t>
          </a:r>
          <a:r>
            <a:rPr kumimoji="1" lang="ja-JP" altLang="ja-JP" sz="1100">
              <a:solidFill>
                <a:sysClr val="windowText" lastClr="000000"/>
              </a:solidFill>
              <a:effectLst/>
              <a:latin typeface="+mn-lt"/>
              <a:ea typeface="+mn-ea"/>
              <a:cs typeface="+mn-cs"/>
            </a:rPr>
            <a:t>百万円の積立を行った一方で、</a:t>
          </a:r>
          <a:r>
            <a:rPr kumimoji="1" lang="en-US" altLang="ja-JP" sz="1100">
              <a:solidFill>
                <a:sysClr val="windowText" lastClr="000000"/>
              </a:solidFill>
              <a:effectLst/>
              <a:latin typeface="+mn-lt"/>
              <a:ea typeface="+mn-ea"/>
              <a:cs typeface="+mn-cs"/>
            </a:rPr>
            <a:t>262</a:t>
          </a:r>
          <a:r>
            <a:rPr kumimoji="1" lang="ja-JP" altLang="ja-JP" sz="1100">
              <a:solidFill>
                <a:sysClr val="windowText" lastClr="000000"/>
              </a:solidFill>
              <a:effectLst/>
              <a:latin typeface="+mn-lt"/>
              <a:ea typeface="+mn-ea"/>
              <a:cs typeface="+mn-cs"/>
            </a:rPr>
            <a:t>百万円の繰入を行ったため、</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％の範囲内での維持に努めたい。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財政計画に基づく積立等により</a:t>
          </a:r>
          <a:r>
            <a:rPr kumimoji="1" lang="en-US" altLang="ja-JP" sz="1100">
              <a:solidFill>
                <a:sysClr val="windowText" lastClr="000000"/>
              </a:solidFill>
              <a:effectLst/>
              <a:latin typeface="+mn-lt"/>
              <a:ea typeface="+mn-ea"/>
              <a:cs typeface="+mn-cs"/>
            </a:rPr>
            <a:t>133</a:t>
          </a:r>
          <a:r>
            <a:rPr kumimoji="1" lang="ja-JP" altLang="ja-JP" sz="1100">
              <a:solidFill>
                <a:sysClr val="windowText" lastClr="000000"/>
              </a:solidFill>
              <a:effectLst/>
              <a:latin typeface="+mn-lt"/>
              <a:ea typeface="+mn-ea"/>
              <a:cs typeface="+mn-cs"/>
            </a:rPr>
            <a:t>百万円の積立を行った一方で、合併特例債償還財源としての交付税措置対象外相当額の繰入を</a:t>
          </a:r>
          <a:r>
            <a:rPr kumimoji="1" lang="en-US" altLang="ja-JP" sz="1100">
              <a:solidFill>
                <a:sysClr val="windowText" lastClr="000000"/>
              </a:solidFill>
              <a:effectLst/>
              <a:latin typeface="+mn-lt"/>
              <a:ea typeface="+mn-ea"/>
              <a:cs typeface="+mn-cs"/>
            </a:rPr>
            <a:t>250</a:t>
          </a:r>
          <a:r>
            <a:rPr kumimoji="1" lang="ja-JP" altLang="ja-JP" sz="1100">
              <a:solidFill>
                <a:sysClr val="windowText" lastClr="000000"/>
              </a:solidFill>
              <a:effectLst/>
              <a:latin typeface="+mn-lt"/>
              <a:ea typeface="+mn-ea"/>
              <a:cs typeface="+mn-cs"/>
            </a:rPr>
            <a:t>百万円行ったことに伴い、△</a:t>
          </a:r>
          <a:r>
            <a:rPr kumimoji="1" lang="en-US" altLang="ja-JP" sz="1100">
              <a:solidFill>
                <a:sysClr val="windowText" lastClr="000000"/>
              </a:solidFill>
              <a:effectLst/>
              <a:latin typeface="+mn-lt"/>
              <a:ea typeface="+mn-ea"/>
              <a:cs typeface="+mn-cs"/>
            </a:rPr>
            <a:t>118</a:t>
          </a:r>
          <a:r>
            <a:rPr kumimoji="1" lang="ja-JP" altLang="ja-JP" sz="1100">
              <a:solidFill>
                <a:sysClr val="windowText" lastClr="000000"/>
              </a:solidFill>
              <a:effectLst/>
              <a:latin typeface="+mn-lt"/>
              <a:ea typeface="+mn-ea"/>
              <a:cs typeface="+mn-cs"/>
            </a:rPr>
            <a:t>百万円の減となった。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地方債償還については、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町内には大規模事業所が少なく、景気動向による大きな変動は見られず、定住促進対策により、人口減少に歯止めがかかったものの、依然として高齢化率が</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R6.10</a:t>
          </a:r>
          <a:r>
            <a:rPr kumimoji="1" lang="ja-JP" altLang="ja-JP" sz="1100">
              <a:solidFill>
                <a:schemeClr val="dk1"/>
              </a:solidFill>
              <a:effectLst/>
              <a:latin typeface="+mn-lt"/>
              <a:ea typeface="+mn-ea"/>
              <a:cs typeface="+mn-cs"/>
            </a:rPr>
            <a:t>推計人口）と高く、財政基盤が弱いため、全国平均、類似団体平均より低い水準となっている。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引き続き、定住促進対策として</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98072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98072</xdr:rowOff>
    </xdr:from>
    <xdr:to>
      <xdr:col>19</xdr:col>
      <xdr:colOff>133350</xdr:colOff>
      <xdr:row>44</xdr:row>
      <xdr:rowOff>98072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98072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47272</xdr:rowOff>
    </xdr:from>
    <xdr:to>
      <xdr:col>19</xdr:col>
      <xdr:colOff>184150</xdr:colOff>
      <xdr:row>44</xdr:row>
      <xdr:rowOff>148872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133649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47272</xdr:rowOff>
    </xdr:from>
    <xdr:to>
      <xdr:col>15</xdr:col>
      <xdr:colOff>133350</xdr:colOff>
      <xdr:row>44</xdr:row>
      <xdr:rowOff>148872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133649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歳入において、主に</a:t>
          </a:r>
          <a:r>
            <a:rPr kumimoji="1" lang="ja-JP" altLang="en-US" sz="1100">
              <a:solidFill>
                <a:schemeClr val="dk1"/>
              </a:solidFill>
              <a:effectLst/>
              <a:latin typeface="+mn-lt"/>
              <a:ea typeface="+mn-ea"/>
              <a:cs typeface="+mn-cs"/>
            </a:rPr>
            <a:t>地方特例交付金の</a:t>
          </a:r>
          <a:r>
            <a:rPr kumimoji="1" lang="en-US" altLang="ja-JP" sz="1100">
              <a:solidFill>
                <a:schemeClr val="dk1"/>
              </a:solidFill>
              <a:effectLst/>
              <a:latin typeface="+mn-lt"/>
              <a:ea typeface="+mn-ea"/>
              <a:cs typeface="+mn-cs"/>
            </a:rPr>
            <a:t>112,501</a:t>
          </a:r>
          <a:r>
            <a:rPr kumimoji="1" lang="ja-JP" altLang="en-US" sz="1100">
              <a:solidFill>
                <a:schemeClr val="dk1"/>
              </a:solidFill>
              <a:effectLst/>
              <a:latin typeface="+mn-lt"/>
              <a:ea typeface="+mn-ea"/>
              <a:cs typeface="+mn-cs"/>
            </a:rPr>
            <a:t>千円の増、</a:t>
          </a:r>
          <a:r>
            <a:rPr kumimoji="1" lang="ja-JP" altLang="ja-JP" sz="1100">
              <a:solidFill>
                <a:schemeClr val="dk1"/>
              </a:solidFill>
              <a:effectLst/>
              <a:latin typeface="+mn-lt"/>
              <a:ea typeface="+mn-ea"/>
              <a:cs typeface="+mn-cs"/>
            </a:rPr>
            <a:t>地方交付税の</a:t>
          </a:r>
          <a:r>
            <a:rPr kumimoji="1" lang="en-US" altLang="ja-JP" sz="1100">
              <a:solidFill>
                <a:sysClr val="windowText" lastClr="000000"/>
              </a:solidFill>
              <a:effectLst/>
              <a:latin typeface="+mn-lt"/>
              <a:ea typeface="+mn-ea"/>
              <a:cs typeface="+mn-cs"/>
            </a:rPr>
            <a:t>81,444</a:t>
          </a:r>
          <a:r>
            <a:rPr kumimoji="1" lang="ja-JP" altLang="ja-JP" sz="1100">
              <a:solidFill>
                <a:sysClr val="windowText" lastClr="000000"/>
              </a:solidFill>
              <a:effectLst/>
              <a:latin typeface="+mn-lt"/>
              <a:ea typeface="+mn-ea"/>
              <a:cs typeface="+mn-cs"/>
            </a:rPr>
            <a:t>千円</a:t>
          </a:r>
          <a:r>
            <a:rPr kumimoji="1" lang="ja-JP" altLang="ja-JP" sz="1100">
              <a:solidFill>
                <a:schemeClr val="dk1"/>
              </a:solidFill>
              <a:effectLst/>
              <a:latin typeface="+mn-lt"/>
              <a:ea typeface="+mn-ea"/>
              <a:cs typeface="+mn-cs"/>
            </a:rPr>
            <a:t>の増等</a:t>
          </a:r>
          <a:r>
            <a:rPr kumimoji="1" lang="ja-JP" altLang="ja-JP" sz="1100">
              <a:solidFill>
                <a:sysClr val="windowText" lastClr="000000"/>
              </a:solidFill>
              <a:effectLst/>
              <a:latin typeface="+mn-lt"/>
              <a:ea typeface="+mn-ea"/>
              <a:cs typeface="+mn-cs"/>
            </a:rPr>
            <a:t>の要因により、経常収支比率の分母が前年度から</a:t>
          </a:r>
          <a:r>
            <a:rPr kumimoji="1" lang="en-US" altLang="ja-JP" sz="1100">
              <a:solidFill>
                <a:sysClr val="windowText" lastClr="000000"/>
              </a:solidFill>
              <a:effectLst/>
              <a:latin typeface="+mn-lt"/>
              <a:ea typeface="+mn-ea"/>
              <a:cs typeface="+mn-cs"/>
            </a:rPr>
            <a:t>247,548</a:t>
          </a:r>
          <a:r>
            <a:rPr kumimoji="1" lang="ja-JP" altLang="ja-JP" sz="1100">
              <a:solidFill>
                <a:sysClr val="windowText" lastClr="000000"/>
              </a:solidFill>
              <a:effectLst/>
              <a:latin typeface="+mn-lt"/>
              <a:ea typeface="+mn-ea"/>
              <a:cs typeface="+mn-cs"/>
            </a:rPr>
            <a:t>千円の増となった。歳出では、主に児童福祉や障害福祉といった扶助費や物価高騰に伴う物件費が増となった</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、ふるさと寄附金基金繰入金の財源充当</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R5</a:t>
          </a:r>
          <a:r>
            <a:rPr kumimoji="1" lang="ja-JP" altLang="ja-JP" sz="1100">
              <a:solidFill>
                <a:sysClr val="windowText" lastClr="000000"/>
              </a:solidFill>
              <a:effectLst/>
              <a:latin typeface="+mn-lt"/>
              <a:ea typeface="+mn-ea"/>
              <a:cs typeface="+mn-cs"/>
            </a:rPr>
            <a:t>年度決算より経常的な経費に充当せず、臨時的な経費にのみ充当することと</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経常収支比率の分子が前年度から</a:t>
          </a:r>
          <a:r>
            <a:rPr kumimoji="1" lang="en-US" altLang="ja-JP" sz="1100">
              <a:solidFill>
                <a:sysClr val="windowText" lastClr="000000"/>
              </a:solidFill>
              <a:effectLst/>
              <a:latin typeface="+mn-lt"/>
              <a:ea typeface="+mn-ea"/>
              <a:cs typeface="+mn-cs"/>
            </a:rPr>
            <a:t>75,392</a:t>
          </a:r>
          <a:r>
            <a:rPr kumimoji="1" lang="ja-JP" altLang="ja-JP" sz="1100">
              <a:solidFill>
                <a:sysClr val="windowText" lastClr="000000"/>
              </a:solidFill>
              <a:effectLst/>
              <a:latin typeface="+mn-lt"/>
              <a:ea typeface="+mn-ea"/>
              <a:cs typeface="+mn-cs"/>
            </a:rPr>
            <a:t>千円の増と</a:t>
          </a:r>
          <a:r>
            <a:rPr kumimoji="1" lang="ja-JP" altLang="en-US" sz="1100">
              <a:solidFill>
                <a:sysClr val="windowText" lastClr="000000"/>
              </a:solidFill>
              <a:effectLst/>
              <a:latin typeface="+mn-lt"/>
              <a:ea typeface="+mn-ea"/>
              <a:cs typeface="+mn-cs"/>
            </a:rPr>
            <a:t>なったが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分母が</a:t>
          </a:r>
          <a:r>
            <a:rPr kumimoji="1" lang="en-US" altLang="ja-JP" sz="1100">
              <a:solidFill>
                <a:sysClr val="windowText" lastClr="000000"/>
              </a:solidFill>
              <a:effectLst/>
              <a:latin typeface="+mn-lt"/>
              <a:ea typeface="+mn-ea"/>
              <a:cs typeface="+mn-cs"/>
            </a:rPr>
            <a:t>247,548</a:t>
          </a:r>
          <a:r>
            <a:rPr kumimoji="1" lang="ja-JP" altLang="en-US" sz="1100">
              <a:solidFill>
                <a:sysClr val="windowText" lastClr="000000"/>
              </a:solidFill>
              <a:effectLst/>
              <a:latin typeface="+mn-lt"/>
              <a:ea typeface="+mn-ea"/>
              <a:cs typeface="+mn-cs"/>
            </a:rPr>
            <a:t>千円の増となり、分母部分の増が分子部分の増を上回ったため</a:t>
          </a:r>
          <a:r>
            <a:rPr kumimoji="1" lang="ja-JP" altLang="ja-JP" sz="1100">
              <a:solidFill>
                <a:sysClr val="windowText" lastClr="000000"/>
              </a:solidFill>
              <a:effectLst/>
              <a:latin typeface="+mn-lt"/>
              <a:ea typeface="+mn-ea"/>
              <a:cs typeface="+mn-cs"/>
            </a:rPr>
            <a:t>対前年比</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66</xdr:row>
      <xdr:rowOff>118745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07763"/>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66</xdr:row>
      <xdr:rowOff>118745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3282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67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84790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人件費については、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月の合併以降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年間の退職者不補充により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の職員削減を行ってきたが、事務量の増加や職員年齢構成の高年齢化に伴う新規職員の採用、再任用雇用制度及び会計年度任用職員制度の開始等により増加に転じている。</a:t>
          </a:r>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物件費は、物価高騰の影響により増加傾向となっている、</a:t>
          </a:r>
          <a:r>
            <a:rPr kumimoji="1" lang="ja-JP" altLang="en-US"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年度ふるさと寄附金の歳入が約</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千万円、対前年比約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千万円の増となったことに伴い、ふるさと寄附金事業に係る経費についても、ふるさと寄附金謝礼</a:t>
          </a:r>
          <a:r>
            <a:rPr kumimoji="1" lang="en-US" altLang="ja-JP" sz="1100">
              <a:solidFill>
                <a:schemeClr val="dk1"/>
              </a:solidFill>
              <a:effectLst/>
              <a:latin typeface="+mn-lt"/>
              <a:ea typeface="+mn-ea"/>
              <a:cs typeface="+mn-cs"/>
            </a:rPr>
            <a:t>535,501</a:t>
          </a:r>
          <a:r>
            <a:rPr kumimoji="1" lang="ja-JP" altLang="en-US" sz="1100">
              <a:solidFill>
                <a:schemeClr val="dk1"/>
              </a:solidFill>
              <a:effectLst/>
              <a:latin typeface="+mn-lt"/>
              <a:ea typeface="+mn-ea"/>
              <a:cs typeface="+mn-cs"/>
            </a:rPr>
            <a:t>千円の増等により全体として</a:t>
          </a:r>
          <a:r>
            <a:rPr kumimoji="1" lang="en-US" altLang="ja-JP" sz="1100">
              <a:solidFill>
                <a:schemeClr val="dk1"/>
              </a:solidFill>
              <a:effectLst/>
              <a:latin typeface="+mn-lt"/>
              <a:ea typeface="+mn-ea"/>
              <a:cs typeface="+mn-cs"/>
            </a:rPr>
            <a:t>972,895</a:t>
          </a:r>
          <a:r>
            <a:rPr kumimoji="1" lang="ja-JP" altLang="en-US" sz="1100">
              <a:solidFill>
                <a:schemeClr val="dk1"/>
              </a:solidFill>
              <a:effectLst/>
              <a:latin typeface="+mn-lt"/>
              <a:ea typeface="+mn-ea"/>
              <a:cs typeface="+mn-cs"/>
            </a:rPr>
            <a:t>千円の増となった。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38168</xdr:rowOff>
    </xdr:from>
    <xdr:to>
      <xdr:col>23</xdr:col>
      <xdr:colOff>133350</xdr:colOff>
      <xdr:row>87</xdr:row>
      <xdr:rowOff>132263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782868"/>
          <a:ext cx="838200" cy="2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27750</xdr:rowOff>
    </xdr:from>
    <xdr:to>
      <xdr:col>19</xdr:col>
      <xdr:colOff>133350</xdr:colOff>
      <xdr:row>86</xdr:row>
      <xdr:rowOff>38168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772450"/>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19504</xdr:rowOff>
    </xdr:from>
    <xdr:to>
      <xdr:col>15</xdr:col>
      <xdr:colOff>82550</xdr:colOff>
      <xdr:row>86</xdr:row>
      <xdr:rowOff>27750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764204"/>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158922</xdr:rowOff>
    </xdr:from>
    <xdr:to>
      <xdr:col>11</xdr:col>
      <xdr:colOff>31750</xdr:colOff>
      <xdr:row>86</xdr:row>
      <xdr:rowOff>19504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60722"/>
          <a:ext cx="889000" cy="20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81463</xdr:rowOff>
    </xdr:from>
    <xdr:to>
      <xdr:col>23</xdr:col>
      <xdr:colOff>184150</xdr:colOff>
      <xdr:row>88</xdr:row>
      <xdr:rowOff>11613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9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53540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96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158818</xdr:rowOff>
    </xdr:from>
    <xdr:to>
      <xdr:col>19</xdr:col>
      <xdr:colOff>184150</xdr:colOff>
      <xdr:row>86</xdr:row>
      <xdr:rowOff>88968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7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73745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81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148400</xdr:rowOff>
    </xdr:from>
    <xdr:to>
      <xdr:col>15</xdr:col>
      <xdr:colOff>133350</xdr:colOff>
      <xdr:row>86</xdr:row>
      <xdr:rowOff>78550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72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63327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80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140154</xdr:rowOff>
    </xdr:from>
    <xdr:to>
      <xdr:col>11</xdr:col>
      <xdr:colOff>82550</xdr:colOff>
      <xdr:row>86</xdr:row>
      <xdr:rowOff>70304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7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55081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79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108122</xdr:rowOff>
    </xdr:from>
    <xdr:to>
      <xdr:col>7</xdr:col>
      <xdr:colOff>31750</xdr:colOff>
      <xdr:row>85</xdr:row>
      <xdr:rowOff>38272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5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23049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9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167821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637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134257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637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合併時の</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人の職員数は、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保育所の民営化や退職者不補充等により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人とな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を下回っているものの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る結果となった。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今後も引き続き、学校給食調理業務の民間委託の導入、公営住宅管理の指定管理者制の導入、事業量の見直し</a:t>
          </a:r>
          <a:r>
            <a:rPr kumimoji="1" lang="ja-JP" altLang="en-US" sz="1100">
              <a:solidFill>
                <a:schemeClr val="dk1"/>
              </a:solidFill>
              <a:effectLst/>
              <a:latin typeface="+mn-lt"/>
              <a:ea typeface="+mn-ea"/>
              <a:cs typeface="+mn-cs"/>
            </a:rPr>
            <a:t>、包括支援業務委託の導入</a:t>
          </a:r>
          <a:r>
            <a:rPr kumimoji="1" lang="ja-JP" altLang="ja-JP" sz="1100">
              <a:solidFill>
                <a:schemeClr val="dk1"/>
              </a:solidFill>
              <a:effectLst/>
              <a:latin typeface="+mn-lt"/>
              <a:ea typeface="+mn-ea"/>
              <a:cs typeface="+mn-cs"/>
            </a:rPr>
            <a:t>等により、職員数の縮減及び適正な定員管理を努めたい。</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61877</xdr:rowOff>
    </xdr:from>
    <xdr:to>
      <xdr:col>81</xdr:col>
      <xdr:colOff>44450</xdr:colOff>
      <xdr:row>62</xdr:row>
      <xdr:rowOff>103435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691777"/>
          <a:ext cx="8382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103435</xdr:rowOff>
    </xdr:from>
    <xdr:to>
      <xdr:col>77</xdr:col>
      <xdr:colOff>44450</xdr:colOff>
      <xdr:row>62</xdr:row>
      <xdr:rowOff>155716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73333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79304</xdr:rowOff>
    </xdr:from>
    <xdr:to>
      <xdr:col>72</xdr:col>
      <xdr:colOff>203200</xdr:colOff>
      <xdr:row>62</xdr:row>
      <xdr:rowOff>155716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09204"/>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79304</xdr:rowOff>
    </xdr:from>
    <xdr:to>
      <xdr:col>68</xdr:col>
      <xdr:colOff>152400</xdr:colOff>
      <xdr:row>62</xdr:row>
      <xdr:rowOff>83326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70920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154604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52635</xdr:rowOff>
    </xdr:from>
    <xdr:to>
      <xdr:col>77</xdr:col>
      <xdr:colOff>95250</xdr:colOff>
      <xdr:row>62</xdr:row>
      <xdr:rowOff>154235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139012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68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104916</xdr:rowOff>
    </xdr:from>
    <xdr:to>
      <xdr:col>73</xdr:col>
      <xdr:colOff>44450</xdr:colOff>
      <xdr:row>63</xdr:row>
      <xdr:rowOff>35066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19843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82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28504</xdr:rowOff>
    </xdr:from>
    <xdr:to>
      <xdr:col>68</xdr:col>
      <xdr:colOff>203200</xdr:colOff>
      <xdr:row>62</xdr:row>
      <xdr:rowOff>130104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5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114881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4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32526</xdr:rowOff>
    </xdr:from>
    <xdr:to>
      <xdr:col>64</xdr:col>
      <xdr:colOff>152400</xdr:colOff>
      <xdr:row>62</xdr:row>
      <xdr:rowOff>134126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118903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4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公債費等支出額に対する控除財源の減となった一方、標準財政規模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増等により、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年度単年で前年度比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1.21297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9.12779</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1,757,332</a:t>
          </a:r>
          <a:r>
            <a:rPr kumimoji="1" lang="ja-JP" altLang="ja-JP" sz="1100">
              <a:solidFill>
                <a:schemeClr val="dk1"/>
              </a:solidFill>
              <a:effectLst/>
              <a:latin typeface="+mn-lt"/>
              <a:ea typeface="+mn-ea"/>
              <a:cs typeface="+mn-cs"/>
            </a:rPr>
            <a:t>千円）から、合併特例債償還額のうち交付税措置対象外相当額の繰入を行い、財源を確保している。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710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14817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49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一部事務組合等負担等見込額が</a:t>
          </a:r>
          <a:r>
            <a:rPr kumimoji="1" lang="en-US" altLang="ja-JP" sz="1100">
              <a:solidFill>
                <a:schemeClr val="dk1"/>
              </a:solidFill>
              <a:effectLst/>
              <a:latin typeface="+mn-lt"/>
              <a:ea typeface="+mn-ea"/>
              <a:cs typeface="+mn-cs"/>
            </a:rPr>
            <a:t>269,032</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、公営企業債繰入見込額が</a:t>
          </a:r>
          <a:r>
            <a:rPr kumimoji="1" lang="en-US" altLang="ja-JP" sz="1100">
              <a:solidFill>
                <a:schemeClr val="dk1"/>
              </a:solidFill>
              <a:effectLst/>
              <a:latin typeface="+mn-lt"/>
              <a:ea typeface="+mn-ea"/>
              <a:cs typeface="+mn-cs"/>
            </a:rPr>
            <a:t>257,423</a:t>
          </a:r>
          <a:r>
            <a:rPr kumimoji="1" lang="ja-JP" altLang="en-US" sz="1100">
              <a:solidFill>
                <a:schemeClr val="dk1"/>
              </a:solidFill>
              <a:effectLst/>
              <a:latin typeface="+mn-lt"/>
              <a:ea typeface="+mn-ea"/>
              <a:cs typeface="+mn-cs"/>
            </a:rPr>
            <a:t>千円の増となったが、</a:t>
          </a:r>
          <a:r>
            <a:rPr kumimoji="1" lang="ja-JP" altLang="ja-JP" sz="1100">
              <a:solidFill>
                <a:schemeClr val="dk1"/>
              </a:solidFill>
              <a:effectLst/>
              <a:latin typeface="+mn-lt"/>
              <a:ea typeface="+mn-ea"/>
              <a:cs typeface="+mn-cs"/>
            </a:rPr>
            <a:t>地方債残高が前年度から△</a:t>
          </a:r>
          <a:r>
            <a:rPr kumimoji="1" lang="en-US" altLang="ja-JP" sz="1100">
              <a:solidFill>
                <a:schemeClr val="dk1"/>
              </a:solidFill>
              <a:effectLst/>
              <a:latin typeface="+mn-lt"/>
              <a:ea typeface="+mn-ea"/>
              <a:cs typeface="+mn-cs"/>
            </a:rPr>
            <a:t>1,014,037</a:t>
          </a:r>
          <a:r>
            <a:rPr kumimoji="1" lang="ja-JP" altLang="ja-JP" sz="1100">
              <a:solidFill>
                <a:schemeClr val="dk1"/>
              </a:solidFill>
              <a:effectLst/>
              <a:latin typeface="+mn-lt"/>
              <a:ea typeface="+mn-ea"/>
              <a:cs typeface="+mn-cs"/>
            </a:rPr>
            <a:t>千円の減、</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債務負担行為に基づく支出予定額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246,506</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ため、将来負担額が対前年度比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1,169,287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となった。また、合併特例債の償還による基準財政需要額算入見込額の減</a:t>
          </a:r>
          <a:r>
            <a:rPr kumimoji="1" lang="ja-JP" altLang="en-US" sz="1100">
              <a:solidFill>
                <a:schemeClr val="dk1"/>
              </a:solidFill>
              <a:effectLst/>
              <a:latin typeface="+mn-lt"/>
              <a:ea typeface="+mn-ea"/>
              <a:cs typeface="+mn-cs"/>
            </a:rPr>
            <a:t>となったが、ふるさと寄附金基金等の</a:t>
          </a:r>
          <a:r>
            <a:rPr kumimoji="1" lang="ja-JP" altLang="ja-JP" sz="1100">
              <a:solidFill>
                <a:schemeClr val="dk1"/>
              </a:solidFill>
              <a:effectLst/>
              <a:latin typeface="+mn-lt"/>
              <a:ea typeface="+mn-ea"/>
              <a:cs typeface="+mn-cs"/>
            </a:rPr>
            <a:t>充当可能基金額</a:t>
          </a:r>
          <a:r>
            <a:rPr kumimoji="1" lang="ja-JP" altLang="en-US" sz="1100">
              <a:solidFill>
                <a:schemeClr val="dk1"/>
              </a:solidFill>
              <a:effectLst/>
              <a:latin typeface="+mn-lt"/>
              <a:ea typeface="+mn-ea"/>
              <a:cs typeface="+mn-cs"/>
            </a:rPr>
            <a:t>等の増</a:t>
          </a:r>
          <a:r>
            <a:rPr kumimoji="1" lang="ja-JP" altLang="ja-JP" sz="1100">
              <a:solidFill>
                <a:schemeClr val="dk1"/>
              </a:solidFill>
              <a:effectLst/>
              <a:latin typeface="+mn-lt"/>
              <a:ea typeface="+mn-ea"/>
              <a:cs typeface="+mn-cs"/>
            </a:rPr>
            <a:t>に伴い、充当可能財源等も前年度比</a:t>
          </a:r>
          <a:r>
            <a:rPr kumimoji="1" lang="en-US" altLang="ja-JP" sz="1100">
              <a:solidFill>
                <a:schemeClr val="dk1"/>
              </a:solidFill>
              <a:effectLst/>
              <a:latin typeface="+mn-lt"/>
              <a:ea typeface="+mn-ea"/>
              <a:cs typeface="+mn-cs"/>
            </a:rPr>
            <a:t>353,497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その結果、前年度の</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％から数値なしとなった。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134438</xdr:rowOff>
    </xdr:from>
    <xdr:to>
      <xdr:col>77</xdr:col>
      <xdr:colOff>95250</xdr:colOff>
      <xdr:row>15</xdr:row>
      <xdr:rowOff>64588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49365</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621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職員数は、</a:t>
          </a:r>
          <a:r>
            <a:rPr kumimoji="1" lang="en-US" altLang="ja-JP" sz="1050">
              <a:solidFill>
                <a:sysClr val="windowText" lastClr="000000"/>
              </a:solidFill>
              <a:effectLst/>
              <a:latin typeface="+mn-lt"/>
              <a:ea typeface="+mn-ea"/>
              <a:cs typeface="+mn-cs"/>
            </a:rPr>
            <a:t>H17</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月時点で</a:t>
          </a:r>
          <a:r>
            <a:rPr kumimoji="1" lang="en-US" altLang="ja-JP" sz="1050">
              <a:solidFill>
                <a:sysClr val="windowText" lastClr="000000"/>
              </a:solidFill>
              <a:effectLst/>
              <a:latin typeface="+mn-lt"/>
              <a:ea typeface="+mn-ea"/>
              <a:cs typeface="+mn-cs"/>
            </a:rPr>
            <a:t>298</a:t>
          </a:r>
          <a:r>
            <a:rPr kumimoji="1" lang="ja-JP" altLang="ja-JP" sz="1050">
              <a:solidFill>
                <a:sysClr val="windowText" lastClr="000000"/>
              </a:solidFill>
              <a:effectLst/>
              <a:latin typeface="+mn-lt"/>
              <a:ea typeface="+mn-ea"/>
              <a:cs typeface="+mn-cs"/>
            </a:rPr>
            <a:t>人から</a:t>
          </a:r>
          <a:r>
            <a:rPr kumimoji="1" lang="en-US" altLang="ja-JP" sz="1050">
              <a:solidFill>
                <a:sysClr val="windowText" lastClr="000000"/>
              </a:solidFill>
              <a:effectLst/>
              <a:latin typeface="+mn-lt"/>
              <a:ea typeface="+mn-ea"/>
              <a:cs typeface="+mn-cs"/>
            </a:rPr>
            <a:t>R6</a:t>
          </a:r>
          <a:r>
            <a:rPr kumimoji="1" lang="ja-JP" altLang="ja-JP" sz="1050">
              <a:solidFill>
                <a:sysClr val="windowText" lastClr="000000"/>
              </a:solidFill>
              <a:effectLst/>
              <a:latin typeface="+mn-lt"/>
              <a:ea typeface="+mn-ea"/>
              <a:cs typeface="+mn-cs"/>
            </a:rPr>
            <a:t>年度末で</a:t>
          </a:r>
          <a:r>
            <a:rPr kumimoji="1" lang="en-US" altLang="ja-JP" sz="1050">
              <a:solidFill>
                <a:sysClr val="windowText" lastClr="000000"/>
              </a:solidFill>
              <a:effectLst/>
              <a:latin typeface="+mn-lt"/>
              <a:ea typeface="+mn-ea"/>
              <a:cs typeface="+mn-cs"/>
            </a:rPr>
            <a:t>238</a:t>
          </a:r>
          <a:r>
            <a:rPr kumimoji="1" lang="ja-JP" altLang="ja-JP" sz="1050">
              <a:solidFill>
                <a:sysClr val="windowText" lastClr="000000"/>
              </a:solidFill>
              <a:effectLst/>
              <a:latin typeface="+mn-lt"/>
              <a:ea typeface="+mn-ea"/>
              <a:cs typeface="+mn-cs"/>
            </a:rPr>
            <a:t>人となり、退職者不補充の実施等により△</a:t>
          </a:r>
          <a:r>
            <a:rPr kumimoji="1" lang="en-US" altLang="ja-JP" sz="1050">
              <a:solidFill>
                <a:sysClr val="windowText" lastClr="000000"/>
              </a:solidFill>
              <a:effectLst/>
              <a:latin typeface="+mn-lt"/>
              <a:ea typeface="+mn-ea"/>
              <a:cs typeface="+mn-cs"/>
            </a:rPr>
            <a:t>60</a:t>
          </a:r>
          <a:r>
            <a:rPr kumimoji="1" lang="ja-JP" altLang="ja-JP" sz="1050">
              <a:solidFill>
                <a:sysClr val="windowText" lastClr="000000"/>
              </a:solidFill>
              <a:effectLst/>
              <a:latin typeface="+mn-lt"/>
              <a:ea typeface="+mn-ea"/>
              <a:cs typeface="+mn-cs"/>
            </a:rPr>
            <a:t>人を削減している。人件費は</a:t>
          </a:r>
          <a:r>
            <a:rPr kumimoji="1" lang="ja-JP" altLang="en-US" sz="1050">
              <a:solidFill>
                <a:sysClr val="windowText" lastClr="000000"/>
              </a:solidFill>
              <a:effectLst/>
              <a:latin typeface="+mn-lt"/>
              <a:ea typeface="+mn-ea"/>
              <a:cs typeface="+mn-cs"/>
            </a:rPr>
            <a:t>職員及び会計年度任用職員の給与に関する条例等の一部改正が行われたことに伴い、職員給の増、会計年度任用職員の勤勉手当の支給開始等、</a:t>
          </a:r>
          <a:r>
            <a:rPr kumimoji="1" lang="ja-JP" altLang="ja-JP" sz="1050">
              <a:solidFill>
                <a:sysClr val="windowText" lastClr="000000"/>
              </a:solidFill>
              <a:effectLst/>
              <a:latin typeface="+mn-lt"/>
              <a:ea typeface="+mn-ea"/>
              <a:cs typeface="+mn-cs"/>
            </a:rPr>
            <a:t>前年度比</a:t>
          </a:r>
          <a:r>
            <a:rPr kumimoji="1" lang="en-US" altLang="ja-JP" sz="1050">
              <a:solidFill>
                <a:sysClr val="windowText" lastClr="000000"/>
              </a:solidFill>
              <a:effectLst/>
              <a:latin typeface="+mn-lt"/>
              <a:ea typeface="+mn-ea"/>
              <a:cs typeface="+mn-cs"/>
            </a:rPr>
            <a:t>1.8</a:t>
          </a:r>
          <a:r>
            <a:rPr kumimoji="1" lang="ja-JP" altLang="ja-JP" sz="1050">
              <a:solidFill>
                <a:sysClr val="windowText" lastClr="000000"/>
              </a:solidFill>
              <a:effectLst/>
              <a:latin typeface="+mn-lt"/>
              <a:ea typeface="+mn-ea"/>
              <a:cs typeface="+mn-cs"/>
            </a:rPr>
            <a:t>％の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となり、類似団体平均を上回っている。今後も引き続き、学校給食調理業務の民間委託の導入、事業量の見直し</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包括支援業務委託</a:t>
          </a:r>
          <a:r>
            <a:rPr kumimoji="1" lang="ja-JP" altLang="en-US" sz="1050">
              <a:solidFill>
                <a:sysClr val="windowText" lastClr="000000"/>
              </a:solidFill>
              <a:effectLst/>
              <a:latin typeface="+mn-lt"/>
              <a:ea typeface="+mn-ea"/>
              <a:cs typeface="+mn-cs"/>
            </a:rPr>
            <a:t>の導入</a:t>
          </a:r>
          <a:r>
            <a:rPr kumimoji="1" lang="ja-JP" altLang="ja-JP" sz="1050">
              <a:solidFill>
                <a:sysClr val="windowText" lastClr="000000"/>
              </a:solidFill>
              <a:effectLst/>
              <a:latin typeface="+mn-lt"/>
              <a:ea typeface="+mn-ea"/>
              <a:cs typeface="+mn-cs"/>
            </a:rPr>
            <a:t>等により、人件費の抑制に努めたい。</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物件費については、ふるさと寄附金事業に係る物件費の増や物価高騰等の影響等により前年度比</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％の増となったものの、全国平均、類似団体平均とも下回っている。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今後も、物価高騰の影響や一部行政業務委託に伴う委託料の増加、行政事務に係る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機器や各種行政事務システムの更新等に伴う費用が見込まれるため、一般財源充当経費の見直し・削減を進める必要がある。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81280</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53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558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52705</xdr:rowOff>
    </xdr:from>
    <xdr:to>
      <xdr:col>73</xdr:col>
      <xdr:colOff>180975</xdr:colOff>
      <xdr:row>14</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30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29845</xdr:rowOff>
    </xdr:from>
    <xdr:to>
      <xdr:col>69</xdr:col>
      <xdr:colOff>92075</xdr:colOff>
      <xdr:row>14</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30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30480</xdr:rowOff>
    </xdr:from>
    <xdr:to>
      <xdr:col>78</xdr:col>
      <xdr:colOff>120650</xdr:colOff>
      <xdr:row>15</xdr:row>
      <xdr:rowOff>132080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xdr:rowOff>
    </xdr:from>
    <xdr:to>
      <xdr:col>69</xdr:col>
      <xdr:colOff>142875</xdr:colOff>
      <xdr:row>14</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113682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150495</xdr:rowOff>
    </xdr:from>
    <xdr:to>
      <xdr:col>65</xdr:col>
      <xdr:colOff>53975</xdr:colOff>
      <xdr:row>14</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　扶助費全体では、</a:t>
          </a:r>
          <a:r>
            <a:rPr kumimoji="1" lang="ja-JP" altLang="ja-JP" sz="1050">
              <a:solidFill>
                <a:schemeClr val="dk1"/>
              </a:solidFill>
              <a:effectLst/>
              <a:latin typeface="+mn-lt"/>
              <a:ea typeface="+mn-ea"/>
              <a:cs typeface="+mn-cs"/>
            </a:rPr>
            <a:t>障害介護給付費</a:t>
          </a:r>
          <a:r>
            <a:rPr kumimoji="1" lang="ja-JP" altLang="en-US" sz="1050">
              <a:solidFill>
                <a:schemeClr val="dk1"/>
              </a:solidFill>
              <a:effectLst/>
              <a:latin typeface="+mn-lt"/>
              <a:ea typeface="+mn-ea"/>
              <a:cs typeface="+mn-cs"/>
            </a:rPr>
            <a:t>や</a:t>
          </a:r>
          <a:r>
            <a:rPr kumimoji="1" lang="ja-JP" altLang="ja-JP" sz="1050">
              <a:solidFill>
                <a:sysClr val="windowText" lastClr="000000"/>
              </a:solidFill>
              <a:effectLst/>
              <a:latin typeface="+mn-lt"/>
              <a:ea typeface="+mn-ea"/>
              <a:cs typeface="+mn-cs"/>
            </a:rPr>
            <a:t>障害児給付費、子どものための教育・保育給付費負担金等が年々増加しており、対前年度比</a:t>
          </a:r>
          <a:r>
            <a:rPr kumimoji="1" lang="en-US" altLang="ja-JP" sz="1050">
              <a:solidFill>
                <a:sysClr val="windowText" lastClr="000000"/>
              </a:solidFill>
              <a:effectLst/>
              <a:latin typeface="+mn-lt"/>
              <a:ea typeface="+mn-ea"/>
              <a:cs typeface="+mn-cs"/>
            </a:rPr>
            <a:t>0.6</a:t>
          </a:r>
          <a:r>
            <a:rPr kumimoji="1" lang="ja-JP" altLang="ja-JP" sz="1050">
              <a:solidFill>
                <a:sysClr val="windowText" lastClr="000000"/>
              </a:solidFill>
              <a:effectLst/>
              <a:latin typeface="+mn-lt"/>
              <a:ea typeface="+mn-ea"/>
              <a:cs typeface="+mn-cs"/>
            </a:rPr>
            <a:t>％の増となった。その結果、全国平均を下回っているものの、類似団体平均は上回っている。</a:t>
          </a:r>
          <a:endParaRPr lang="ja-JP" altLang="ja-JP" sz="105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今後は、</a:t>
          </a:r>
          <a:r>
            <a:rPr kumimoji="1" lang="ja-JP" altLang="ja-JP" sz="1050">
              <a:solidFill>
                <a:schemeClr val="dk1"/>
              </a:solidFill>
              <a:effectLst/>
              <a:latin typeface="+mn-lt"/>
              <a:ea typeface="+mn-ea"/>
              <a:cs typeface="+mn-cs"/>
            </a:rPr>
            <a:t>障害介護給付費や障害児給付費</a:t>
          </a:r>
          <a:r>
            <a:rPr kumimoji="1" lang="ja-JP" altLang="ja-JP" sz="1050">
              <a:solidFill>
                <a:sysClr val="windowText" lastClr="000000"/>
              </a:solidFill>
              <a:effectLst/>
              <a:latin typeface="+mn-lt"/>
              <a:ea typeface="+mn-ea"/>
              <a:cs typeface="+mn-cs"/>
            </a:rPr>
            <a:t>等の増加傾向の継続、定住促進事業の推進による保育給付費の増や高校生まで拡充している子どもの医療費助成費の増等が見込まれるため、財源確保に努めていく。</a:t>
          </a:r>
          <a:endParaRPr lang="ja-JP" altLang="ja-JP" sz="105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94996</xdr:rowOff>
    </xdr:from>
    <xdr:to>
      <xdr:col>24</xdr:col>
      <xdr:colOff>25400</xdr:colOff>
      <xdr:row>56</xdr:row>
      <xdr:rowOff>149860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96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56</xdr:row>
      <xdr:rowOff>94996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950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145288</xdr:rowOff>
    </xdr:from>
    <xdr:to>
      <xdr:col>15</xdr:col>
      <xdr:colOff>98425</xdr:colOff>
      <xdr:row>55</xdr:row>
      <xdr:rowOff>65278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035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145288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93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44196</xdr:rowOff>
    </xdr:from>
    <xdr:to>
      <xdr:col>20</xdr:col>
      <xdr:colOff>38100</xdr:colOff>
      <xdr:row>56</xdr:row>
      <xdr:rowOff>145796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130573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94488</xdr:rowOff>
    </xdr:from>
    <xdr:to>
      <xdr:col>11</xdr:col>
      <xdr:colOff>60325</xdr:colOff>
      <xdr:row>55</xdr:row>
      <xdr:rowOff>24638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rgbClr val="FF0000"/>
              </a:solidFill>
              <a:effectLst/>
              <a:latin typeface="+mn-lt"/>
              <a:ea typeface="+mn-ea"/>
              <a:cs typeface="+mn-cs"/>
            </a:rPr>
            <a:t>　</a:t>
          </a:r>
          <a:r>
            <a:rPr kumimoji="1" lang="ja-JP" altLang="en-US" sz="1050">
              <a:solidFill>
                <a:sysClr val="windowText" lastClr="000000"/>
              </a:solidFill>
              <a:effectLst/>
              <a:latin typeface="+mn-lt"/>
              <a:ea typeface="+mn-ea"/>
              <a:cs typeface="+mn-cs"/>
            </a:rPr>
            <a:t>その他については、</a:t>
          </a:r>
          <a:r>
            <a:rPr kumimoji="1" lang="ja-JP" altLang="ja-JP" sz="1050">
              <a:solidFill>
                <a:sysClr val="windowText" lastClr="000000"/>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年度から下水道事業について公営企業会計を適応</a:t>
          </a:r>
          <a:r>
            <a:rPr kumimoji="1" lang="ja-JP" altLang="en-US" sz="1050">
              <a:solidFill>
                <a:schemeClr val="dk1"/>
              </a:solidFill>
              <a:effectLst/>
              <a:latin typeface="+mn-lt"/>
              <a:ea typeface="+mn-ea"/>
              <a:cs typeface="+mn-cs"/>
            </a:rPr>
            <a:t>することに伴い</a:t>
          </a:r>
          <a:r>
            <a:rPr kumimoji="1" lang="ja-JP" altLang="ja-JP" sz="1050">
              <a:solidFill>
                <a:schemeClr val="dk1"/>
              </a:solidFill>
              <a:effectLst/>
              <a:latin typeface="+mn-lt"/>
              <a:ea typeface="+mn-ea"/>
              <a:cs typeface="+mn-cs"/>
            </a:rPr>
            <a:t>繰出金から補助金へ取扱を変更し</a:t>
          </a:r>
          <a:r>
            <a:rPr kumimoji="1" lang="ja-JP" altLang="en-US" sz="1050">
              <a:solidFill>
                <a:schemeClr val="dk1"/>
              </a:solidFill>
              <a:effectLst/>
              <a:latin typeface="+mn-lt"/>
              <a:ea typeface="+mn-ea"/>
              <a:cs typeface="+mn-cs"/>
            </a:rPr>
            <a:t>たため下水道事業特別会計繰出金が△</a:t>
          </a:r>
          <a:r>
            <a:rPr kumimoji="1" lang="en-US" altLang="ja-JP" sz="1050">
              <a:solidFill>
                <a:schemeClr val="dk1"/>
              </a:solidFill>
              <a:effectLst/>
              <a:latin typeface="+mn-lt"/>
              <a:ea typeface="+mn-ea"/>
              <a:cs typeface="+mn-cs"/>
            </a:rPr>
            <a:t>475,894</a:t>
          </a:r>
          <a:r>
            <a:rPr kumimoji="1" lang="ja-JP" altLang="en-US" sz="1050">
              <a:solidFill>
                <a:schemeClr val="dk1"/>
              </a:solidFill>
              <a:effectLst/>
              <a:latin typeface="+mn-lt"/>
              <a:ea typeface="+mn-ea"/>
              <a:cs typeface="+mn-cs"/>
            </a:rPr>
            <a:t>千円の皆減となり、</a:t>
          </a:r>
          <a:r>
            <a:rPr kumimoji="1" lang="ja-JP" altLang="ja-JP" sz="1050">
              <a:solidFill>
                <a:schemeClr val="dk1"/>
              </a:solidFill>
              <a:effectLst/>
              <a:latin typeface="+mn-lt"/>
              <a:ea typeface="+mn-ea"/>
              <a:cs typeface="+mn-cs"/>
            </a:rPr>
            <a:t>対前年度比</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5.3</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a:t>
          </a:r>
          <a:r>
            <a:rPr kumimoji="1" lang="ja-JP" altLang="en-US" sz="1050">
              <a:solidFill>
                <a:schemeClr val="dk1"/>
              </a:solidFill>
              <a:effectLst/>
              <a:latin typeface="+mn-lt"/>
              <a:ea typeface="+mn-ea"/>
              <a:cs typeface="+mn-cs"/>
            </a:rPr>
            <a:t>なったが</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依然として</a:t>
          </a:r>
          <a:r>
            <a:rPr kumimoji="1" lang="ja-JP" altLang="ja-JP" sz="1050">
              <a:solidFill>
                <a:schemeClr val="dk1"/>
              </a:solidFill>
              <a:effectLst/>
              <a:latin typeface="+mn-lt"/>
              <a:ea typeface="+mn-ea"/>
              <a:cs typeface="+mn-cs"/>
            </a:rPr>
            <a:t>全国平均、類似団体平均を上回っている。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今後、公共施設の維持補修費が増加することが見込まれ、</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年度に策定した公共施設等総合管理計画に基づく計画的な補修や施設の統廃合等</a:t>
          </a:r>
          <a:r>
            <a:rPr kumimoji="1" lang="ja-JP" altLang="en-US" sz="1050">
              <a:solidFill>
                <a:schemeClr val="dk1"/>
              </a:solidFill>
              <a:effectLst/>
              <a:latin typeface="+mn-lt"/>
              <a:ea typeface="+mn-ea"/>
              <a:cs typeface="+mn-cs"/>
            </a:rPr>
            <a:t>を</a:t>
          </a:r>
          <a:r>
            <a:rPr kumimoji="1" lang="ja-JP" altLang="ja-JP" sz="1050">
              <a:solidFill>
                <a:schemeClr val="dk1"/>
              </a:solidFill>
              <a:effectLst/>
              <a:latin typeface="+mn-lt"/>
              <a:ea typeface="+mn-ea"/>
              <a:cs typeface="+mn-cs"/>
            </a:rPr>
            <a:t>検討</a:t>
          </a:r>
          <a:r>
            <a:rPr kumimoji="1" lang="ja-JP" altLang="en-US" sz="1050">
              <a:solidFill>
                <a:schemeClr val="dk1"/>
              </a:solidFill>
              <a:effectLst/>
              <a:latin typeface="+mn-lt"/>
              <a:ea typeface="+mn-ea"/>
              <a:cs typeface="+mn-cs"/>
            </a:rPr>
            <a:t>し</a:t>
          </a:r>
          <a:r>
            <a:rPr kumimoji="1" lang="ja-JP" altLang="ja-JP" sz="1050">
              <a:solidFill>
                <a:schemeClr val="dk1"/>
              </a:solidFill>
              <a:effectLst/>
              <a:latin typeface="+mn-lt"/>
              <a:ea typeface="+mn-ea"/>
              <a:cs typeface="+mn-cs"/>
            </a:rPr>
            <a:t>、特別会計への繰出金についても抑制を図る</a:t>
          </a:r>
          <a:r>
            <a:rPr kumimoji="1" lang="ja-JP" altLang="en-US" sz="1050">
              <a:solidFill>
                <a:schemeClr val="dk1"/>
              </a:solidFill>
              <a:effectLst/>
              <a:latin typeface="+mn-lt"/>
              <a:ea typeface="+mn-ea"/>
              <a:cs typeface="+mn-cs"/>
            </a:rPr>
            <a:t>。</a:t>
          </a:r>
          <a:endParaRPr lang="ja-JP" altLang="ja-JP" sz="1050">
            <a:effectLst/>
          </a:endParaRPr>
        </a:p>
        <a:p>
          <a:pPr eaLnBrk="1" fontAlgn="auto" latinLnBrk="0" hangingPunct="1"/>
          <a:endParaRPr lang="ja-JP" altLang="ja-JP" sz="1050">
            <a:solidFill>
              <a:srgbClr val="FF0000"/>
            </a:solidFill>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62</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07600"/>
          <a:ext cx="8382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31750</xdr:rowOff>
    </xdr:from>
    <xdr:to>
      <xdr:col>78</xdr:col>
      <xdr:colOff>69850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9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61</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01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0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62</xdr:row>
      <xdr:rowOff>0</xdr:rowOff>
    </xdr:from>
    <xdr:to>
      <xdr:col>78</xdr:col>
      <xdr:colOff>120650</xdr:colOff>
      <xdr:row>62</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71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補助費等については、</a:t>
          </a:r>
          <a:r>
            <a:rPr kumimoji="1" lang="ja-JP" altLang="en-US"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年度から下水道事業について公営企業会計を適応しており、繰出金から補助金へ取扱を変更し下水道事業会計補助金が</a:t>
          </a:r>
          <a:r>
            <a:rPr kumimoji="1" lang="en-US" altLang="ja-JP" sz="1050">
              <a:solidFill>
                <a:sysClr val="windowText" lastClr="000000"/>
              </a:solidFill>
              <a:effectLst/>
              <a:latin typeface="+mn-lt"/>
              <a:ea typeface="+mn-ea"/>
              <a:cs typeface="+mn-cs"/>
            </a:rPr>
            <a:t>547,603</a:t>
          </a:r>
          <a:r>
            <a:rPr kumimoji="1" lang="ja-JP" altLang="en-US" sz="1050">
              <a:solidFill>
                <a:sysClr val="windowText" lastClr="000000"/>
              </a:solidFill>
              <a:effectLst/>
              <a:latin typeface="+mn-lt"/>
              <a:ea typeface="+mn-ea"/>
              <a:cs typeface="+mn-cs"/>
            </a:rPr>
            <a:t>千円の皆増となったことで全体で</a:t>
          </a:r>
          <a:r>
            <a:rPr kumimoji="1" lang="en-US" altLang="ja-JP" sz="1050">
              <a:solidFill>
                <a:sysClr val="windowText" lastClr="000000"/>
              </a:solidFill>
              <a:effectLst/>
              <a:latin typeface="+mn-lt"/>
              <a:ea typeface="+mn-ea"/>
              <a:cs typeface="+mn-cs"/>
            </a:rPr>
            <a:t>314,618</a:t>
          </a:r>
          <a:r>
            <a:rPr kumimoji="1" lang="ja-JP" altLang="en-US" sz="1050">
              <a:solidFill>
                <a:sysClr val="windowText" lastClr="000000"/>
              </a:solidFill>
              <a:effectLst/>
              <a:latin typeface="+mn-lt"/>
              <a:ea typeface="+mn-ea"/>
              <a:cs typeface="+mn-cs"/>
            </a:rPr>
            <a:t>千円の増となった。</a:t>
          </a:r>
          <a:r>
            <a:rPr kumimoji="1" lang="ja-JP" altLang="ja-JP" sz="1050">
              <a:solidFill>
                <a:sysClr val="windowText" lastClr="000000"/>
              </a:solidFill>
              <a:effectLst/>
              <a:latin typeface="+mn-lt"/>
              <a:ea typeface="+mn-ea"/>
              <a:cs typeface="+mn-cs"/>
            </a:rPr>
            <a:t>対前年度比で</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となり、全国平均、類似団体平均とも上回っている</a:t>
          </a:r>
          <a:r>
            <a:rPr kumimoji="1" lang="ja-JP" altLang="en-US" sz="105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今後、一般廃棄物処理施設の建替事業に伴い、更なる増加が見込まれるため、各種団体への補助の必要性を含め検証を行っていく。</a:t>
          </a:r>
          <a:endParaRPr lang="ja-JP" altLang="ja-JP" sz="10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43180</xdr:rowOff>
    </xdr:from>
    <xdr:to>
      <xdr:col>82</xdr:col>
      <xdr:colOff>107950</xdr:colOff>
      <xdr:row>37</xdr:row>
      <xdr:rowOff>100330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15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43180</xdr:rowOff>
    </xdr:from>
    <xdr:to>
      <xdr:col>78</xdr:col>
      <xdr:colOff>69850</xdr:colOff>
      <xdr:row>36</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15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20320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92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21607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163830</xdr:rowOff>
    </xdr:from>
    <xdr:to>
      <xdr:col>78</xdr:col>
      <xdr:colOff>120650</xdr:colOff>
      <xdr:row>36</xdr:row>
      <xdr:rowOff>93980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104157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合併特例債を活用した事業の推進等に伴い、全国平均、類似団体平均を上回っている。</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年度においては、</a:t>
          </a:r>
          <a:r>
            <a:rPr kumimoji="1" lang="ja-JP" altLang="en-US" sz="1100">
              <a:solidFill>
                <a:sysClr val="windowText" lastClr="000000"/>
              </a:solidFill>
              <a:effectLst/>
              <a:latin typeface="+mn-lt"/>
              <a:ea typeface="+mn-ea"/>
              <a:cs typeface="+mn-cs"/>
            </a:rPr>
            <a:t>緊急防災・減災事業債や合併特例債の減等により</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は全体で△</a:t>
          </a:r>
          <a:r>
            <a:rPr kumimoji="1" lang="en-US" altLang="ja-JP" sz="1100">
              <a:solidFill>
                <a:sysClr val="windowText" lastClr="000000"/>
              </a:solidFill>
              <a:effectLst/>
              <a:latin typeface="+mn-lt"/>
              <a:ea typeface="+mn-ea"/>
              <a:cs typeface="+mn-cs"/>
            </a:rPr>
            <a:t>157,773</a:t>
          </a:r>
          <a:r>
            <a:rPr kumimoji="1" lang="ja-JP" altLang="en-US" sz="1100">
              <a:solidFill>
                <a:sysClr val="windowText" lastClr="000000"/>
              </a:solidFill>
              <a:effectLst/>
              <a:latin typeface="+mn-lt"/>
              <a:ea typeface="+mn-ea"/>
              <a:cs typeface="+mn-cs"/>
            </a:rPr>
            <a:t>千円の減となり</a:t>
          </a:r>
          <a:r>
            <a:rPr kumimoji="1" lang="ja-JP" altLang="ja-JP" sz="1100">
              <a:solidFill>
                <a:sysClr val="windowText" lastClr="000000"/>
              </a:solidFill>
              <a:effectLst/>
              <a:latin typeface="+mn-lt"/>
              <a:ea typeface="+mn-ea"/>
              <a:cs typeface="+mn-cs"/>
            </a:rPr>
            <a:t>、対前年度比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なお、合併特例債の償還財源として、交付税措置対象外相当額を減債基金から繰入を行う一方、財政計画に</a:t>
          </a:r>
          <a:r>
            <a:rPr kumimoji="1" lang="ja-JP" altLang="ja-JP" sz="1100">
              <a:solidFill>
                <a:schemeClr val="dk1"/>
              </a:solidFill>
              <a:effectLst/>
              <a:latin typeface="+mn-lt"/>
              <a:ea typeface="+mn-ea"/>
              <a:cs typeface="+mn-cs"/>
            </a:rPr>
            <a:t>基づき積立を行っている。（</a:t>
          </a:r>
          <a:r>
            <a:rPr kumimoji="1" lang="ja-JP" altLang="en-US" sz="1100">
              <a:solidFill>
                <a:schemeClr val="dk1"/>
              </a:solidFill>
              <a:effectLst/>
              <a:latin typeface="+mn-lt"/>
              <a:ea typeface="+mn-ea"/>
              <a:cs typeface="+mn-cs"/>
            </a:rPr>
            <a:t>減債基金</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1,757,332</a:t>
          </a:r>
          <a:r>
            <a:rPr kumimoji="1" lang="ja-JP" altLang="ja-JP" sz="1100">
              <a:solidFill>
                <a:schemeClr val="dk1"/>
              </a:solidFill>
              <a:effectLst/>
              <a:latin typeface="+mn-lt"/>
              <a:ea typeface="+mn-ea"/>
              <a:cs typeface="+mn-cs"/>
            </a:rPr>
            <a:t>千円）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140715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04087"/>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726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99568</xdr:rowOff>
    </xdr:from>
    <xdr:to>
      <xdr:col>15</xdr:col>
      <xdr:colOff>98425</xdr:colOff>
      <xdr:row>78</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472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となり、全国平均及び類似団体平均を上回っている。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今後も、扶助費や物件費、特別会計への繰出金などについて増加が見込まれるため、一般財源充当経費の見直しや削減、国民健康保険税</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後期高齢者医療保険料の適正化の検討などを進め、歳入の範囲内での予算編成を念頭に健全な財政運営を行っていく。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829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267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76</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790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20320</xdr:rowOff>
    </xdr:from>
    <xdr:to>
      <xdr:col>69</xdr:col>
      <xdr:colOff>92075</xdr:colOff>
      <xdr:row>75</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79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140970</xdr:rowOff>
    </xdr:from>
    <xdr:to>
      <xdr:col>69</xdr:col>
      <xdr:colOff>142875</xdr:colOff>
      <xdr:row>75</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81297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53899</xdr:rowOff>
    </xdr:from>
    <xdr:to>
      <xdr:col>29</xdr:col>
      <xdr:colOff>127000</xdr:colOff>
      <xdr:row>17</xdr:row>
      <xdr:rowOff>157950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6174"/>
          <a:ext cx="647700" cy="10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157950</xdr:rowOff>
    </xdr:from>
    <xdr:to>
      <xdr:col>26</xdr:col>
      <xdr:colOff>50800</xdr:colOff>
      <xdr:row>17</xdr:row>
      <xdr:rowOff>159321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0225"/>
          <a:ext cx="698500" cy="1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159321</xdr:rowOff>
    </xdr:from>
    <xdr:to>
      <xdr:col>22</xdr:col>
      <xdr:colOff>114300</xdr:colOff>
      <xdr:row>18</xdr:row>
      <xdr:rowOff>56896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1596"/>
          <a:ext cx="698500" cy="6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36855</xdr:rowOff>
    </xdr:from>
    <xdr:to>
      <xdr:col>18</xdr:col>
      <xdr:colOff>177800</xdr:colOff>
      <xdr:row>18</xdr:row>
      <xdr:rowOff>56896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70580"/>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3099</xdr:rowOff>
    </xdr:from>
    <xdr:to>
      <xdr:col>29</xdr:col>
      <xdr:colOff>177800</xdr:colOff>
      <xdr:row>17</xdr:row>
      <xdr:rowOff>104699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19626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107150</xdr:rowOff>
    </xdr:from>
    <xdr:to>
      <xdr:col>26</xdr:col>
      <xdr:colOff>101600</xdr:colOff>
      <xdr:row>18</xdr:row>
      <xdr:rowOff>37300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108521</xdr:rowOff>
    </xdr:from>
    <xdr:to>
      <xdr:col>22</xdr:col>
      <xdr:colOff>165100</xdr:colOff>
      <xdr:row>18</xdr:row>
      <xdr:rowOff>38671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48848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6096</xdr:rowOff>
    </xdr:from>
    <xdr:to>
      <xdr:col>19</xdr:col>
      <xdr:colOff>38100</xdr:colOff>
      <xdr:row>18</xdr:row>
      <xdr:rowOff>107696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117873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157505</xdr:rowOff>
    </xdr:from>
    <xdr:to>
      <xdr:col>15</xdr:col>
      <xdr:colOff>101600</xdr:colOff>
      <xdr:row>18</xdr:row>
      <xdr:rowOff>87655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97832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145700</xdr:rowOff>
    </xdr:from>
    <xdr:to>
      <xdr:col>29</xdr:col>
      <xdr:colOff>127000</xdr:colOff>
      <xdr:row>34</xdr:row>
      <xdr:rowOff>198117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13150"/>
          <a:ext cx="647700" cy="52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145700</xdr:rowOff>
    </xdr:from>
    <xdr:to>
      <xdr:col>26</xdr:col>
      <xdr:colOff>50800</xdr:colOff>
      <xdr:row>34</xdr:row>
      <xdr:rowOff>184264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13150"/>
          <a:ext cx="698500" cy="38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184264</xdr:rowOff>
    </xdr:from>
    <xdr:to>
      <xdr:col>22</xdr:col>
      <xdr:colOff>114300</xdr:colOff>
      <xdr:row>34</xdr:row>
      <xdr:rowOff>194963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51714"/>
          <a:ext cx="698500" cy="10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194963</xdr:rowOff>
    </xdr:from>
    <xdr:to>
      <xdr:col>18</xdr:col>
      <xdr:colOff>177800</xdr:colOff>
      <xdr:row>34</xdr:row>
      <xdr:rowOff>250672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62413"/>
          <a:ext cx="698500" cy="55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147317</xdr:rowOff>
    </xdr:from>
    <xdr:to>
      <xdr:col>29</xdr:col>
      <xdr:colOff>177800</xdr:colOff>
      <xdr:row>34</xdr:row>
      <xdr:rowOff>248917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1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335294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5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94900</xdr:rowOff>
    </xdr:from>
    <xdr:to>
      <xdr:col>26</xdr:col>
      <xdr:colOff>101600</xdr:colOff>
      <xdr:row>34</xdr:row>
      <xdr:rowOff>196500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6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206677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3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133464</xdr:rowOff>
    </xdr:from>
    <xdr:to>
      <xdr:col>22</xdr:col>
      <xdr:colOff>165100</xdr:colOff>
      <xdr:row>34</xdr:row>
      <xdr:rowOff>235065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009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245241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6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144163</xdr:rowOff>
    </xdr:from>
    <xdr:to>
      <xdr:col>19</xdr:col>
      <xdr:colOff>38100</xdr:colOff>
      <xdr:row>34</xdr:row>
      <xdr:rowOff>245763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1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255940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8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199873</xdr:rowOff>
    </xdr:from>
    <xdr:to>
      <xdr:col>15</xdr:col>
      <xdr:colOff>101600</xdr:colOff>
      <xdr:row>34</xdr:row>
      <xdr:rowOff>301473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6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3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109590</xdr:rowOff>
    </xdr:from>
    <xdr:to>
      <xdr:col>24</xdr:col>
      <xdr:colOff>63500</xdr:colOff>
      <xdr:row>35</xdr:row>
      <xdr:rowOff>66254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8890"/>
          <a:ext cx="838200" cy="1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66254</xdr:rowOff>
    </xdr:from>
    <xdr:to>
      <xdr:col>19</xdr:col>
      <xdr:colOff>177800</xdr:colOff>
      <xdr:row>35</xdr:row>
      <xdr:rowOff>73259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7004"/>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73259</xdr:rowOff>
    </xdr:from>
    <xdr:to>
      <xdr:col>15</xdr:col>
      <xdr:colOff>50800</xdr:colOff>
      <xdr:row>35</xdr:row>
      <xdr:rowOff>143847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74009"/>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114962</xdr:rowOff>
    </xdr:from>
    <xdr:to>
      <xdr:col>10</xdr:col>
      <xdr:colOff>114300</xdr:colOff>
      <xdr:row>35</xdr:row>
      <xdr:rowOff>143847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15712"/>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58790</xdr:rowOff>
    </xdr:from>
    <xdr:to>
      <xdr:col>24</xdr:col>
      <xdr:colOff>114300</xdr:colOff>
      <xdr:row>34</xdr:row>
      <xdr:rowOff>160390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81667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15454</xdr:rowOff>
    </xdr:from>
    <xdr:to>
      <xdr:col>20</xdr:col>
      <xdr:colOff>38100</xdr:colOff>
      <xdr:row>35</xdr:row>
      <xdr:rowOff>117054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133581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22459</xdr:rowOff>
    </xdr:from>
    <xdr:to>
      <xdr:col>15</xdr:col>
      <xdr:colOff>101600</xdr:colOff>
      <xdr:row>35</xdr:row>
      <xdr:rowOff>124059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140586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93047</xdr:rowOff>
    </xdr:from>
    <xdr:to>
      <xdr:col>10</xdr:col>
      <xdr:colOff>165100</xdr:colOff>
      <xdr:row>36</xdr:row>
      <xdr:rowOff>23197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39724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64162</xdr:rowOff>
    </xdr:from>
    <xdr:to>
      <xdr:col>6</xdr:col>
      <xdr:colOff>38100</xdr:colOff>
      <xdr:row>35</xdr:row>
      <xdr:rowOff>165762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130812</xdr:rowOff>
    </xdr:from>
    <xdr:to>
      <xdr:col>24</xdr:col>
      <xdr:colOff>63500</xdr:colOff>
      <xdr:row>53</xdr:row>
      <xdr:rowOff>132366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74762"/>
          <a:ext cx="838200" cy="34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130446</xdr:rowOff>
    </xdr:from>
    <xdr:to>
      <xdr:col>19</xdr:col>
      <xdr:colOff>177800</xdr:colOff>
      <xdr:row>53</xdr:row>
      <xdr:rowOff>132366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1729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103425</xdr:rowOff>
    </xdr:from>
    <xdr:to>
      <xdr:col>15</xdr:col>
      <xdr:colOff>50800</xdr:colOff>
      <xdr:row>53</xdr:row>
      <xdr:rowOff>130446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190275"/>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103425</xdr:rowOff>
    </xdr:from>
    <xdr:to>
      <xdr:col>10</xdr:col>
      <xdr:colOff>114300</xdr:colOff>
      <xdr:row>55</xdr:row>
      <xdr:rowOff>81370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190275"/>
          <a:ext cx="889000" cy="32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80012</xdr:rowOff>
    </xdr:from>
    <xdr:to>
      <xdr:col>24</xdr:col>
      <xdr:colOff>114300</xdr:colOff>
      <xdr:row>52</xdr:row>
      <xdr:rowOff>10162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102889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7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81566</xdr:rowOff>
    </xdr:from>
    <xdr:to>
      <xdr:col>20</xdr:col>
      <xdr:colOff>38100</xdr:colOff>
      <xdr:row>54</xdr:row>
      <xdr:rowOff>11716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28243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79646</xdr:rowOff>
    </xdr:from>
    <xdr:to>
      <xdr:col>15</xdr:col>
      <xdr:colOff>101600</xdr:colOff>
      <xdr:row>54</xdr:row>
      <xdr:rowOff>9796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26323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4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52625</xdr:rowOff>
    </xdr:from>
    <xdr:to>
      <xdr:col>10</xdr:col>
      <xdr:colOff>165100</xdr:colOff>
      <xdr:row>53</xdr:row>
      <xdr:rowOff>154225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170752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1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30570</xdr:rowOff>
    </xdr:from>
    <xdr:to>
      <xdr:col>6</xdr:col>
      <xdr:colOff>38100</xdr:colOff>
      <xdr:row>55</xdr:row>
      <xdr:rowOff>132170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148697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3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33720</xdr:rowOff>
    </xdr:from>
    <xdr:to>
      <xdr:col>24</xdr:col>
      <xdr:colOff>63500</xdr:colOff>
      <xdr:row>77</xdr:row>
      <xdr:rowOff>104496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35370"/>
          <a:ext cx="838200" cy="7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33720</xdr:rowOff>
    </xdr:from>
    <xdr:to>
      <xdr:col>19</xdr:col>
      <xdr:colOff>177800</xdr:colOff>
      <xdr:row>77</xdr:row>
      <xdr:rowOff>112771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35370"/>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112771</xdr:rowOff>
    </xdr:from>
    <xdr:to>
      <xdr:col>15</xdr:col>
      <xdr:colOff>50800</xdr:colOff>
      <xdr:row>77</xdr:row>
      <xdr:rowOff>114463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442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114463</xdr:rowOff>
    </xdr:from>
    <xdr:to>
      <xdr:col>10</xdr:col>
      <xdr:colOff>114300</xdr:colOff>
      <xdr:row>77</xdr:row>
      <xdr:rowOff>124795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161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53696</xdr:rowOff>
    </xdr:from>
    <xdr:to>
      <xdr:col>24</xdr:col>
      <xdr:colOff>114300</xdr:colOff>
      <xdr:row>77</xdr:row>
      <xdr:rowOff>155296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76573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154370</xdr:rowOff>
    </xdr:from>
    <xdr:to>
      <xdr:col>20</xdr:col>
      <xdr:colOff>38100</xdr:colOff>
      <xdr:row>77</xdr:row>
      <xdr:rowOff>84520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101048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61971</xdr:rowOff>
    </xdr:from>
    <xdr:to>
      <xdr:col>15</xdr:col>
      <xdr:colOff>101600</xdr:colOff>
      <xdr:row>77</xdr:row>
      <xdr:rowOff>163571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3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63663</xdr:rowOff>
    </xdr:from>
    <xdr:to>
      <xdr:col>10</xdr:col>
      <xdr:colOff>165100</xdr:colOff>
      <xdr:row>77</xdr:row>
      <xdr:rowOff>165263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10340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73995</xdr:rowOff>
    </xdr:from>
    <xdr:to>
      <xdr:col>6</xdr:col>
      <xdr:colOff>38100</xdr:colOff>
      <xdr:row>78</xdr:row>
      <xdr:rowOff>4145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20672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57459</xdr:rowOff>
    </xdr:from>
    <xdr:to>
      <xdr:col>24</xdr:col>
      <xdr:colOff>63500</xdr:colOff>
      <xdr:row>95</xdr:row>
      <xdr:rowOff>157324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3759"/>
          <a:ext cx="838200" cy="27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157324</xdr:rowOff>
    </xdr:from>
    <xdr:to>
      <xdr:col>19</xdr:col>
      <xdr:colOff>177800</xdr:colOff>
      <xdr:row>96</xdr:row>
      <xdr:rowOff>60147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5074"/>
          <a:ext cx="8890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97889</xdr:rowOff>
    </xdr:from>
    <xdr:to>
      <xdr:col>15</xdr:col>
      <xdr:colOff>50800</xdr:colOff>
      <xdr:row>96</xdr:row>
      <xdr:rowOff>60147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85639"/>
          <a:ext cx="889000" cy="1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97889</xdr:rowOff>
    </xdr:from>
    <xdr:to>
      <xdr:col>10</xdr:col>
      <xdr:colOff>114300</xdr:colOff>
      <xdr:row>97</xdr:row>
      <xdr:rowOff>71360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5639"/>
          <a:ext cx="8890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6659</xdr:rowOff>
    </xdr:from>
    <xdr:to>
      <xdr:col>24</xdr:col>
      <xdr:colOff>114300</xdr:colOff>
      <xdr:row>94</xdr:row>
      <xdr:rowOff>108259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29536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106524</xdr:rowOff>
    </xdr:from>
    <xdr:to>
      <xdr:col>20</xdr:col>
      <xdr:colOff>38100</xdr:colOff>
      <xdr:row>96</xdr:row>
      <xdr:rowOff>36674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53201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9347</xdr:rowOff>
    </xdr:from>
    <xdr:to>
      <xdr:col>15</xdr:col>
      <xdr:colOff>101600</xdr:colOff>
      <xdr:row>96</xdr:row>
      <xdr:rowOff>110947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127474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47089</xdr:rowOff>
    </xdr:from>
    <xdr:to>
      <xdr:col>10</xdr:col>
      <xdr:colOff>165100</xdr:colOff>
      <xdr:row>95</xdr:row>
      <xdr:rowOff>148689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165216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1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20560</xdr:rowOff>
    </xdr:from>
    <xdr:to>
      <xdr:col>6</xdr:col>
      <xdr:colOff>38100</xdr:colOff>
      <xdr:row>97</xdr:row>
      <xdr:rowOff>122160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138687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124318</xdr:rowOff>
    </xdr:from>
    <xdr:to>
      <xdr:col>55</xdr:col>
      <xdr:colOff>0</xdr:colOff>
      <xdr:row>36</xdr:row>
      <xdr:rowOff>85293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25068"/>
          <a:ext cx="838200" cy="1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85293</xdr:rowOff>
    </xdr:from>
    <xdr:to>
      <xdr:col>50</xdr:col>
      <xdr:colOff>114300</xdr:colOff>
      <xdr:row>37</xdr:row>
      <xdr:rowOff>1952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57493"/>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1952</xdr:rowOff>
    </xdr:from>
    <xdr:to>
      <xdr:col>45</xdr:col>
      <xdr:colOff>177800</xdr:colOff>
      <xdr:row>37</xdr:row>
      <xdr:rowOff>49631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45602"/>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39377</xdr:rowOff>
    </xdr:from>
    <xdr:to>
      <xdr:col>41</xdr:col>
      <xdr:colOff>50800</xdr:colOff>
      <xdr:row>37</xdr:row>
      <xdr:rowOff>49631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54327"/>
          <a:ext cx="889000" cy="10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73518</xdr:rowOff>
    </xdr:from>
    <xdr:to>
      <xdr:col>55</xdr:col>
      <xdr:colOff>50800</xdr:colOff>
      <xdr:row>36</xdr:row>
      <xdr:rowOff>3668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7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96395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34493</xdr:rowOff>
    </xdr:from>
    <xdr:to>
      <xdr:col>50</xdr:col>
      <xdr:colOff>165100</xdr:colOff>
      <xdr:row>36</xdr:row>
      <xdr:rowOff>136093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152620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122602</xdr:rowOff>
    </xdr:from>
    <xdr:to>
      <xdr:col>46</xdr:col>
      <xdr:colOff>38100</xdr:colOff>
      <xdr:row>37</xdr:row>
      <xdr:rowOff>52752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170281</xdr:rowOff>
    </xdr:from>
    <xdr:to>
      <xdr:col>41</xdr:col>
      <xdr:colOff>101600</xdr:colOff>
      <xdr:row>37</xdr:row>
      <xdr:rowOff>100431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116958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160027</xdr:rowOff>
    </xdr:from>
    <xdr:to>
      <xdr:col>36</xdr:col>
      <xdr:colOff>165100</xdr:colOff>
      <xdr:row>31</xdr:row>
      <xdr:rowOff>90177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106704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14484</xdr:rowOff>
    </xdr:from>
    <xdr:to>
      <xdr:col>55</xdr:col>
      <xdr:colOff>0</xdr:colOff>
      <xdr:row>56</xdr:row>
      <xdr:rowOff>81624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15684"/>
          <a:ext cx="8382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89140</xdr:rowOff>
    </xdr:from>
    <xdr:to>
      <xdr:col>50</xdr:col>
      <xdr:colOff>114300</xdr:colOff>
      <xdr:row>56</xdr:row>
      <xdr:rowOff>14484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47440"/>
          <a:ext cx="889000" cy="26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143718</xdr:rowOff>
    </xdr:from>
    <xdr:to>
      <xdr:col>45</xdr:col>
      <xdr:colOff>177800</xdr:colOff>
      <xdr:row>54</xdr:row>
      <xdr:rowOff>89140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059118"/>
          <a:ext cx="889000" cy="28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143718</xdr:rowOff>
    </xdr:from>
    <xdr:to>
      <xdr:col>41</xdr:col>
      <xdr:colOff>50800</xdr:colOff>
      <xdr:row>55</xdr:row>
      <xdr:rowOff>99215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059118"/>
          <a:ext cx="889000" cy="46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30824</xdr:rowOff>
    </xdr:from>
    <xdr:to>
      <xdr:col>55</xdr:col>
      <xdr:colOff>50800</xdr:colOff>
      <xdr:row>56</xdr:row>
      <xdr:rowOff>132424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135134</xdr:rowOff>
    </xdr:from>
    <xdr:to>
      <xdr:col>50</xdr:col>
      <xdr:colOff>165100</xdr:colOff>
      <xdr:row>56</xdr:row>
      <xdr:rowOff>65284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81811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38340</xdr:rowOff>
    </xdr:from>
    <xdr:to>
      <xdr:col>46</xdr:col>
      <xdr:colOff>38100</xdr:colOff>
      <xdr:row>54</xdr:row>
      <xdr:rowOff>139940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156467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7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92918</xdr:rowOff>
    </xdr:from>
    <xdr:to>
      <xdr:col>41</xdr:col>
      <xdr:colOff>101600</xdr:colOff>
      <xdr:row>53</xdr:row>
      <xdr:rowOff>23068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0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39595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8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48415</xdr:rowOff>
    </xdr:from>
    <xdr:to>
      <xdr:col>36</xdr:col>
      <xdr:colOff>165100</xdr:colOff>
      <xdr:row>55</xdr:row>
      <xdr:rowOff>150015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166542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5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117248</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61648"/>
          <a:ext cx="1270" cy="118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63925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117248</xdr:rowOff>
    </xdr:from>
    <xdr:to>
      <xdr:col>55</xdr:col>
      <xdr:colOff>88900</xdr:colOff>
      <xdr:row>72</xdr:row>
      <xdr:rowOff>117248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6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115860</xdr:rowOff>
    </xdr:from>
    <xdr:to>
      <xdr:col>55</xdr:col>
      <xdr:colOff>0</xdr:colOff>
      <xdr:row>79</xdr:row>
      <xdr:rowOff>8990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88960"/>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77323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54446</xdr:rowOff>
    </xdr:from>
    <xdr:to>
      <xdr:col>55</xdr:col>
      <xdr:colOff>50800</xdr:colOff>
      <xdr:row>78</xdr:row>
      <xdr:rowOff>156046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123633</xdr:rowOff>
    </xdr:from>
    <xdr:to>
      <xdr:col>50</xdr:col>
      <xdr:colOff>114300</xdr:colOff>
      <xdr:row>79</xdr:row>
      <xdr:rowOff>8990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6733"/>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79414</xdr:rowOff>
    </xdr:from>
    <xdr:to>
      <xdr:col>50</xdr:col>
      <xdr:colOff>165100</xdr:colOff>
      <xdr:row>79</xdr:row>
      <xdr:rowOff>9564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26091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2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9904</xdr:rowOff>
    </xdr:from>
    <xdr:to>
      <xdr:col>45</xdr:col>
      <xdr:colOff>177800</xdr:colOff>
      <xdr:row>78</xdr:row>
      <xdr:rowOff>123633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011404"/>
          <a:ext cx="889000" cy="14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53304</xdr:rowOff>
    </xdr:from>
    <xdr:to>
      <xdr:col>46</xdr:col>
      <xdr:colOff>38100</xdr:colOff>
      <xdr:row>78</xdr:row>
      <xdr:rowOff>154904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171431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9904</xdr:rowOff>
    </xdr:from>
    <xdr:to>
      <xdr:col>41</xdr:col>
      <xdr:colOff>50800</xdr:colOff>
      <xdr:row>78</xdr:row>
      <xdr:rowOff>154640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011404"/>
          <a:ext cx="889000" cy="1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30738</xdr:rowOff>
    </xdr:from>
    <xdr:to>
      <xdr:col>41</xdr:col>
      <xdr:colOff>101600</xdr:colOff>
      <xdr:row>78</xdr:row>
      <xdr:rowOff>132338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170331</xdr:rowOff>
    </xdr:from>
    <xdr:to>
      <xdr:col>36</xdr:col>
      <xdr:colOff>165100</xdr:colOff>
      <xdr:row>78</xdr:row>
      <xdr:rowOff>100481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117008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65060</xdr:rowOff>
    </xdr:from>
    <xdr:to>
      <xdr:col>55</xdr:col>
      <xdr:colOff>50800</xdr:colOff>
      <xdr:row>78</xdr:row>
      <xdr:rowOff>166660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129640</xdr:rowOff>
    </xdr:from>
    <xdr:to>
      <xdr:col>50</xdr:col>
      <xdr:colOff>165100</xdr:colOff>
      <xdr:row>79</xdr:row>
      <xdr:rowOff>59790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50917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72833</xdr:rowOff>
    </xdr:from>
    <xdr:to>
      <xdr:col>46</xdr:col>
      <xdr:colOff>38100</xdr:colOff>
      <xdr:row>79</xdr:row>
      <xdr:rowOff>2983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165560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130554</xdr:rowOff>
    </xdr:from>
    <xdr:to>
      <xdr:col>41</xdr:col>
      <xdr:colOff>101600</xdr:colOff>
      <xdr:row>70</xdr:row>
      <xdr:rowOff>60704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1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77231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17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103840</xdr:rowOff>
    </xdr:from>
    <xdr:to>
      <xdr:col>36</xdr:col>
      <xdr:colOff>165100</xdr:colOff>
      <xdr:row>79</xdr:row>
      <xdr:rowOff>33990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25117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5511</xdr:rowOff>
    </xdr:from>
    <xdr:to>
      <xdr:col>55</xdr:col>
      <xdr:colOff>0</xdr:colOff>
      <xdr:row>98</xdr:row>
      <xdr:rowOff>22245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07611"/>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101219</xdr:rowOff>
    </xdr:from>
    <xdr:to>
      <xdr:col>50</xdr:col>
      <xdr:colOff>114300</xdr:colOff>
      <xdr:row>98</xdr:row>
      <xdr:rowOff>5511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60419"/>
          <a:ext cx="889000" cy="2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101219</xdr:rowOff>
    </xdr:from>
    <xdr:to>
      <xdr:col>45</xdr:col>
      <xdr:colOff>177800</xdr:colOff>
      <xdr:row>97</xdr:row>
      <xdr:rowOff>158431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60419"/>
          <a:ext cx="889000" cy="2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72507</xdr:rowOff>
    </xdr:from>
    <xdr:to>
      <xdr:col>41</xdr:col>
      <xdr:colOff>50800</xdr:colOff>
      <xdr:row>97</xdr:row>
      <xdr:rowOff>158431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03157"/>
          <a:ext cx="889000" cy="8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142895</xdr:rowOff>
    </xdr:from>
    <xdr:to>
      <xdr:col>55</xdr:col>
      <xdr:colOff>50800</xdr:colOff>
      <xdr:row>98</xdr:row>
      <xdr:rowOff>73045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121322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126161</xdr:rowOff>
    </xdr:from>
    <xdr:to>
      <xdr:col>50</xdr:col>
      <xdr:colOff>165100</xdr:colOff>
      <xdr:row>98</xdr:row>
      <xdr:rowOff>56311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47438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50419</xdr:rowOff>
    </xdr:from>
    <xdr:to>
      <xdr:col>46</xdr:col>
      <xdr:colOff>38100</xdr:colOff>
      <xdr:row>96</xdr:row>
      <xdr:rowOff>152019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168546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8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107631</xdr:rowOff>
    </xdr:from>
    <xdr:to>
      <xdr:col>41</xdr:col>
      <xdr:colOff>101600</xdr:colOff>
      <xdr:row>98</xdr:row>
      <xdr:rowOff>37781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54308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21707</xdr:rowOff>
    </xdr:from>
    <xdr:to>
      <xdr:col>36</xdr:col>
      <xdr:colOff>165100</xdr:colOff>
      <xdr:row>97</xdr:row>
      <xdr:rowOff>123307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139834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42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110759</xdr:rowOff>
    </xdr:from>
    <xdr:to>
      <xdr:col>85</xdr:col>
      <xdr:colOff>127000</xdr:colOff>
      <xdr:row>38</xdr:row>
      <xdr:rowOff>124613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5859"/>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90528</xdr:rowOff>
    </xdr:from>
    <xdr:to>
      <xdr:col>81</xdr:col>
      <xdr:colOff>50800</xdr:colOff>
      <xdr:row>38</xdr:row>
      <xdr:rowOff>124613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05628"/>
          <a:ext cx="8890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90528</xdr:rowOff>
    </xdr:from>
    <xdr:to>
      <xdr:col>76</xdr:col>
      <xdr:colOff>114300</xdr:colOff>
      <xdr:row>38</xdr:row>
      <xdr:rowOff>102141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05628"/>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102141</xdr:rowOff>
    </xdr:from>
    <xdr:to>
      <xdr:col>71</xdr:col>
      <xdr:colOff>177800</xdr:colOff>
      <xdr:row>38</xdr:row>
      <xdr:rowOff>105593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1724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59959</xdr:rowOff>
    </xdr:from>
    <xdr:to>
      <xdr:col>85</xdr:col>
      <xdr:colOff>177800</xdr:colOff>
      <xdr:row>38</xdr:row>
      <xdr:rowOff>161559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73813</xdr:rowOff>
    </xdr:from>
    <xdr:to>
      <xdr:col>81</xdr:col>
      <xdr:colOff>101600</xdr:colOff>
      <xdr:row>39</xdr:row>
      <xdr:rowOff>3963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166540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39728</xdr:rowOff>
    </xdr:from>
    <xdr:to>
      <xdr:col>76</xdr:col>
      <xdr:colOff>165100</xdr:colOff>
      <xdr:row>38</xdr:row>
      <xdr:rowOff>141328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157855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3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51341</xdr:rowOff>
    </xdr:from>
    <xdr:to>
      <xdr:col>72</xdr:col>
      <xdr:colOff>38100</xdr:colOff>
      <xdr:row>38</xdr:row>
      <xdr:rowOff>152941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144068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5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54793</xdr:rowOff>
    </xdr:from>
    <xdr:to>
      <xdr:col>67</xdr:col>
      <xdr:colOff>101600</xdr:colOff>
      <xdr:row>38</xdr:row>
      <xdr:rowOff>156393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147520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79807</xdr:rowOff>
    </xdr:from>
    <xdr:to>
      <xdr:col>85</xdr:col>
      <xdr:colOff>127000</xdr:colOff>
      <xdr:row>74</xdr:row>
      <xdr:rowOff>158000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767107"/>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76188</xdr:rowOff>
    </xdr:from>
    <xdr:to>
      <xdr:col>81</xdr:col>
      <xdr:colOff>50800</xdr:colOff>
      <xdr:row>74</xdr:row>
      <xdr:rowOff>79807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76348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68326</xdr:rowOff>
    </xdr:from>
    <xdr:to>
      <xdr:col>76</xdr:col>
      <xdr:colOff>114300</xdr:colOff>
      <xdr:row>74</xdr:row>
      <xdr:rowOff>76188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755626"/>
          <a:ext cx="8890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68326</xdr:rowOff>
    </xdr:from>
    <xdr:to>
      <xdr:col>71</xdr:col>
      <xdr:colOff>177800</xdr:colOff>
      <xdr:row>74</xdr:row>
      <xdr:rowOff>78842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75562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107200</xdr:rowOff>
    </xdr:from>
    <xdr:to>
      <xdr:col>85</xdr:col>
      <xdr:colOff>177800</xdr:colOff>
      <xdr:row>75</xdr:row>
      <xdr:rowOff>37350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130077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29007</xdr:rowOff>
    </xdr:from>
    <xdr:to>
      <xdr:col>81</xdr:col>
      <xdr:colOff>101600</xdr:colOff>
      <xdr:row>74</xdr:row>
      <xdr:rowOff>130607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147134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25388</xdr:rowOff>
    </xdr:from>
    <xdr:to>
      <xdr:col>76</xdr:col>
      <xdr:colOff>165100</xdr:colOff>
      <xdr:row>74</xdr:row>
      <xdr:rowOff>126988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143515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17526</xdr:rowOff>
    </xdr:from>
    <xdr:to>
      <xdr:col>72</xdr:col>
      <xdr:colOff>38100</xdr:colOff>
      <xdr:row>74</xdr:row>
      <xdr:rowOff>119126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135653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4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28042</xdr:rowOff>
    </xdr:from>
    <xdr:to>
      <xdr:col>67</xdr:col>
      <xdr:colOff>101600</xdr:colOff>
      <xdr:row>74</xdr:row>
      <xdr:rowOff>129642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146169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4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120634</xdr:rowOff>
    </xdr:from>
    <xdr:to>
      <xdr:col>85</xdr:col>
      <xdr:colOff>127000</xdr:colOff>
      <xdr:row>94</xdr:row>
      <xdr:rowOff>150737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94034"/>
          <a:ext cx="838200" cy="37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150737</xdr:rowOff>
    </xdr:from>
    <xdr:to>
      <xdr:col>81</xdr:col>
      <xdr:colOff>50800</xdr:colOff>
      <xdr:row>95</xdr:row>
      <xdr:rowOff>87936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267037"/>
          <a:ext cx="8890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103124</xdr:rowOff>
    </xdr:from>
    <xdr:to>
      <xdr:col>76</xdr:col>
      <xdr:colOff>114300</xdr:colOff>
      <xdr:row>95</xdr:row>
      <xdr:rowOff>87936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219424"/>
          <a:ext cx="889000" cy="15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103124</xdr:rowOff>
    </xdr:from>
    <xdr:to>
      <xdr:col>71</xdr:col>
      <xdr:colOff>177800</xdr:colOff>
      <xdr:row>95</xdr:row>
      <xdr:rowOff>72039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219424"/>
          <a:ext cx="889000" cy="1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69834</xdr:rowOff>
    </xdr:from>
    <xdr:to>
      <xdr:col>85</xdr:col>
      <xdr:colOff>177800</xdr:colOff>
      <xdr:row>92</xdr:row>
      <xdr:rowOff>171434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8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157511</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5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99937</xdr:rowOff>
    </xdr:from>
    <xdr:to>
      <xdr:col>81</xdr:col>
      <xdr:colOff>101600</xdr:colOff>
      <xdr:row>95</xdr:row>
      <xdr:rowOff>30087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2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46614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599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37136</xdr:rowOff>
    </xdr:from>
    <xdr:to>
      <xdr:col>76</xdr:col>
      <xdr:colOff>165100</xdr:colOff>
      <xdr:row>95</xdr:row>
      <xdr:rowOff>138736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155263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1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52324</xdr:rowOff>
    </xdr:from>
    <xdr:to>
      <xdr:col>72</xdr:col>
      <xdr:colOff>38100</xdr:colOff>
      <xdr:row>94</xdr:row>
      <xdr:rowOff>153924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1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170451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59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21239</xdr:rowOff>
    </xdr:from>
    <xdr:to>
      <xdr:col>67</xdr:col>
      <xdr:colOff>101600</xdr:colOff>
      <xdr:row>95</xdr:row>
      <xdr:rowOff>122839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3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139366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08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50912</xdr:rowOff>
    </xdr:from>
    <xdr:to>
      <xdr:col>116</xdr:col>
      <xdr:colOff>63500</xdr:colOff>
      <xdr:row>58</xdr:row>
      <xdr:rowOff>51003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995012"/>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50912</xdr:rowOff>
    </xdr:from>
    <xdr:to>
      <xdr:col>111</xdr:col>
      <xdr:colOff>177800</xdr:colOff>
      <xdr:row>58</xdr:row>
      <xdr:rowOff>50912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9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50912</xdr:rowOff>
    </xdr:from>
    <xdr:to>
      <xdr:col>107</xdr:col>
      <xdr:colOff>50800</xdr:colOff>
      <xdr:row>58</xdr:row>
      <xdr:rowOff>51186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50912</xdr:rowOff>
    </xdr:from>
    <xdr:to>
      <xdr:col>102</xdr:col>
      <xdr:colOff>114300</xdr:colOff>
      <xdr:row>58</xdr:row>
      <xdr:rowOff>51186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203</xdr:rowOff>
    </xdr:from>
    <xdr:to>
      <xdr:col>116</xdr:col>
      <xdr:colOff>114300</xdr:colOff>
      <xdr:row>58</xdr:row>
      <xdr:rowOff>101803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131030</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32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xdr:rowOff>
    </xdr:from>
    <xdr:to>
      <xdr:col>112</xdr:col>
      <xdr:colOff>38100</xdr:colOff>
      <xdr:row>58</xdr:row>
      <xdr:rowOff>101712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118239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97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xdr:rowOff>
    </xdr:from>
    <xdr:to>
      <xdr:col>107</xdr:col>
      <xdr:colOff>101600</xdr:colOff>
      <xdr:row>58</xdr:row>
      <xdr:rowOff>101712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118239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97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386</xdr:rowOff>
    </xdr:from>
    <xdr:to>
      <xdr:col>102</xdr:col>
      <xdr:colOff>165100</xdr:colOff>
      <xdr:row>58</xdr:row>
      <xdr:rowOff>101986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93113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03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xdr:rowOff>
    </xdr:from>
    <xdr:to>
      <xdr:col>98</xdr:col>
      <xdr:colOff>38100</xdr:colOff>
      <xdr:row>58</xdr:row>
      <xdr:rowOff>101712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92839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03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74092</xdr:rowOff>
    </xdr:from>
    <xdr:to>
      <xdr:col>116</xdr:col>
      <xdr:colOff>63500</xdr:colOff>
      <xdr:row>74</xdr:row>
      <xdr:rowOff>12729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075592"/>
          <a:ext cx="838200" cy="6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74092</xdr:rowOff>
    </xdr:from>
    <xdr:to>
      <xdr:col>111</xdr:col>
      <xdr:colOff>177800</xdr:colOff>
      <xdr:row>70</xdr:row>
      <xdr:rowOff>168928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075592"/>
          <a:ext cx="889000" cy="9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168928</xdr:rowOff>
    </xdr:from>
    <xdr:to>
      <xdr:col>107</xdr:col>
      <xdr:colOff>50800</xdr:colOff>
      <xdr:row>71</xdr:row>
      <xdr:rowOff>137839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170428"/>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16518</xdr:rowOff>
    </xdr:from>
    <xdr:to>
      <xdr:col>102</xdr:col>
      <xdr:colOff>114300</xdr:colOff>
      <xdr:row>71</xdr:row>
      <xdr:rowOff>137839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189468"/>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133379</xdr:rowOff>
    </xdr:from>
    <xdr:to>
      <xdr:col>116</xdr:col>
      <xdr:colOff>114300</xdr:colOff>
      <xdr:row>74</xdr:row>
      <xdr:rowOff>63529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156256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23292</xdr:rowOff>
    </xdr:from>
    <xdr:to>
      <xdr:col>112</xdr:col>
      <xdr:colOff>38100</xdr:colOff>
      <xdr:row>70</xdr:row>
      <xdr:rowOff>124892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0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141419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180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118128</xdr:rowOff>
    </xdr:from>
    <xdr:to>
      <xdr:col>107</xdr:col>
      <xdr:colOff>101600</xdr:colOff>
      <xdr:row>71</xdr:row>
      <xdr:rowOff>48278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1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64805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18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87039</xdr:rowOff>
    </xdr:from>
    <xdr:to>
      <xdr:col>102</xdr:col>
      <xdr:colOff>165100</xdr:colOff>
      <xdr:row>72</xdr:row>
      <xdr:rowOff>17189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2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33716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03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137168</xdr:rowOff>
    </xdr:from>
    <xdr:to>
      <xdr:col>98</xdr:col>
      <xdr:colOff>38100</xdr:colOff>
      <xdr:row>71</xdr:row>
      <xdr:rowOff>67318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83845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19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歳出決算総額は、住民一人当たり</a:t>
          </a:r>
          <a:r>
            <a:rPr kumimoji="1" lang="en-US" altLang="ja-JP" sz="1050">
              <a:solidFill>
                <a:sysClr val="windowText" lastClr="000000"/>
              </a:solidFill>
              <a:effectLst/>
              <a:latin typeface="+mn-lt"/>
              <a:ea typeface="+mn-ea"/>
              <a:cs typeface="+mn-cs"/>
            </a:rPr>
            <a:t>900,819</a:t>
          </a:r>
          <a:r>
            <a:rPr kumimoji="1" lang="ja-JP" altLang="ja-JP" sz="1050">
              <a:solidFill>
                <a:sysClr val="windowText" lastClr="000000"/>
              </a:solidFill>
              <a:effectLst/>
              <a:latin typeface="+mn-lt"/>
              <a:ea typeface="+mn-ea"/>
              <a:cs typeface="+mn-cs"/>
            </a:rPr>
            <a:t>円となっており、前年度比</a:t>
          </a:r>
          <a:r>
            <a:rPr kumimoji="1" lang="en-US" altLang="ja-JP" sz="1050">
              <a:solidFill>
                <a:sysClr val="windowText" lastClr="000000"/>
              </a:solidFill>
              <a:effectLst/>
              <a:latin typeface="+mn-lt"/>
              <a:ea typeface="+mn-ea"/>
              <a:cs typeface="+mn-cs"/>
            </a:rPr>
            <a:t>126,221</a:t>
          </a:r>
          <a:r>
            <a:rPr kumimoji="1" lang="ja-JP" altLang="ja-JP" sz="1050">
              <a:solidFill>
                <a:sysClr val="windowText" lastClr="000000"/>
              </a:solidFill>
              <a:effectLst/>
              <a:latin typeface="+mn-lt"/>
              <a:ea typeface="+mn-ea"/>
              <a:cs typeface="+mn-cs"/>
            </a:rPr>
            <a:t>円の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となった。主な構成項目では、人件費は、合併時の</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年度から</a:t>
          </a:r>
          <a:r>
            <a:rPr kumimoji="1" lang="en-US" altLang="ja-JP" sz="1050">
              <a:solidFill>
                <a:sysClr val="windowText" lastClr="000000"/>
              </a:solidFill>
              <a:effectLst/>
              <a:latin typeface="+mn-lt"/>
              <a:ea typeface="+mn-ea"/>
              <a:cs typeface="+mn-cs"/>
            </a:rPr>
            <a:t>23</a:t>
          </a:r>
          <a:r>
            <a:rPr kumimoji="1" lang="ja-JP" altLang="ja-JP" sz="1050">
              <a:solidFill>
                <a:sysClr val="windowText" lastClr="000000"/>
              </a:solidFill>
              <a:effectLst/>
              <a:latin typeface="+mn-lt"/>
              <a:ea typeface="+mn-ea"/>
              <a:cs typeface="+mn-cs"/>
            </a:rPr>
            <a:t>年度までは退職者不補充により減少傾向が続き、近年は事務量の増大に伴う新規職員や会計年度任用職員の採用等により、</a:t>
          </a:r>
          <a:r>
            <a:rPr kumimoji="1" lang="en-US" altLang="ja-JP" sz="1050">
              <a:solidFill>
                <a:sysClr val="windowText" lastClr="000000"/>
              </a:solidFill>
              <a:effectLst/>
              <a:latin typeface="+mn-lt"/>
              <a:ea typeface="+mn-ea"/>
              <a:cs typeface="+mn-cs"/>
            </a:rPr>
            <a:t>R4</a:t>
          </a:r>
          <a:r>
            <a:rPr kumimoji="1" lang="ja-JP" altLang="ja-JP" sz="1050">
              <a:solidFill>
                <a:sysClr val="windowText" lastClr="000000"/>
              </a:solidFill>
              <a:effectLst/>
              <a:latin typeface="+mn-lt"/>
              <a:ea typeface="+mn-ea"/>
              <a:cs typeface="+mn-cs"/>
            </a:rPr>
            <a:t>年度以降は増加に転じている。物件費は、</a:t>
          </a:r>
          <a:r>
            <a:rPr kumimoji="1" lang="ja-JP" altLang="ja-JP" sz="1050">
              <a:solidFill>
                <a:schemeClr val="dk1"/>
              </a:solidFill>
              <a:effectLst/>
              <a:latin typeface="+mn-lt"/>
              <a:ea typeface="+mn-ea"/>
              <a:cs typeface="+mn-cs"/>
            </a:rPr>
            <a:t>ふるさと寄附金事業に係る物件費の増</a:t>
          </a:r>
          <a:r>
            <a:rPr kumimoji="1" lang="ja-JP" altLang="en-US" sz="1050">
              <a:solidFill>
                <a:schemeClr val="dk1"/>
              </a:solidFill>
              <a:effectLst/>
              <a:latin typeface="+mn-lt"/>
              <a:ea typeface="+mn-ea"/>
              <a:cs typeface="+mn-cs"/>
            </a:rPr>
            <a:t>及び</a:t>
          </a:r>
          <a:r>
            <a:rPr kumimoji="1" lang="ja-JP" altLang="en-US" sz="1050">
              <a:solidFill>
                <a:sysClr val="windowText" lastClr="000000"/>
              </a:solidFill>
              <a:effectLst/>
              <a:latin typeface="+mn-lt"/>
              <a:ea typeface="+mn-ea"/>
              <a:cs typeface="+mn-cs"/>
            </a:rPr>
            <a:t>物価</a:t>
          </a:r>
          <a:r>
            <a:rPr kumimoji="1" lang="ja-JP" altLang="ja-JP" sz="1050">
              <a:solidFill>
                <a:sysClr val="windowText" lastClr="000000"/>
              </a:solidFill>
              <a:effectLst/>
              <a:latin typeface="+mn-lt"/>
              <a:ea typeface="+mn-ea"/>
              <a:cs typeface="+mn-cs"/>
            </a:rPr>
            <a:t>高騰の影響により経常的な物件費は増加傾向となって</a:t>
          </a:r>
          <a:r>
            <a:rPr kumimoji="1" lang="ja-JP" altLang="en-US" sz="1050">
              <a:solidFill>
                <a:sysClr val="windowText" lastClr="000000"/>
              </a:solidFill>
              <a:effectLst/>
              <a:latin typeface="+mn-lt"/>
              <a:ea typeface="+mn-ea"/>
              <a:cs typeface="+mn-cs"/>
            </a:rPr>
            <a:t>いる。</a:t>
          </a:r>
          <a:r>
            <a:rPr kumimoji="1" lang="ja-JP" altLang="ja-JP" sz="1050">
              <a:solidFill>
                <a:sysClr val="windowText" lastClr="000000"/>
              </a:solidFill>
              <a:effectLst/>
              <a:latin typeface="+mn-lt"/>
              <a:ea typeface="+mn-ea"/>
              <a:cs typeface="+mn-cs"/>
            </a:rPr>
            <a:t>新型コロナウイルス感染症対応地方創生臨時交付金事業に係る物件費の減等</a:t>
          </a:r>
          <a:r>
            <a:rPr kumimoji="1" lang="ja-JP" altLang="en-US" sz="1050">
              <a:solidFill>
                <a:sysClr val="windowText" lastClr="000000"/>
              </a:solidFill>
              <a:effectLst/>
              <a:latin typeface="+mn-lt"/>
              <a:ea typeface="+mn-ea"/>
              <a:cs typeface="+mn-cs"/>
            </a:rPr>
            <a:t>はあったものの</a:t>
          </a:r>
          <a:r>
            <a:rPr kumimoji="1" lang="ja-JP" altLang="ja-JP" sz="1050">
              <a:solidFill>
                <a:sysClr val="windowText" lastClr="000000"/>
              </a:solidFill>
              <a:effectLst/>
              <a:latin typeface="+mn-lt"/>
              <a:ea typeface="+mn-ea"/>
              <a:cs typeface="+mn-cs"/>
            </a:rPr>
            <a:t>、前年度から</a:t>
          </a:r>
          <a:r>
            <a:rPr kumimoji="1" lang="en-US" altLang="ja-JP" sz="1050">
              <a:solidFill>
                <a:sysClr val="windowText" lastClr="000000"/>
              </a:solidFill>
              <a:effectLst/>
              <a:latin typeface="+mn-lt"/>
              <a:ea typeface="+mn-ea"/>
              <a:cs typeface="+mn-cs"/>
            </a:rPr>
            <a:t>37,670</a:t>
          </a:r>
          <a:r>
            <a:rPr kumimoji="1" lang="ja-JP" altLang="en-US" sz="1050">
              <a:solidFill>
                <a:sysClr val="windowText" lastClr="000000"/>
              </a:solidFill>
              <a:effectLst/>
              <a:latin typeface="+mn-lt"/>
              <a:ea typeface="+mn-ea"/>
              <a:cs typeface="+mn-cs"/>
            </a:rPr>
            <a:t>円の増</a:t>
          </a:r>
          <a:r>
            <a:rPr kumimoji="1" lang="ja-JP" altLang="ja-JP" sz="1050">
              <a:solidFill>
                <a:sysClr val="windowText" lastClr="000000"/>
              </a:solidFill>
              <a:effectLst/>
              <a:latin typeface="+mn-lt"/>
              <a:ea typeface="+mn-ea"/>
              <a:cs typeface="+mn-cs"/>
            </a:rPr>
            <a:t>となった。扶助費は、</a:t>
          </a:r>
          <a:r>
            <a:rPr kumimoji="1" lang="ja-JP" altLang="ja-JP" sz="1050">
              <a:solidFill>
                <a:schemeClr val="dk1"/>
              </a:solidFill>
              <a:effectLst/>
              <a:latin typeface="+mn-lt"/>
              <a:ea typeface="+mn-ea"/>
              <a:cs typeface="+mn-cs"/>
            </a:rPr>
            <a:t>障害介護給付費や障害児給付費、</a:t>
          </a:r>
          <a:r>
            <a:rPr kumimoji="1" lang="ja-JP" altLang="ja-JP" sz="1050">
              <a:solidFill>
                <a:sysClr val="windowText" lastClr="000000"/>
              </a:solidFill>
              <a:effectLst/>
              <a:latin typeface="+mn-lt"/>
              <a:ea typeface="+mn-ea"/>
              <a:cs typeface="+mn-cs"/>
            </a:rPr>
            <a:t>子どものための教育・保育給付費負担金等が年々増加しており、前年度比</a:t>
          </a:r>
          <a:r>
            <a:rPr kumimoji="1" lang="en-US" altLang="ja-JP" sz="1050">
              <a:solidFill>
                <a:sysClr val="windowText" lastClr="000000"/>
              </a:solidFill>
              <a:effectLst/>
              <a:latin typeface="+mn-lt"/>
              <a:ea typeface="+mn-ea"/>
              <a:cs typeface="+mn-cs"/>
            </a:rPr>
            <a:t>24,924</a:t>
          </a:r>
          <a:r>
            <a:rPr kumimoji="1" lang="ja-JP" altLang="ja-JP" sz="1050">
              <a:solidFill>
                <a:sysClr val="windowText" lastClr="000000"/>
              </a:solidFill>
              <a:effectLst/>
              <a:latin typeface="+mn-lt"/>
              <a:ea typeface="+mn-ea"/>
              <a:cs typeface="+mn-cs"/>
            </a:rPr>
            <a:t>円の増となった。補助費は、一部事務組合負担金</a:t>
          </a:r>
          <a:r>
            <a:rPr kumimoji="1" lang="ja-JP" altLang="en-US" sz="1050">
              <a:solidFill>
                <a:sysClr val="windowText" lastClr="000000"/>
              </a:solidFill>
              <a:effectLst/>
              <a:latin typeface="+mn-lt"/>
              <a:ea typeface="+mn-ea"/>
              <a:cs typeface="+mn-cs"/>
            </a:rPr>
            <a:t>が減となる一方で、</a:t>
          </a:r>
          <a:r>
            <a:rPr kumimoji="1" lang="ja-JP" altLang="ja-JP"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年度から下水道事業について公営企業会計を適応し、繰出金から補助金へ取扱を変更し</a:t>
          </a:r>
          <a:r>
            <a:rPr kumimoji="1" lang="ja-JP" altLang="en-US" sz="1050">
              <a:solidFill>
                <a:sysClr val="windowText" lastClr="000000"/>
              </a:solidFill>
              <a:effectLst/>
              <a:latin typeface="+mn-lt"/>
              <a:ea typeface="+mn-ea"/>
              <a:cs typeface="+mn-cs"/>
            </a:rPr>
            <a:t>たことによる増</a:t>
          </a:r>
          <a:r>
            <a:rPr kumimoji="1" lang="ja-JP" altLang="ja-JP" sz="1050">
              <a:solidFill>
                <a:sysClr val="windowText" lastClr="000000"/>
              </a:solidFill>
              <a:effectLst/>
              <a:latin typeface="+mn-lt"/>
              <a:ea typeface="+mn-ea"/>
              <a:cs typeface="+mn-cs"/>
            </a:rPr>
            <a:t>等により前年度比</a:t>
          </a:r>
          <a:r>
            <a:rPr kumimoji="1" lang="en-US" altLang="ja-JP" sz="1050">
              <a:solidFill>
                <a:sysClr val="windowText" lastClr="000000"/>
              </a:solidFill>
              <a:effectLst/>
              <a:latin typeface="+mn-lt"/>
              <a:ea typeface="+mn-ea"/>
              <a:cs typeface="+mn-cs"/>
            </a:rPr>
            <a:t>12,165</a:t>
          </a:r>
          <a:r>
            <a:rPr kumimoji="1" lang="ja-JP" altLang="ja-JP" sz="1050">
              <a:solidFill>
                <a:sysClr val="windowText" lastClr="000000"/>
              </a:solidFill>
              <a:effectLst/>
              <a:latin typeface="+mn-lt"/>
              <a:ea typeface="+mn-ea"/>
              <a:cs typeface="+mn-cs"/>
            </a:rPr>
            <a:t>円の増となった。普通建設事業費は、</a:t>
          </a:r>
          <a:r>
            <a:rPr kumimoji="1" lang="ja-JP" altLang="en-US" sz="1050">
              <a:solidFill>
                <a:sysClr val="windowText" lastClr="000000"/>
              </a:solidFill>
              <a:effectLst/>
              <a:latin typeface="+mn-lt"/>
              <a:ea typeface="+mn-ea"/>
              <a:cs typeface="+mn-cs"/>
            </a:rPr>
            <a:t>町営住宅解体事業</a:t>
          </a:r>
          <a:r>
            <a:rPr kumimoji="1" lang="ja-JP" altLang="ja-JP" sz="1050">
              <a:solidFill>
                <a:sysClr val="windowText" lastClr="000000"/>
              </a:solidFill>
              <a:effectLst/>
              <a:latin typeface="+mn-lt"/>
              <a:ea typeface="+mn-ea"/>
              <a:cs typeface="+mn-cs"/>
            </a:rPr>
            <a:t>、保育所整備事業補助金</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減等により前年度比△</a:t>
          </a:r>
          <a:r>
            <a:rPr kumimoji="1" lang="en-US" altLang="ja-JP" sz="1050">
              <a:solidFill>
                <a:sysClr val="windowText" lastClr="000000"/>
              </a:solidFill>
              <a:effectLst/>
              <a:latin typeface="+mn-lt"/>
              <a:ea typeface="+mn-ea"/>
              <a:cs typeface="+mn-cs"/>
            </a:rPr>
            <a:t>11,748</a:t>
          </a:r>
          <a:r>
            <a:rPr kumimoji="1" lang="ja-JP" altLang="ja-JP" sz="1050">
              <a:solidFill>
                <a:sysClr val="windowText" lastClr="000000"/>
              </a:solidFill>
              <a:effectLst/>
              <a:latin typeface="+mn-lt"/>
              <a:ea typeface="+mn-ea"/>
              <a:cs typeface="+mn-cs"/>
            </a:rPr>
            <a:t>円の減となった。今後は、合併特例債が借入上限額まで達したことにより、新たな特定財源の確保に努め</a:t>
          </a:r>
          <a:r>
            <a:rPr kumimoji="1" lang="ja-JP" altLang="en-US" sz="1050">
              <a:solidFill>
                <a:sysClr val="windowText" lastClr="000000"/>
              </a:solidFill>
              <a:effectLst/>
              <a:latin typeface="+mn-lt"/>
              <a:ea typeface="+mn-ea"/>
              <a:cs typeface="+mn-cs"/>
            </a:rPr>
            <a:t>る</a:t>
          </a:r>
          <a:r>
            <a:rPr kumimoji="1" lang="ja-JP" altLang="ja-JP" sz="1050">
              <a:solidFill>
                <a:sysClr val="windowText" lastClr="000000"/>
              </a:solidFill>
              <a:effectLst/>
              <a:latin typeface="+mn-lt"/>
              <a:ea typeface="+mn-ea"/>
              <a:cs typeface="+mn-cs"/>
            </a:rPr>
            <a:t>。公債費は、</a:t>
          </a:r>
          <a:r>
            <a:rPr kumimoji="1" lang="en-US" altLang="ja-JP" sz="1050">
              <a:solidFill>
                <a:sysClr val="windowText" lastClr="000000"/>
              </a:solidFill>
              <a:effectLst/>
              <a:latin typeface="+mn-lt"/>
              <a:ea typeface="+mn-ea"/>
              <a:cs typeface="+mn-cs"/>
            </a:rPr>
            <a:t>R3</a:t>
          </a:r>
          <a:r>
            <a:rPr kumimoji="1" lang="ja-JP" altLang="ja-JP" sz="1050">
              <a:solidFill>
                <a:sysClr val="windowText" lastClr="000000"/>
              </a:solidFill>
              <a:effectLst/>
              <a:latin typeface="+mn-lt"/>
              <a:ea typeface="+mn-ea"/>
              <a:cs typeface="+mn-cs"/>
            </a:rPr>
            <a:t>年度が償還額のピークとなっており、その後は減少していく見込である。積立金は、教育施設整備基金積立金や</a:t>
          </a:r>
          <a:r>
            <a:rPr kumimoji="1" lang="ja-JP" altLang="en-US" sz="1050">
              <a:solidFill>
                <a:sysClr val="windowText" lastClr="000000"/>
              </a:solidFill>
              <a:effectLst/>
              <a:latin typeface="+mn-lt"/>
              <a:ea typeface="+mn-ea"/>
              <a:cs typeface="+mn-cs"/>
            </a:rPr>
            <a:t>町営住宅整備基金積立金</a:t>
          </a:r>
          <a:r>
            <a:rPr kumimoji="1" lang="ja-JP" altLang="ja-JP" sz="1050">
              <a:solidFill>
                <a:sysClr val="windowText" lastClr="000000"/>
              </a:solidFill>
              <a:effectLst/>
              <a:latin typeface="+mn-lt"/>
              <a:ea typeface="+mn-ea"/>
              <a:cs typeface="+mn-cs"/>
            </a:rPr>
            <a:t>等が減となったが、ふるさと寄附金基金積立金や</a:t>
          </a:r>
          <a:r>
            <a:rPr kumimoji="1" lang="ja-JP" altLang="en-US" sz="1050">
              <a:solidFill>
                <a:sysClr val="windowText" lastClr="000000"/>
              </a:solidFill>
              <a:effectLst/>
              <a:latin typeface="+mn-lt"/>
              <a:ea typeface="+mn-ea"/>
              <a:cs typeface="+mn-cs"/>
            </a:rPr>
            <a:t>定住総合対策基金積立金</a:t>
          </a:r>
          <a:r>
            <a:rPr kumimoji="1" lang="ja-JP" altLang="ja-JP" sz="1050">
              <a:solidFill>
                <a:sysClr val="windowText" lastClr="000000"/>
              </a:solidFill>
              <a:effectLst/>
              <a:latin typeface="+mn-lt"/>
              <a:ea typeface="+mn-ea"/>
              <a:cs typeface="+mn-cs"/>
            </a:rPr>
            <a:t>の増により、前年度比</a:t>
          </a:r>
          <a:r>
            <a:rPr kumimoji="1" lang="en-US" altLang="ja-JP" sz="1050">
              <a:solidFill>
                <a:sysClr val="windowText" lastClr="000000"/>
              </a:solidFill>
              <a:effectLst/>
              <a:latin typeface="+mn-lt"/>
              <a:ea typeface="+mn-ea"/>
              <a:cs typeface="+mn-cs"/>
            </a:rPr>
            <a:t>81,584</a:t>
          </a:r>
          <a:r>
            <a:rPr kumimoji="1" lang="ja-JP" altLang="ja-JP" sz="1050">
              <a:solidFill>
                <a:sysClr val="windowText" lastClr="000000"/>
              </a:solidFill>
              <a:effectLst/>
              <a:latin typeface="+mn-lt"/>
              <a:ea typeface="+mn-ea"/>
              <a:cs typeface="+mn-cs"/>
            </a:rPr>
            <a:t>円の</a:t>
          </a:r>
          <a:r>
            <a:rPr kumimoji="1" lang="ja-JP" altLang="en-US" sz="1050">
              <a:solidFill>
                <a:sysClr val="windowText" lastClr="000000"/>
              </a:solidFill>
              <a:effectLst/>
              <a:latin typeface="+mn-lt"/>
              <a:ea typeface="+mn-ea"/>
              <a:cs typeface="+mn-cs"/>
            </a:rPr>
            <a:t>大幅な</a:t>
          </a:r>
          <a:r>
            <a:rPr kumimoji="1" lang="ja-JP" altLang="ja-JP" sz="1050">
              <a:solidFill>
                <a:sysClr val="windowText" lastClr="000000"/>
              </a:solidFill>
              <a:effectLst/>
              <a:latin typeface="+mn-lt"/>
              <a:ea typeface="+mn-ea"/>
              <a:cs typeface="+mn-cs"/>
            </a:rPr>
            <a:t>増となった。繰出金は、後期高齢者医療特別会計繰出金</a:t>
          </a:r>
          <a:r>
            <a:rPr kumimoji="1" lang="ja-JP" altLang="en-US" sz="1050">
              <a:solidFill>
                <a:sysClr val="windowText" lastClr="000000"/>
              </a:solidFill>
              <a:effectLst/>
              <a:latin typeface="+mn-lt"/>
              <a:ea typeface="+mn-ea"/>
              <a:cs typeface="+mn-cs"/>
            </a:rPr>
            <a:t>が増となった一方で、</a:t>
          </a:r>
          <a:r>
            <a:rPr kumimoji="1" lang="ja-JP" altLang="ja-JP" sz="1050">
              <a:solidFill>
                <a:sysClr val="windowText" lastClr="000000"/>
              </a:solidFill>
              <a:effectLst/>
              <a:latin typeface="+mn-lt"/>
              <a:ea typeface="+mn-ea"/>
              <a:cs typeface="+mn-cs"/>
            </a:rPr>
            <a:t>下水道事業</a:t>
          </a:r>
          <a:r>
            <a:rPr kumimoji="1" lang="ja-JP" altLang="en-US" sz="1050">
              <a:solidFill>
                <a:sysClr val="windowText" lastClr="000000"/>
              </a:solidFill>
              <a:effectLst/>
              <a:latin typeface="+mn-lt"/>
              <a:ea typeface="+mn-ea"/>
              <a:cs typeface="+mn-cs"/>
            </a:rPr>
            <a:t>に係る</a:t>
          </a:r>
          <a:r>
            <a:rPr kumimoji="1" lang="ja-JP" altLang="ja-JP" sz="1050">
              <a:solidFill>
                <a:sysClr val="windowText" lastClr="000000"/>
              </a:solidFill>
              <a:effectLst/>
              <a:latin typeface="+mn-lt"/>
              <a:ea typeface="+mn-ea"/>
              <a:cs typeface="+mn-cs"/>
            </a:rPr>
            <a:t>繰出金</a:t>
          </a:r>
          <a:r>
            <a:rPr kumimoji="1" lang="ja-JP" altLang="en-US" sz="1050">
              <a:solidFill>
                <a:sysClr val="windowText" lastClr="000000"/>
              </a:solidFill>
              <a:effectLst/>
              <a:latin typeface="+mn-lt"/>
              <a:ea typeface="+mn-ea"/>
              <a:cs typeface="+mn-cs"/>
            </a:rPr>
            <a:t>の皆減</a:t>
          </a:r>
          <a:r>
            <a:rPr kumimoji="1" lang="ja-JP" altLang="ja-JP" sz="1050">
              <a:solidFill>
                <a:sysClr val="windowText" lastClr="000000"/>
              </a:solidFill>
              <a:effectLst/>
              <a:latin typeface="+mn-lt"/>
              <a:ea typeface="+mn-ea"/>
              <a:cs typeface="+mn-cs"/>
            </a:rPr>
            <a:t>等により前年度比</a:t>
          </a:r>
          <a:r>
            <a:rPr kumimoji="1" lang="en-US" altLang="ja-JP" sz="1050">
              <a:solidFill>
                <a:sysClr val="windowText" lastClr="000000"/>
              </a:solidFill>
              <a:effectLst/>
              <a:latin typeface="+mn-lt"/>
              <a:ea typeface="+mn-ea"/>
              <a:cs typeface="+mn-cs"/>
            </a:rPr>
            <a:t>19,121</a:t>
          </a:r>
          <a:r>
            <a:rPr kumimoji="1" lang="ja-JP" altLang="ja-JP" sz="1050">
              <a:solidFill>
                <a:sysClr val="windowText" lastClr="000000"/>
              </a:solidFill>
              <a:effectLst/>
              <a:latin typeface="+mn-lt"/>
              <a:ea typeface="+mn-ea"/>
              <a:cs typeface="+mn-cs"/>
            </a:rPr>
            <a:t>円の</a:t>
          </a:r>
          <a:r>
            <a:rPr kumimoji="1" lang="ja-JP" altLang="en-US" sz="1050">
              <a:solidFill>
                <a:sysClr val="windowText" lastClr="000000"/>
              </a:solidFill>
              <a:effectLst/>
              <a:latin typeface="+mn-lt"/>
              <a:ea typeface="+mn-ea"/>
              <a:cs typeface="+mn-cs"/>
            </a:rPr>
            <a:t>大幅な減</a:t>
          </a:r>
          <a:r>
            <a:rPr kumimoji="1" lang="ja-JP" altLang="ja-JP" sz="1050">
              <a:solidFill>
                <a:sysClr val="windowText" lastClr="000000"/>
              </a:solidFill>
              <a:effectLst/>
              <a:latin typeface="+mn-lt"/>
              <a:ea typeface="+mn-ea"/>
              <a:cs typeface="+mn-cs"/>
            </a:rPr>
            <a:t>となった</a:t>
          </a:r>
          <a:r>
            <a:rPr kumimoji="1" lang="ja-JP" altLang="en-US" sz="1050">
              <a:solidFill>
                <a:sysClr val="windowText" lastClr="000000"/>
              </a:solidFill>
              <a:effectLst/>
              <a:latin typeface="+mn-lt"/>
              <a:ea typeface="+mn-ea"/>
              <a:cs typeface="+mn-cs"/>
            </a:rPr>
            <a:t>が、依然として</a:t>
          </a:r>
          <a:r>
            <a:rPr kumimoji="1" lang="ja-JP" altLang="ja-JP" sz="1050">
              <a:solidFill>
                <a:sysClr val="windowText" lastClr="000000"/>
              </a:solidFill>
              <a:effectLst/>
              <a:latin typeface="+mn-lt"/>
              <a:ea typeface="+mn-ea"/>
              <a:cs typeface="+mn-cs"/>
            </a:rPr>
            <a:t>全国平均及び類似団体平均より高い水準で推移している</a:t>
          </a:r>
          <a:r>
            <a:rPr kumimoji="1" lang="ja-JP" altLang="en-US" sz="1050">
              <a:solidFill>
                <a:sysClr val="windowText" lastClr="000000"/>
              </a:solidFill>
              <a:effectLst/>
              <a:latin typeface="+mn-lt"/>
              <a:ea typeface="+mn-ea"/>
              <a:cs typeface="+mn-cs"/>
            </a:rPr>
            <a:t>。</a:t>
          </a:r>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169418</xdr:rowOff>
    </xdr:from>
    <xdr:to>
      <xdr:col>24</xdr:col>
      <xdr:colOff>63500</xdr:colOff>
      <xdr:row>33</xdr:row>
      <xdr:rowOff>17399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5818"/>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17399</xdr:rowOff>
    </xdr:from>
    <xdr:to>
      <xdr:col>19</xdr:col>
      <xdr:colOff>177800</xdr:colOff>
      <xdr:row>33</xdr:row>
      <xdr:rowOff>59690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7524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59690</xdr:rowOff>
    </xdr:from>
    <xdr:to>
      <xdr:col>15</xdr:col>
      <xdr:colOff>50800</xdr:colOff>
      <xdr:row>33</xdr:row>
      <xdr:rowOff>133223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7540"/>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104267</xdr:rowOff>
    </xdr:from>
    <xdr:to>
      <xdr:col>10</xdr:col>
      <xdr:colOff>114300</xdr:colOff>
      <xdr:row>33</xdr:row>
      <xdr:rowOff>133223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211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118618</xdr:rowOff>
    </xdr:from>
    <xdr:to>
      <xdr:col>24</xdr:col>
      <xdr:colOff>114300</xdr:colOff>
      <xdr:row>33</xdr:row>
      <xdr:rowOff>48768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141495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138049</xdr:rowOff>
    </xdr:from>
    <xdr:to>
      <xdr:col>20</xdr:col>
      <xdr:colOff>38100</xdr:colOff>
      <xdr:row>33</xdr:row>
      <xdr:rowOff>68199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84726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8890</xdr:rowOff>
    </xdr:from>
    <xdr:to>
      <xdr:col>15</xdr:col>
      <xdr:colOff>101600</xdr:colOff>
      <xdr:row>33</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127017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82423</xdr:rowOff>
    </xdr:from>
    <xdr:to>
      <xdr:col>10</xdr:col>
      <xdr:colOff>165100</xdr:colOff>
      <xdr:row>34</xdr:row>
      <xdr:rowOff>12573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29100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53467</xdr:rowOff>
    </xdr:from>
    <xdr:to>
      <xdr:col>6</xdr:col>
      <xdr:colOff>38100</xdr:colOff>
      <xdr:row>33</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134621</xdr:rowOff>
    </xdr:from>
    <xdr:to>
      <xdr:col>24</xdr:col>
      <xdr:colOff>63500</xdr:colOff>
      <xdr:row>53</xdr:row>
      <xdr:rowOff>42221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707121"/>
          <a:ext cx="838200" cy="4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42221</xdr:rowOff>
    </xdr:from>
    <xdr:to>
      <xdr:col>19</xdr:col>
      <xdr:colOff>177800</xdr:colOff>
      <xdr:row>53</xdr:row>
      <xdr:rowOff>156532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129071"/>
          <a:ext cx="889000" cy="1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18378</xdr:rowOff>
    </xdr:from>
    <xdr:to>
      <xdr:col>15</xdr:col>
      <xdr:colOff>50800</xdr:colOff>
      <xdr:row>53</xdr:row>
      <xdr:rowOff>156532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62328"/>
          <a:ext cx="889000" cy="48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18378</xdr:rowOff>
    </xdr:from>
    <xdr:to>
      <xdr:col>10</xdr:col>
      <xdr:colOff>114300</xdr:colOff>
      <xdr:row>52</xdr:row>
      <xdr:rowOff>8000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62328"/>
          <a:ext cx="889000" cy="16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83821</xdr:rowOff>
    </xdr:from>
    <xdr:to>
      <xdr:col>24</xdr:col>
      <xdr:colOff>114300</xdr:colOff>
      <xdr:row>51</xdr:row>
      <xdr:rowOff>13971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6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36848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60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162871</xdr:rowOff>
    </xdr:from>
    <xdr:to>
      <xdr:col>20</xdr:col>
      <xdr:colOff>38100</xdr:colOff>
      <xdr:row>53</xdr:row>
      <xdr:rowOff>93021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0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109548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5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105732</xdr:rowOff>
    </xdr:from>
    <xdr:to>
      <xdr:col>15</xdr:col>
      <xdr:colOff>101600</xdr:colOff>
      <xdr:row>54</xdr:row>
      <xdr:rowOff>35882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52409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139028</xdr:rowOff>
    </xdr:from>
    <xdr:to>
      <xdr:col>10</xdr:col>
      <xdr:colOff>165100</xdr:colOff>
      <xdr:row>51</xdr:row>
      <xdr:rowOff>69178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85705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48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128650</xdr:rowOff>
    </xdr:from>
    <xdr:to>
      <xdr:col>6</xdr:col>
      <xdr:colOff>38100</xdr:colOff>
      <xdr:row>52</xdr:row>
      <xdr:rowOff>58800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75327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4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82413</xdr:rowOff>
    </xdr:from>
    <xdr:to>
      <xdr:col>24</xdr:col>
      <xdr:colOff>63500</xdr:colOff>
      <xdr:row>74</xdr:row>
      <xdr:rowOff>58829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8263"/>
          <a:ext cx="838200" cy="1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58829</xdr:rowOff>
    </xdr:from>
    <xdr:to>
      <xdr:col>19</xdr:col>
      <xdr:colOff>177800</xdr:colOff>
      <xdr:row>74</xdr:row>
      <xdr:rowOff>84524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6129"/>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84524</xdr:rowOff>
    </xdr:from>
    <xdr:to>
      <xdr:col>15</xdr:col>
      <xdr:colOff>50800</xdr:colOff>
      <xdr:row>74</xdr:row>
      <xdr:rowOff>85522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1824"/>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85522</xdr:rowOff>
    </xdr:from>
    <xdr:to>
      <xdr:col>10</xdr:col>
      <xdr:colOff>114300</xdr:colOff>
      <xdr:row>75</xdr:row>
      <xdr:rowOff>46507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72822"/>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31613</xdr:rowOff>
    </xdr:from>
    <xdr:to>
      <xdr:col>24</xdr:col>
      <xdr:colOff>114300</xdr:colOff>
      <xdr:row>73</xdr:row>
      <xdr:rowOff>133213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54490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8029</xdr:rowOff>
    </xdr:from>
    <xdr:to>
      <xdr:col>20</xdr:col>
      <xdr:colOff>38100</xdr:colOff>
      <xdr:row>74</xdr:row>
      <xdr:rowOff>109629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126156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33724</xdr:rowOff>
    </xdr:from>
    <xdr:to>
      <xdr:col>15</xdr:col>
      <xdr:colOff>101600</xdr:colOff>
      <xdr:row>74</xdr:row>
      <xdr:rowOff>135324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151851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34722</xdr:rowOff>
    </xdr:from>
    <xdr:to>
      <xdr:col>10</xdr:col>
      <xdr:colOff>165100</xdr:colOff>
      <xdr:row>74</xdr:row>
      <xdr:rowOff>136322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152849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167157</xdr:rowOff>
    </xdr:from>
    <xdr:to>
      <xdr:col>6</xdr:col>
      <xdr:colOff>38100</xdr:colOff>
      <xdr:row>75</xdr:row>
      <xdr:rowOff>97307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113834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9079</xdr:rowOff>
    </xdr:from>
    <xdr:to>
      <xdr:col>24</xdr:col>
      <xdr:colOff>63500</xdr:colOff>
      <xdr:row>97</xdr:row>
      <xdr:rowOff>102622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68279"/>
          <a:ext cx="838200" cy="26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9079</xdr:rowOff>
    </xdr:from>
    <xdr:to>
      <xdr:col>19</xdr:col>
      <xdr:colOff>177800</xdr:colOff>
      <xdr:row>96</xdr:row>
      <xdr:rowOff>98247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68279"/>
          <a:ext cx="889000" cy="8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76682</xdr:rowOff>
    </xdr:from>
    <xdr:to>
      <xdr:col>15</xdr:col>
      <xdr:colOff>50800</xdr:colOff>
      <xdr:row>96</xdr:row>
      <xdr:rowOff>98247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588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76682</xdr:rowOff>
    </xdr:from>
    <xdr:to>
      <xdr:col>10</xdr:col>
      <xdr:colOff>114300</xdr:colOff>
      <xdr:row>97</xdr:row>
      <xdr:rowOff>141391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5882"/>
          <a:ext cx="889000" cy="23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51822</xdr:rowOff>
    </xdr:from>
    <xdr:to>
      <xdr:col>24</xdr:col>
      <xdr:colOff>114300</xdr:colOff>
      <xdr:row>97</xdr:row>
      <xdr:rowOff>153422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74699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129729</xdr:rowOff>
    </xdr:from>
    <xdr:to>
      <xdr:col>20</xdr:col>
      <xdr:colOff>38100</xdr:colOff>
      <xdr:row>96</xdr:row>
      <xdr:rowOff>59879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76406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47447</xdr:rowOff>
    </xdr:from>
    <xdr:to>
      <xdr:col>15</xdr:col>
      <xdr:colOff>101600</xdr:colOff>
      <xdr:row>96</xdr:row>
      <xdr:rowOff>149047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165574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25882</xdr:rowOff>
    </xdr:from>
    <xdr:to>
      <xdr:col>10</xdr:col>
      <xdr:colOff>165100</xdr:colOff>
      <xdr:row>96</xdr:row>
      <xdr:rowOff>127482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144009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90591</xdr:rowOff>
    </xdr:from>
    <xdr:to>
      <xdr:col>6</xdr:col>
      <xdr:colOff>38100</xdr:colOff>
      <xdr:row>98</xdr:row>
      <xdr:rowOff>20741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37268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141333</xdr:rowOff>
    </xdr:from>
    <xdr:to>
      <xdr:col>55</xdr:col>
      <xdr:colOff>0</xdr:colOff>
      <xdr:row>38</xdr:row>
      <xdr:rowOff>153416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6433"/>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153416</xdr:rowOff>
    </xdr:from>
    <xdr:to>
      <xdr:col>50</xdr:col>
      <xdr:colOff>114300</xdr:colOff>
      <xdr:row>38</xdr:row>
      <xdr:rowOff>168765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68516"/>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162234</xdr:rowOff>
    </xdr:from>
    <xdr:to>
      <xdr:col>45</xdr:col>
      <xdr:colOff>177800</xdr:colOff>
      <xdr:row>38</xdr:row>
      <xdr:rowOff>168765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7733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109655</xdr:rowOff>
    </xdr:from>
    <xdr:to>
      <xdr:col>41</xdr:col>
      <xdr:colOff>50800</xdr:colOff>
      <xdr:row>38</xdr:row>
      <xdr:rowOff>162234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475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90533</xdr:rowOff>
    </xdr:from>
    <xdr:to>
      <xdr:col>55</xdr:col>
      <xdr:colOff>50800</xdr:colOff>
      <xdr:row>39</xdr:row>
      <xdr:rowOff>20683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113410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102616</xdr:rowOff>
    </xdr:from>
    <xdr:to>
      <xdr:col>50</xdr:col>
      <xdr:colOff>165100</xdr:colOff>
      <xdr:row>39</xdr:row>
      <xdr:rowOff>32766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23893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117965</xdr:rowOff>
    </xdr:from>
    <xdr:to>
      <xdr:col>46</xdr:col>
      <xdr:colOff>38100</xdr:colOff>
      <xdr:row>39</xdr:row>
      <xdr:rowOff>48115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39242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111434</xdr:rowOff>
    </xdr:from>
    <xdr:to>
      <xdr:col>41</xdr:col>
      <xdr:colOff>101600</xdr:colOff>
      <xdr:row>39</xdr:row>
      <xdr:rowOff>41584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32711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58855</xdr:rowOff>
    </xdr:from>
    <xdr:to>
      <xdr:col>36</xdr:col>
      <xdr:colOff>165100</xdr:colOff>
      <xdr:row>38</xdr:row>
      <xdr:rowOff>160455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95885</xdr:rowOff>
    </xdr:from>
    <xdr:to>
      <xdr:col>55</xdr:col>
      <xdr:colOff>0</xdr:colOff>
      <xdr:row>56</xdr:row>
      <xdr:rowOff>148082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97085"/>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148082</xdr:rowOff>
    </xdr:from>
    <xdr:to>
      <xdr:col>50</xdr:col>
      <xdr:colOff>114300</xdr:colOff>
      <xdr:row>57</xdr:row>
      <xdr:rowOff>8312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49282"/>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5512</xdr:rowOff>
    </xdr:from>
    <xdr:to>
      <xdr:col>45</xdr:col>
      <xdr:colOff>177800</xdr:colOff>
      <xdr:row>57</xdr:row>
      <xdr:rowOff>8312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78162"/>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5512</xdr:rowOff>
    </xdr:from>
    <xdr:to>
      <xdr:col>41</xdr:col>
      <xdr:colOff>50800</xdr:colOff>
      <xdr:row>57</xdr:row>
      <xdr:rowOff>20066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816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45085</xdr:rowOff>
    </xdr:from>
    <xdr:to>
      <xdr:col>55</xdr:col>
      <xdr:colOff>50800</xdr:colOff>
      <xdr:row>56</xdr:row>
      <xdr:rowOff>146685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67962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97282</xdr:rowOff>
    </xdr:from>
    <xdr:to>
      <xdr:col>50</xdr:col>
      <xdr:colOff>165100</xdr:colOff>
      <xdr:row>57</xdr:row>
      <xdr:rowOff>27432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128962</xdr:rowOff>
    </xdr:from>
    <xdr:to>
      <xdr:col>46</xdr:col>
      <xdr:colOff>38100</xdr:colOff>
      <xdr:row>57</xdr:row>
      <xdr:rowOff>59112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75639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126162</xdr:rowOff>
    </xdr:from>
    <xdr:to>
      <xdr:col>41</xdr:col>
      <xdr:colOff>101600</xdr:colOff>
      <xdr:row>57</xdr:row>
      <xdr:rowOff>56312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72839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140716</xdr:rowOff>
    </xdr:from>
    <xdr:to>
      <xdr:col>36</xdr:col>
      <xdr:colOff>165100</xdr:colOff>
      <xdr:row>57</xdr:row>
      <xdr:rowOff>70866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87393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83465</xdr:rowOff>
    </xdr:from>
    <xdr:to>
      <xdr:col>55</xdr:col>
      <xdr:colOff>0</xdr:colOff>
      <xdr:row>78</xdr:row>
      <xdr:rowOff>159646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6565"/>
          <a:ext cx="838200" cy="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83465</xdr:rowOff>
    </xdr:from>
    <xdr:to>
      <xdr:col>50</xdr:col>
      <xdr:colOff>114300</xdr:colOff>
      <xdr:row>78</xdr:row>
      <xdr:rowOff>134062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6565"/>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88646</xdr:rowOff>
    </xdr:from>
    <xdr:to>
      <xdr:col>45</xdr:col>
      <xdr:colOff>177800</xdr:colOff>
      <xdr:row>78</xdr:row>
      <xdr:rowOff>134062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1746"/>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4083</xdr:rowOff>
    </xdr:from>
    <xdr:to>
      <xdr:col>41</xdr:col>
      <xdr:colOff>50800</xdr:colOff>
      <xdr:row>78</xdr:row>
      <xdr:rowOff>88646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77183"/>
          <a:ext cx="889000" cy="8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108846</xdr:rowOff>
    </xdr:from>
    <xdr:to>
      <xdr:col>55</xdr:col>
      <xdr:colOff>50800</xdr:colOff>
      <xdr:row>79</xdr:row>
      <xdr:rowOff>38996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23773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32665</xdr:rowOff>
    </xdr:from>
    <xdr:to>
      <xdr:col>50</xdr:col>
      <xdr:colOff>165100</xdr:colOff>
      <xdr:row>78</xdr:row>
      <xdr:rowOff>134265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125392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83262</xdr:rowOff>
    </xdr:from>
    <xdr:to>
      <xdr:col>46</xdr:col>
      <xdr:colOff>38100</xdr:colOff>
      <xdr:row>79</xdr:row>
      <xdr:rowOff>13412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37846</xdr:rowOff>
    </xdr:from>
    <xdr:to>
      <xdr:col>41</xdr:col>
      <xdr:colOff>101600</xdr:colOff>
      <xdr:row>78</xdr:row>
      <xdr:rowOff>139446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130573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124733</xdr:rowOff>
    </xdr:from>
    <xdr:to>
      <xdr:col>36</xdr:col>
      <xdr:colOff>165100</xdr:colOff>
      <xdr:row>78</xdr:row>
      <xdr:rowOff>54883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46010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65252</xdr:rowOff>
    </xdr:from>
    <xdr:to>
      <xdr:col>55</xdr:col>
      <xdr:colOff>0</xdr:colOff>
      <xdr:row>95</xdr:row>
      <xdr:rowOff>71132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53002"/>
          <a:ext cx="8382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40170</xdr:rowOff>
    </xdr:from>
    <xdr:to>
      <xdr:col>50</xdr:col>
      <xdr:colOff>114300</xdr:colOff>
      <xdr:row>95</xdr:row>
      <xdr:rowOff>65252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985020"/>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40170</xdr:rowOff>
    </xdr:from>
    <xdr:to>
      <xdr:col>45</xdr:col>
      <xdr:colOff>177800</xdr:colOff>
      <xdr:row>95</xdr:row>
      <xdr:rowOff>78130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85020"/>
          <a:ext cx="889000" cy="3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78130</xdr:rowOff>
    </xdr:from>
    <xdr:to>
      <xdr:col>41</xdr:col>
      <xdr:colOff>50800</xdr:colOff>
      <xdr:row>95</xdr:row>
      <xdr:rowOff>106629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65880"/>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20332</xdr:rowOff>
    </xdr:from>
    <xdr:to>
      <xdr:col>55</xdr:col>
      <xdr:colOff>50800</xdr:colOff>
      <xdr:row>95</xdr:row>
      <xdr:rowOff>121932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43209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14452</xdr:rowOff>
    </xdr:from>
    <xdr:to>
      <xdr:col>50</xdr:col>
      <xdr:colOff>165100</xdr:colOff>
      <xdr:row>95</xdr:row>
      <xdr:rowOff>116052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132579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160820</xdr:rowOff>
    </xdr:from>
    <xdr:to>
      <xdr:col>46</xdr:col>
      <xdr:colOff>38100</xdr:colOff>
      <xdr:row>93</xdr:row>
      <xdr:rowOff>90970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107497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27330</xdr:rowOff>
    </xdr:from>
    <xdr:to>
      <xdr:col>41</xdr:col>
      <xdr:colOff>101600</xdr:colOff>
      <xdr:row>95</xdr:row>
      <xdr:rowOff>128930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145457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55829</xdr:rowOff>
    </xdr:from>
    <xdr:to>
      <xdr:col>36</xdr:col>
      <xdr:colOff>165100</xdr:colOff>
      <xdr:row>95</xdr:row>
      <xdr:rowOff>157429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163115</xdr:rowOff>
    </xdr:from>
    <xdr:to>
      <xdr:col>85</xdr:col>
      <xdr:colOff>127000</xdr:colOff>
      <xdr:row>37</xdr:row>
      <xdr:rowOff>132124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35315"/>
          <a:ext cx="838200" cy="1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132124</xdr:rowOff>
    </xdr:from>
    <xdr:to>
      <xdr:col>81</xdr:col>
      <xdr:colOff>50800</xdr:colOff>
      <xdr:row>37</xdr:row>
      <xdr:rowOff>143292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5774"/>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143292</xdr:rowOff>
    </xdr:from>
    <xdr:to>
      <xdr:col>76</xdr:col>
      <xdr:colOff>114300</xdr:colOff>
      <xdr:row>38</xdr:row>
      <xdr:rowOff>19391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6942"/>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152110</xdr:rowOff>
    </xdr:from>
    <xdr:to>
      <xdr:col>71</xdr:col>
      <xdr:colOff>177800</xdr:colOff>
      <xdr:row>38</xdr:row>
      <xdr:rowOff>19391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95760"/>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112315</xdr:rowOff>
    </xdr:from>
    <xdr:to>
      <xdr:col>85</xdr:col>
      <xdr:colOff>177800</xdr:colOff>
      <xdr:row>37</xdr:row>
      <xdr:rowOff>42465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135192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3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81324</xdr:rowOff>
    </xdr:from>
    <xdr:to>
      <xdr:col>81</xdr:col>
      <xdr:colOff>101600</xdr:colOff>
      <xdr:row>38</xdr:row>
      <xdr:rowOff>11474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92492</xdr:rowOff>
    </xdr:from>
    <xdr:to>
      <xdr:col>76</xdr:col>
      <xdr:colOff>165100</xdr:colOff>
      <xdr:row>38</xdr:row>
      <xdr:rowOff>22642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39169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140041</xdr:rowOff>
    </xdr:from>
    <xdr:to>
      <xdr:col>72</xdr:col>
      <xdr:colOff>38100</xdr:colOff>
      <xdr:row>38</xdr:row>
      <xdr:rowOff>70191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86718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5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101310</xdr:rowOff>
    </xdr:from>
    <xdr:to>
      <xdr:col>67</xdr:col>
      <xdr:colOff>101600</xdr:colOff>
      <xdr:row>38</xdr:row>
      <xdr:rowOff>31460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47987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126857</xdr:rowOff>
    </xdr:from>
    <xdr:to>
      <xdr:col>85</xdr:col>
      <xdr:colOff>127000</xdr:colOff>
      <xdr:row>57</xdr:row>
      <xdr:rowOff>30118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8057"/>
          <a:ext cx="838200" cy="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117096</xdr:rowOff>
    </xdr:from>
    <xdr:to>
      <xdr:col>81</xdr:col>
      <xdr:colOff>50800</xdr:colOff>
      <xdr:row>57</xdr:row>
      <xdr:rowOff>30118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18296"/>
          <a:ext cx="889000" cy="8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117096</xdr:rowOff>
    </xdr:from>
    <xdr:to>
      <xdr:col>76</xdr:col>
      <xdr:colOff>114300</xdr:colOff>
      <xdr:row>56</xdr:row>
      <xdr:rowOff>170287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18296"/>
          <a:ext cx="889000" cy="5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170287</xdr:rowOff>
    </xdr:from>
    <xdr:to>
      <xdr:col>71</xdr:col>
      <xdr:colOff>177800</xdr:colOff>
      <xdr:row>57</xdr:row>
      <xdr:rowOff>17413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1487"/>
          <a:ext cx="889000" cy="1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76057</xdr:rowOff>
    </xdr:from>
    <xdr:to>
      <xdr:col>85</xdr:col>
      <xdr:colOff>177800</xdr:colOff>
      <xdr:row>57</xdr:row>
      <xdr:rowOff>6207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98934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150768</xdr:rowOff>
    </xdr:from>
    <xdr:to>
      <xdr:col>81</xdr:col>
      <xdr:colOff>101600</xdr:colOff>
      <xdr:row>57</xdr:row>
      <xdr:rowOff>80918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97445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66296</xdr:rowOff>
    </xdr:from>
    <xdr:to>
      <xdr:col>76</xdr:col>
      <xdr:colOff>165100</xdr:colOff>
      <xdr:row>56</xdr:row>
      <xdr:rowOff>167896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6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119487</xdr:rowOff>
    </xdr:from>
    <xdr:to>
      <xdr:col>72</xdr:col>
      <xdr:colOff>38100</xdr:colOff>
      <xdr:row>57</xdr:row>
      <xdr:rowOff>49637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66164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138063</xdr:rowOff>
    </xdr:from>
    <xdr:to>
      <xdr:col>67</xdr:col>
      <xdr:colOff>101600</xdr:colOff>
      <xdr:row>57</xdr:row>
      <xdr:rowOff>68213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84740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110759</xdr:rowOff>
    </xdr:from>
    <xdr:to>
      <xdr:col>85</xdr:col>
      <xdr:colOff>127000</xdr:colOff>
      <xdr:row>78</xdr:row>
      <xdr:rowOff>124613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83859"/>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90528</xdr:rowOff>
    </xdr:from>
    <xdr:to>
      <xdr:col>81</xdr:col>
      <xdr:colOff>50800</xdr:colOff>
      <xdr:row>78</xdr:row>
      <xdr:rowOff>124613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63628"/>
          <a:ext cx="8890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90528</xdr:rowOff>
    </xdr:from>
    <xdr:to>
      <xdr:col>76</xdr:col>
      <xdr:colOff>114300</xdr:colOff>
      <xdr:row>78</xdr:row>
      <xdr:rowOff>102141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63628"/>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102141</xdr:rowOff>
    </xdr:from>
    <xdr:to>
      <xdr:col>71</xdr:col>
      <xdr:colOff>177800</xdr:colOff>
      <xdr:row>78</xdr:row>
      <xdr:rowOff>105594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5241"/>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59959</xdr:rowOff>
    </xdr:from>
    <xdr:to>
      <xdr:col>85</xdr:col>
      <xdr:colOff>177800</xdr:colOff>
      <xdr:row>78</xdr:row>
      <xdr:rowOff>161559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73813</xdr:rowOff>
    </xdr:from>
    <xdr:to>
      <xdr:col>81</xdr:col>
      <xdr:colOff>101600</xdr:colOff>
      <xdr:row>79</xdr:row>
      <xdr:rowOff>3963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166540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39728</xdr:rowOff>
    </xdr:from>
    <xdr:to>
      <xdr:col>76</xdr:col>
      <xdr:colOff>165100</xdr:colOff>
      <xdr:row>78</xdr:row>
      <xdr:rowOff>141328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157855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51341</xdr:rowOff>
    </xdr:from>
    <xdr:to>
      <xdr:col>72</xdr:col>
      <xdr:colOff>38100</xdr:colOff>
      <xdr:row>78</xdr:row>
      <xdr:rowOff>152941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144068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54794</xdr:rowOff>
    </xdr:from>
    <xdr:to>
      <xdr:col>67</xdr:col>
      <xdr:colOff>101600</xdr:colOff>
      <xdr:row>78</xdr:row>
      <xdr:rowOff>156394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147521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79808</xdr:rowOff>
    </xdr:from>
    <xdr:to>
      <xdr:col>85</xdr:col>
      <xdr:colOff>127000</xdr:colOff>
      <xdr:row>94</xdr:row>
      <xdr:rowOff>158001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96108"/>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76188</xdr:rowOff>
    </xdr:from>
    <xdr:to>
      <xdr:col>81</xdr:col>
      <xdr:colOff>50800</xdr:colOff>
      <xdr:row>94</xdr:row>
      <xdr:rowOff>79808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9248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68326</xdr:rowOff>
    </xdr:from>
    <xdr:to>
      <xdr:col>76</xdr:col>
      <xdr:colOff>114300</xdr:colOff>
      <xdr:row>94</xdr:row>
      <xdr:rowOff>76188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184626"/>
          <a:ext cx="8890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68326</xdr:rowOff>
    </xdr:from>
    <xdr:to>
      <xdr:col>71</xdr:col>
      <xdr:colOff>177800</xdr:colOff>
      <xdr:row>94</xdr:row>
      <xdr:rowOff>78842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8462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107201</xdr:rowOff>
    </xdr:from>
    <xdr:to>
      <xdr:col>85</xdr:col>
      <xdr:colOff>177800</xdr:colOff>
      <xdr:row>95</xdr:row>
      <xdr:rowOff>37351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130078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29008</xdr:rowOff>
    </xdr:from>
    <xdr:to>
      <xdr:col>81</xdr:col>
      <xdr:colOff>101600</xdr:colOff>
      <xdr:row>94</xdr:row>
      <xdr:rowOff>130608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147135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25388</xdr:rowOff>
    </xdr:from>
    <xdr:to>
      <xdr:col>76</xdr:col>
      <xdr:colOff>165100</xdr:colOff>
      <xdr:row>94</xdr:row>
      <xdr:rowOff>126988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143515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17526</xdr:rowOff>
    </xdr:from>
    <xdr:to>
      <xdr:col>72</xdr:col>
      <xdr:colOff>38100</xdr:colOff>
      <xdr:row>94</xdr:row>
      <xdr:rowOff>119126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135653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28042</xdr:rowOff>
    </xdr:from>
    <xdr:to>
      <xdr:col>67</xdr:col>
      <xdr:colOff>101600</xdr:colOff>
      <xdr:row>94</xdr:row>
      <xdr:rowOff>129642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146169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900,819</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126,221</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となった。主な構成項目では、総務費は、</a:t>
          </a:r>
          <a:r>
            <a:rPr kumimoji="1" lang="ja-JP" altLang="en-US" sz="1100">
              <a:solidFill>
                <a:sysClr val="windowText" lastClr="000000"/>
              </a:solidFill>
              <a:effectLst/>
              <a:latin typeface="+mn-lt"/>
              <a:ea typeface="+mn-ea"/>
              <a:cs typeface="+mn-cs"/>
            </a:rPr>
            <a:t>財政調整基金積立金や</a:t>
          </a:r>
          <a:r>
            <a:rPr kumimoji="1" lang="ja-JP" altLang="ja-JP" sz="1100">
              <a:solidFill>
                <a:sysClr val="windowText" lastClr="000000"/>
              </a:solidFill>
              <a:effectLst/>
              <a:latin typeface="+mn-lt"/>
              <a:ea typeface="+mn-ea"/>
              <a:cs typeface="+mn-cs"/>
            </a:rPr>
            <a:t>減債基金積立金</a:t>
          </a:r>
          <a:r>
            <a:rPr kumimoji="1" lang="ja-JP" altLang="en-US" sz="1100">
              <a:solidFill>
                <a:sysClr val="windowText" lastClr="000000"/>
              </a:solidFill>
              <a:effectLst/>
              <a:latin typeface="+mn-lt"/>
              <a:ea typeface="+mn-ea"/>
              <a:cs typeface="+mn-cs"/>
            </a:rPr>
            <a:t>が減となった一方で、</a:t>
          </a:r>
          <a:r>
            <a:rPr kumimoji="1" lang="ja-JP" altLang="ja-JP" sz="1100">
              <a:solidFill>
                <a:sysClr val="windowText" lastClr="000000"/>
              </a:solidFill>
              <a:effectLst/>
              <a:latin typeface="+mn-lt"/>
              <a:ea typeface="+mn-ea"/>
              <a:cs typeface="+mn-cs"/>
            </a:rPr>
            <a:t>ふるさと寄附金増収に伴うふるさと寄附金基金積立金の増等により、前年度比</a:t>
          </a:r>
          <a:r>
            <a:rPr kumimoji="1" lang="en-US" altLang="ja-JP" sz="1100">
              <a:solidFill>
                <a:sysClr val="windowText" lastClr="000000"/>
              </a:solidFill>
              <a:effectLst/>
              <a:latin typeface="+mn-lt"/>
              <a:ea typeface="+mn-ea"/>
              <a:cs typeface="+mn-cs"/>
            </a:rPr>
            <a:t>110,748</a:t>
          </a:r>
          <a:r>
            <a:rPr kumimoji="1" lang="ja-JP" altLang="ja-JP" sz="1100">
              <a:solidFill>
                <a:sysClr val="windowText" lastClr="000000"/>
              </a:solidFill>
              <a:effectLst/>
              <a:latin typeface="+mn-lt"/>
              <a:ea typeface="+mn-ea"/>
              <a:cs typeface="+mn-cs"/>
            </a:rPr>
            <a:t>円の大幅な増となった。民生費は、障害介護給付費や障害児給付費、子どものための教育・保育給付費負担金等が年々増加しており、前年度比</a:t>
          </a:r>
          <a:r>
            <a:rPr kumimoji="1" lang="en-US" altLang="ja-JP" sz="1100">
              <a:solidFill>
                <a:sysClr val="windowText" lastClr="000000"/>
              </a:solidFill>
              <a:effectLst/>
              <a:latin typeface="+mn-lt"/>
              <a:ea typeface="+mn-ea"/>
              <a:cs typeface="+mn-cs"/>
            </a:rPr>
            <a:t>19,405</a:t>
          </a:r>
          <a:r>
            <a:rPr kumimoji="1" lang="ja-JP" altLang="ja-JP" sz="1100">
              <a:solidFill>
                <a:sysClr val="windowText" lastClr="000000"/>
              </a:solidFill>
              <a:effectLst/>
              <a:latin typeface="+mn-lt"/>
              <a:ea typeface="+mn-ea"/>
              <a:cs typeface="+mn-cs"/>
            </a:rPr>
            <a:t>円の増となった。なお、町独自の施策として</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歳までの医療費助成などを実施している。衛生費は、一部事務組合負担金や国庫補助金返還金の</a:t>
          </a:r>
          <a:r>
            <a:rPr kumimoji="1" lang="ja-JP" altLang="en-US" sz="1100">
              <a:solidFill>
                <a:sysClr val="windowText" lastClr="000000"/>
              </a:solidFill>
              <a:effectLst/>
              <a:latin typeface="+mn-lt"/>
              <a:ea typeface="+mn-ea"/>
              <a:cs typeface="+mn-cs"/>
            </a:rPr>
            <a:t>減、また令和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年度から下水道事業について公営企業会計を適応しており、繰出金から</a:t>
          </a:r>
          <a:r>
            <a:rPr kumimoji="1" lang="ja-JP" altLang="ja-JP" sz="1100">
              <a:solidFill>
                <a:sysClr val="windowText" lastClr="000000"/>
              </a:solidFill>
              <a:effectLst/>
              <a:latin typeface="+mn-lt"/>
              <a:ea typeface="+mn-ea"/>
              <a:cs typeface="+mn-cs"/>
            </a:rPr>
            <a:t>補助金へ取扱を変更し下水道事業特別会計繰出金</a:t>
          </a:r>
          <a:r>
            <a:rPr kumimoji="1" lang="ja-JP" altLang="en-US" sz="1100">
              <a:solidFill>
                <a:sysClr val="windowText" lastClr="000000"/>
              </a:solidFill>
              <a:effectLst/>
              <a:latin typeface="+mn-lt"/>
              <a:ea typeface="+mn-ea"/>
              <a:cs typeface="+mn-cs"/>
            </a:rPr>
            <a:t>の皆減</a:t>
          </a:r>
          <a:r>
            <a:rPr kumimoji="1" lang="ja-JP" altLang="ja-JP" sz="1100">
              <a:solidFill>
                <a:sysClr val="windowText" lastClr="000000"/>
              </a:solidFill>
              <a:effectLst/>
              <a:latin typeface="+mn-lt"/>
              <a:ea typeface="+mn-ea"/>
              <a:cs typeface="+mn-cs"/>
            </a:rPr>
            <a:t>等により、前年度比</a:t>
          </a:r>
          <a:r>
            <a:rPr kumimoji="1" lang="en-US" altLang="ja-JP" sz="1100">
              <a:solidFill>
                <a:sysClr val="windowText" lastClr="000000"/>
              </a:solidFill>
              <a:effectLst/>
              <a:latin typeface="+mn-lt"/>
              <a:ea typeface="+mn-ea"/>
              <a:cs typeface="+mn-cs"/>
            </a:rPr>
            <a:t>17,388</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となった。土木費は、</a:t>
          </a:r>
          <a:r>
            <a:rPr kumimoji="1" lang="ja-JP" altLang="en-US" sz="1100">
              <a:solidFill>
                <a:sysClr val="windowText" lastClr="000000"/>
              </a:solidFill>
              <a:effectLst/>
              <a:latin typeface="+mn-lt"/>
              <a:ea typeface="+mn-ea"/>
              <a:cs typeface="+mn-cs"/>
            </a:rPr>
            <a:t>人員配置の影響による人件費の増があった一方で、</a:t>
          </a:r>
          <a:r>
            <a:rPr kumimoji="1" lang="ja-JP" altLang="ja-JP" sz="1100">
              <a:solidFill>
                <a:sysClr val="windowText" lastClr="000000"/>
              </a:solidFill>
              <a:effectLst/>
              <a:latin typeface="+mn-lt"/>
              <a:ea typeface="+mn-ea"/>
              <a:cs typeface="+mn-cs"/>
            </a:rPr>
            <a:t>町営住宅解体事業の減</a:t>
          </a:r>
          <a:r>
            <a:rPr kumimoji="1" lang="ja-JP" altLang="en-US" sz="1100">
              <a:solidFill>
                <a:sysClr val="windowText" lastClr="000000"/>
              </a:solidFill>
              <a:effectLst/>
              <a:latin typeface="+mn-lt"/>
              <a:ea typeface="+mn-ea"/>
              <a:cs typeface="+mn-cs"/>
            </a:rPr>
            <a:t>及び衛生費同様に</a:t>
          </a:r>
          <a:r>
            <a:rPr kumimoji="1" lang="ja-JP" altLang="ja-JP" sz="1100">
              <a:solidFill>
                <a:sysClr val="windowText" lastClr="000000"/>
              </a:solidFill>
              <a:effectLst/>
              <a:latin typeface="+mn-lt"/>
              <a:ea typeface="+mn-ea"/>
              <a:cs typeface="+mn-cs"/>
            </a:rPr>
            <a:t>下水道事業</a:t>
          </a:r>
          <a:r>
            <a:rPr kumimoji="1" lang="ja-JP" altLang="en-US" sz="110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公営企業会計</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適応</a:t>
          </a:r>
          <a:r>
            <a:rPr kumimoji="1" lang="ja-JP" altLang="en-US" sz="1100">
              <a:solidFill>
                <a:sysClr val="windowText" lastClr="000000"/>
              </a:solidFill>
              <a:effectLst/>
              <a:latin typeface="+mn-lt"/>
              <a:ea typeface="+mn-ea"/>
              <a:cs typeface="+mn-cs"/>
            </a:rPr>
            <a:t>に伴う</a:t>
          </a:r>
          <a:r>
            <a:rPr kumimoji="1" lang="ja-JP" altLang="ja-JP" sz="1100">
              <a:solidFill>
                <a:sysClr val="windowText" lastClr="000000"/>
              </a:solidFill>
              <a:effectLst/>
              <a:latin typeface="+mn-lt"/>
              <a:ea typeface="+mn-ea"/>
              <a:cs typeface="+mn-cs"/>
            </a:rPr>
            <a:t>繰出金から補助金へ取扱変更</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下水道事業特別会計繰出金の皆減等により</a:t>
          </a:r>
          <a:r>
            <a:rPr kumimoji="1" lang="ja-JP" altLang="ja-JP" sz="1100">
              <a:solidFill>
                <a:schemeClr val="dk1"/>
              </a:solidFill>
              <a:effectLst/>
              <a:latin typeface="+mn-lt"/>
              <a:ea typeface="+mn-ea"/>
              <a:cs typeface="+mn-cs"/>
            </a:rPr>
            <a:t>前年度から</a:t>
          </a:r>
          <a:r>
            <a:rPr kumimoji="1" lang="ja-JP" altLang="en-US" sz="1100">
              <a:solidFill>
                <a:sysClr val="windowText" lastClr="000000"/>
              </a:solidFill>
              <a:effectLst/>
              <a:latin typeface="+mn-lt"/>
              <a:ea typeface="+mn-ea"/>
              <a:cs typeface="+mn-cs"/>
            </a:rPr>
            <a:t>ほぼ横ばいを推移した。</a:t>
          </a:r>
          <a:r>
            <a:rPr kumimoji="1" lang="ja-JP" altLang="ja-JP" sz="1100">
              <a:solidFill>
                <a:sysClr val="windowText" lastClr="000000"/>
              </a:solidFill>
              <a:effectLst/>
              <a:latin typeface="+mn-lt"/>
              <a:ea typeface="+mn-ea"/>
              <a:cs typeface="+mn-cs"/>
            </a:rPr>
            <a:t>教育費は、</a:t>
          </a:r>
          <a:r>
            <a:rPr kumimoji="1" lang="ja-JP" altLang="en-US" sz="1100">
              <a:solidFill>
                <a:sysClr val="windowText" lastClr="000000"/>
              </a:solidFill>
              <a:effectLst/>
              <a:latin typeface="+mn-lt"/>
              <a:ea typeface="+mn-ea"/>
              <a:cs typeface="+mn-cs"/>
            </a:rPr>
            <a:t>多目的人工芝グラウンド及び調整池整備事業、義務教育施設空調整備事業の皆増</a:t>
          </a:r>
          <a:r>
            <a:rPr kumimoji="1" lang="ja-JP" altLang="ja-JP" sz="1100">
              <a:solidFill>
                <a:sysClr val="windowText" lastClr="000000"/>
              </a:solidFill>
              <a:effectLst/>
              <a:latin typeface="+mn-lt"/>
              <a:ea typeface="+mn-ea"/>
              <a:cs typeface="+mn-cs"/>
            </a:rPr>
            <a:t>等により、前年度比</a:t>
          </a:r>
          <a:r>
            <a:rPr kumimoji="1" lang="en-US" altLang="ja-JP" sz="1100">
              <a:solidFill>
                <a:sysClr val="windowText" lastClr="000000"/>
              </a:solidFill>
              <a:effectLst/>
              <a:latin typeface="+mn-lt"/>
              <a:ea typeface="+mn-ea"/>
              <a:cs typeface="+mn-cs"/>
            </a:rPr>
            <a:t>16,341</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な</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なお、町独自の施策として学校給食費補助事業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百万円を積み立てた</a:t>
          </a:r>
          <a:r>
            <a:rPr kumimoji="1" lang="ja-JP" altLang="ja-JP" sz="1100">
              <a:solidFill>
                <a:sysClr val="windowText" lastClr="000000"/>
              </a:solidFill>
              <a:effectLst/>
              <a:latin typeface="+mn-lt"/>
              <a:ea typeface="+mn-ea"/>
              <a:cs typeface="+mn-cs"/>
            </a:rPr>
            <a:t>一方で、</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百万円を取り崩した</a:t>
          </a:r>
          <a:r>
            <a:rPr kumimoji="1" lang="ja-JP" altLang="ja-JP" sz="1100">
              <a:solidFill>
                <a:sysClr val="windowText" lastClr="000000"/>
              </a:solidFill>
              <a:effectLst/>
              <a:latin typeface="+mn-lt"/>
              <a:ea typeface="+mn-ea"/>
              <a:cs typeface="+mn-cs"/>
            </a:rPr>
            <a:t>ことにより、前年度から約</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となった。標準財政規模比は、基金残高の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標準財政規模の増</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1.11</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24.69</a:t>
          </a:r>
          <a:r>
            <a:rPr kumimoji="1" lang="ja-JP" altLang="ja-JP" sz="1100">
              <a:solidFill>
                <a:sysClr val="windowText" lastClr="000000"/>
              </a:solidFill>
              <a:effectLst/>
              <a:latin typeface="+mn-lt"/>
              <a:ea typeface="+mn-ea"/>
              <a:cs typeface="+mn-cs"/>
            </a:rPr>
            <a:t>％となった。実質収支額は、</a:t>
          </a:r>
          <a:r>
            <a:rPr kumimoji="1" lang="ja-JP" altLang="en-US" sz="1100">
              <a:solidFill>
                <a:sysClr val="windowText" lastClr="000000"/>
              </a:solidFill>
              <a:effectLst/>
              <a:latin typeface="+mn-lt"/>
              <a:ea typeface="+mn-ea"/>
              <a:cs typeface="+mn-cs"/>
            </a:rPr>
            <a:t>翌年度に繰り越すべき財源が増となったことにより</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百万円の減となり、標準財政規模比は△</a:t>
          </a:r>
          <a:r>
            <a:rPr kumimoji="1" lang="en-US" altLang="ja-JP" sz="1100">
              <a:solidFill>
                <a:sysClr val="windowText" lastClr="000000"/>
              </a:solidFill>
              <a:effectLst/>
              <a:latin typeface="+mn-lt"/>
              <a:ea typeface="+mn-ea"/>
              <a:cs typeface="+mn-cs"/>
            </a:rPr>
            <a:t>0.64</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7.81</a:t>
          </a:r>
          <a:r>
            <a:rPr kumimoji="1" lang="ja-JP" altLang="ja-JP" sz="1100">
              <a:solidFill>
                <a:sysClr val="windowText" lastClr="000000"/>
              </a:solidFill>
              <a:effectLst/>
              <a:latin typeface="+mn-lt"/>
              <a:ea typeface="+mn-ea"/>
              <a:cs typeface="+mn-cs"/>
            </a:rPr>
            <a:t>％となった。実質単年度収支も、約△</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百万円の減となり、標準財政規模比は△</a:t>
          </a:r>
          <a:r>
            <a:rPr kumimoji="1" lang="en-US" altLang="ja-JP" sz="1100">
              <a:solidFill>
                <a:sysClr val="windowText" lastClr="000000"/>
              </a:solidFill>
              <a:effectLst/>
              <a:latin typeface="+mn-lt"/>
              <a:ea typeface="+mn-ea"/>
              <a:cs typeface="+mn-cs"/>
            </a:rPr>
            <a:t>0.08</a:t>
          </a:r>
          <a:r>
            <a:rPr kumimoji="1" lang="ja-JP" altLang="ja-JP" sz="1100">
              <a:solidFill>
                <a:sysClr val="windowText" lastClr="000000"/>
              </a:solidFill>
              <a:effectLst/>
              <a:latin typeface="+mn-lt"/>
              <a:ea typeface="+mn-ea"/>
              <a:cs typeface="+mn-cs"/>
            </a:rPr>
            <a:t>ポイント減の</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0.95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一般会計及びその他の特別会計すべてにおいて、実質収支が黒字であるため、連結実質赤字比率は算定されていない。</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一般会計では、翌年度に繰り越すべき財源が増となったことにより、約△</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百万円の減となり、標準財政規模比は△</a:t>
          </a:r>
          <a:r>
            <a:rPr kumimoji="1" lang="en-US" altLang="ja-JP" sz="1100">
              <a:solidFill>
                <a:sysClr val="windowText" lastClr="000000"/>
              </a:solidFill>
              <a:effectLst/>
              <a:latin typeface="+mn-lt"/>
              <a:ea typeface="+mn-ea"/>
              <a:cs typeface="+mn-cs"/>
            </a:rPr>
            <a:t>0.84</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4.66</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ふるさと寄附金基金特別会計では、ふるさと寄附金収入額の増等により、約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百万円の増となり、標準財政規模比は</a:t>
          </a:r>
          <a:r>
            <a:rPr kumimoji="1" lang="en-US" altLang="ja-JP" sz="1100">
              <a:solidFill>
                <a:sysClr val="windowText" lastClr="000000"/>
              </a:solidFill>
              <a:effectLst/>
              <a:latin typeface="+mn-lt"/>
              <a:ea typeface="+mn-ea"/>
              <a:cs typeface="+mn-cs"/>
            </a:rPr>
            <a:t>0.21</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3.14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国民健康保険特別会計では、</a:t>
          </a:r>
          <a:r>
            <a:rPr kumimoji="1" lang="ja-JP" altLang="en-US" sz="1100">
              <a:solidFill>
                <a:sysClr val="windowText" lastClr="000000"/>
              </a:solidFill>
              <a:effectLst/>
              <a:latin typeface="+mn-lt"/>
              <a:ea typeface="+mn-ea"/>
              <a:cs typeface="+mn-cs"/>
            </a:rPr>
            <a:t>歳入額の増よりも歳出額の増が上回ったため</a:t>
          </a:r>
          <a:r>
            <a:rPr kumimoji="1" lang="ja-JP" altLang="ja-JP" sz="1100">
              <a:solidFill>
                <a:sysClr val="windowText" lastClr="000000"/>
              </a:solidFill>
              <a:effectLst/>
              <a:latin typeface="+mn-lt"/>
              <a:ea typeface="+mn-ea"/>
              <a:cs typeface="+mn-cs"/>
            </a:rPr>
            <a:t>、約</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となり、標準財政規模比は</a:t>
          </a:r>
          <a:r>
            <a:rPr kumimoji="1" lang="en-US" altLang="ja-JP" sz="1100">
              <a:solidFill>
                <a:sysClr val="windowText" lastClr="000000"/>
              </a:solidFill>
              <a:effectLst/>
              <a:latin typeface="+mn-lt"/>
              <a:ea typeface="+mn-ea"/>
              <a:cs typeface="+mn-cs"/>
            </a:rPr>
            <a:t>1.11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1.08</a:t>
          </a:r>
          <a:r>
            <a:rPr kumimoji="1" lang="ja-JP" altLang="ja-JP" sz="1100">
              <a:solidFill>
                <a:sysClr val="windowText" lastClr="000000"/>
              </a:solidFill>
              <a:effectLst/>
              <a:latin typeface="+mn-lt"/>
              <a:ea typeface="+mn-ea"/>
              <a:cs typeface="+mn-cs"/>
            </a:rPr>
            <a:t>％となった。</a:t>
          </a:r>
          <a:r>
            <a:rPr lang="ja-JP" altLang="ja-JP" sz="1100">
              <a:solidFill>
                <a:sysClr val="windowText" lastClr="000000"/>
              </a:solidFill>
              <a:effectLst/>
              <a:latin typeface="+mn-lt"/>
              <a:ea typeface="+mn-ea"/>
              <a:cs typeface="+mn-cs"/>
            </a:rPr>
            <a:t>国民健康保険特別会計については、一般会計から</a:t>
          </a:r>
          <a:r>
            <a:rPr kumimoji="1" lang="ja-JP" altLang="ja-JP" sz="1100">
              <a:solidFill>
                <a:sysClr val="windowText" lastClr="000000"/>
              </a:solidFill>
              <a:effectLst/>
              <a:latin typeface="+mn-lt"/>
              <a:ea typeface="+mn-ea"/>
              <a:cs typeface="+mn-cs"/>
            </a:rPr>
            <a:t>財政支援繰出金として、</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年度で約</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百万円の繰出を行っており、今後は国民健康保険税の見直しを含め、健全な財政運営に向けた改善を図る。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下水道事業会計については、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年度から公営企業会計を適応</a:t>
          </a:r>
          <a:r>
            <a:rPr kumimoji="1" lang="ja-JP" altLang="en-US" sz="1100">
              <a:solidFill>
                <a:sysClr val="windowText" lastClr="000000"/>
              </a:solidFill>
              <a:effectLst/>
              <a:latin typeface="+mn-lt"/>
              <a:ea typeface="+mn-ea"/>
              <a:cs typeface="+mn-cs"/>
            </a:rPr>
            <a:t>を開始し下水道事業特別会計から下水道事業会計へ名称も変更となっている。</a:t>
          </a: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24020148</v>
      </c>
      <c r="BO4" s="436"/>
      <c r="BP4" s="436"/>
      <c r="BQ4" s="436"/>
      <c r="BR4" s="436"/>
      <c r="BS4" s="436"/>
      <c r="BT4" s="436"/>
      <c r="BU4" s="437"/>
      <c r="BV4" s="435">
        <v>20677048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8.4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23216820</v>
      </c>
      <c r="BO5" s="407"/>
      <c r="BP5" s="407"/>
      <c r="BQ5" s="407"/>
      <c r="BR5" s="407"/>
      <c r="BS5" s="407"/>
      <c r="BT5" s="407"/>
      <c r="BU5" s="408"/>
      <c r="BV5" s="406">
        <v>19952882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98.5</v>
      </c>
      <c r="CU5" s="404"/>
      <c r="CV5" s="404"/>
      <c r="CW5" s="404"/>
      <c r="CX5" s="404"/>
      <c r="CY5" s="404"/>
      <c r="CZ5" s="404"/>
      <c r="DA5" s="405"/>
      <c r="DB5" s="403">
        <v>100.6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803328</v>
      </c>
      <c r="BO6" s="407"/>
      <c r="BP6" s="407"/>
      <c r="BQ6" s="407"/>
      <c r="BR6" s="407"/>
      <c r="BS6" s="407"/>
      <c r="BT6" s="407"/>
      <c r="BU6" s="408"/>
      <c r="BV6" s="406">
        <v>724166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98.8</v>
      </c>
      <c r="CU6" s="550"/>
      <c r="CV6" s="550"/>
      <c r="CW6" s="550"/>
      <c r="CX6" s="550"/>
      <c r="CY6" s="550"/>
      <c r="CZ6" s="550"/>
      <c r="DA6" s="551"/>
      <c r="DB6" s="549">
        <v>101.2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164951</v>
      </c>
      <c r="BO7" s="407"/>
      <c r="BP7" s="407"/>
      <c r="BQ7" s="407"/>
      <c r="BR7" s="407"/>
      <c r="BS7" s="407"/>
      <c r="BT7" s="407"/>
      <c r="BU7" s="408"/>
      <c r="BV7" s="406">
        <v>49947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8172292</v>
      </c>
      <c r="CU7" s="407"/>
      <c r="CV7" s="407"/>
      <c r="CW7" s="407"/>
      <c r="CX7" s="407"/>
      <c r="CY7" s="407"/>
      <c r="CZ7" s="407"/>
      <c r="DA7" s="408"/>
      <c r="DB7" s="406">
        <v>7981058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638377</v>
      </c>
      <c r="BO8" s="407"/>
      <c r="BP8" s="407"/>
      <c r="BQ8" s="407"/>
      <c r="BR8" s="407"/>
      <c r="BS8" s="407"/>
      <c r="BT8" s="407"/>
      <c r="BU8" s="408"/>
      <c r="BV8" s="406">
        <v>674219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25511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-35842</v>
      </c>
      <c r="BO9" s="407"/>
      <c r="BP9" s="407"/>
      <c r="BQ9" s="407"/>
      <c r="BR9" s="407"/>
      <c r="BS9" s="407"/>
      <c r="BT9" s="407"/>
      <c r="BU9" s="408"/>
      <c r="BV9" s="406">
        <v>-90211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13.2</v>
      </c>
      <c r="CU9" s="404"/>
      <c r="CV9" s="404"/>
      <c r="CW9" s="404"/>
      <c r="CX9" s="404"/>
      <c r="CY9" s="404"/>
      <c r="CZ9" s="404"/>
      <c r="DA9" s="405"/>
      <c r="DB9" s="403">
        <v>14.7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25278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220628</v>
      </c>
      <c r="BO10" s="407"/>
      <c r="BP10" s="407"/>
      <c r="BQ10" s="407"/>
      <c r="BR10" s="407"/>
      <c r="BS10" s="407"/>
      <c r="BT10" s="407"/>
      <c r="BU10" s="408"/>
      <c r="BV10" s="406">
        <v>308680</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25773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262167</v>
      </c>
      <c r="BO12" s="407"/>
      <c r="BP12" s="407"/>
      <c r="BQ12" s="407"/>
      <c r="BR12" s="407"/>
      <c r="BS12" s="407"/>
      <c r="BT12" s="407"/>
      <c r="BU12" s="408"/>
      <c r="BV12" s="406">
        <v>287580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25427</v>
      </c>
      <c r="S13" s="494"/>
      <c r="T13" s="494"/>
      <c r="U13" s="494"/>
      <c r="V13" s="495"/>
      <c r="W13" s="496" t="s">
        <v>131</v>
      </c>
      <c r="X13" s="392"/>
      <c r="Y13" s="392"/>
      <c r="Z13" s="392"/>
      <c r="AA13" s="392"/>
      <c r="AB13" s="393"/>
      <c r="AC13" s="359">
        <v>722</v>
      </c>
      <c r="AD13" s="360"/>
      <c r="AE13" s="360"/>
      <c r="AF13" s="360"/>
      <c r="AG13" s="361"/>
      <c r="AH13" s="359">
        <v>686</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-77381</v>
      </c>
      <c r="BO13" s="407"/>
      <c r="BP13" s="407"/>
      <c r="BQ13" s="407"/>
      <c r="BR13" s="407"/>
      <c r="BS13" s="407"/>
      <c r="BT13" s="407"/>
      <c r="BU13" s="408"/>
      <c r="BV13" s="406">
        <v>-69111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10</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25759</v>
      </c>
      <c r="S14" s="494"/>
      <c r="T14" s="494"/>
      <c r="U14" s="494"/>
      <c r="V14" s="495"/>
      <c r="W14" s="497"/>
      <c r="X14" s="395"/>
      <c r="Y14" s="395"/>
      <c r="Z14" s="395"/>
      <c r="AA14" s="395"/>
      <c r="AB14" s="396"/>
      <c r="AC14" s="486">
        <v>6.3</v>
      </c>
      <c r="AD14" s="487"/>
      <c r="AE14" s="487"/>
      <c r="AF14" s="487"/>
      <c r="AG14" s="488"/>
      <c r="AH14" s="486">
        <v>6.2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v>15.8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25448</v>
      </c>
      <c r="S15" s="494"/>
      <c r="T15" s="494"/>
      <c r="U15" s="494"/>
      <c r="V15" s="495"/>
      <c r="W15" s="496" t="s">
        <v>137</v>
      </c>
      <c r="X15" s="392"/>
      <c r="Y15" s="392"/>
      <c r="Z15" s="392"/>
      <c r="AA15" s="392"/>
      <c r="AB15" s="393"/>
      <c r="AC15" s="359">
        <v>3287</v>
      </c>
      <c r="AD15" s="360"/>
      <c r="AE15" s="360"/>
      <c r="AF15" s="360"/>
      <c r="AG15" s="361"/>
      <c r="AH15" s="359">
        <v>3155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3086783</v>
      </c>
      <c r="BO15" s="436"/>
      <c r="BP15" s="436"/>
      <c r="BQ15" s="436"/>
      <c r="BR15" s="436"/>
      <c r="BS15" s="436"/>
      <c r="BT15" s="436"/>
      <c r="BU15" s="437"/>
      <c r="BV15" s="435">
        <v>2979684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28.7</v>
      </c>
      <c r="AD16" s="487"/>
      <c r="AE16" s="487"/>
      <c r="AF16" s="487"/>
      <c r="AG16" s="488"/>
      <c r="AH16" s="486">
        <v>28.6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7352725</v>
      </c>
      <c r="BO16" s="407"/>
      <c r="BP16" s="407"/>
      <c r="BQ16" s="407"/>
      <c r="BR16" s="407"/>
      <c r="BS16" s="407"/>
      <c r="BT16" s="407"/>
      <c r="BU16" s="408"/>
      <c r="BV16" s="406">
        <v>7174485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7433</v>
      </c>
      <c r="AD17" s="360"/>
      <c r="AE17" s="360"/>
      <c r="AF17" s="360"/>
      <c r="AG17" s="361"/>
      <c r="AH17" s="359">
        <v>7209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3873059</v>
      </c>
      <c r="BO17" s="407"/>
      <c r="BP17" s="407"/>
      <c r="BQ17" s="407"/>
      <c r="BR17" s="407"/>
      <c r="BS17" s="407"/>
      <c r="BT17" s="407"/>
      <c r="BU17" s="408"/>
      <c r="BV17" s="406">
        <v>3738316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51.92</v>
      </c>
      <c r="M18" s="459"/>
      <c r="N18" s="459"/>
      <c r="O18" s="459"/>
      <c r="P18" s="459"/>
      <c r="Q18" s="459"/>
      <c r="R18" s="460"/>
      <c r="S18" s="460"/>
      <c r="T18" s="460"/>
      <c r="U18" s="460"/>
      <c r="V18" s="461"/>
      <c r="W18" s="477"/>
      <c r="X18" s="478"/>
      <c r="Y18" s="478"/>
      <c r="Z18" s="478"/>
      <c r="AA18" s="478"/>
      <c r="AB18" s="502"/>
      <c r="AC18" s="376">
        <v>65</v>
      </c>
      <c r="AD18" s="377"/>
      <c r="AE18" s="377"/>
      <c r="AF18" s="377"/>
      <c r="AG18" s="462"/>
      <c r="AH18" s="376">
        <v>65.2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8121632</v>
      </c>
      <c r="BO18" s="407"/>
      <c r="BP18" s="407"/>
      <c r="BQ18" s="407"/>
      <c r="BR18" s="407"/>
      <c r="BS18" s="407"/>
      <c r="BT18" s="407"/>
      <c r="BU18" s="408"/>
      <c r="BV18" s="406">
        <v>8046240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11174537</v>
      </c>
      <c r="BO19" s="407"/>
      <c r="BP19" s="407"/>
      <c r="BQ19" s="407"/>
      <c r="BR19" s="407"/>
      <c r="BS19" s="407"/>
      <c r="BT19" s="407"/>
      <c r="BU19" s="408"/>
      <c r="BV19" s="406">
        <v>11016871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9229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13559317</v>
      </c>
      <c r="BO22" s="436"/>
      <c r="BP22" s="436"/>
      <c r="BQ22" s="436"/>
      <c r="BR22" s="436"/>
      <c r="BS22" s="436"/>
      <c r="BT22" s="436"/>
      <c r="BU22" s="437"/>
      <c r="BV22" s="435">
        <v>14573354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5698490</v>
      </c>
      <c r="BO23" s="407"/>
      <c r="BP23" s="407"/>
      <c r="BQ23" s="407"/>
      <c r="BR23" s="407"/>
      <c r="BS23" s="407"/>
      <c r="BT23" s="407"/>
      <c r="BU23" s="408"/>
      <c r="BV23" s="406">
        <v>6046240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7760</v>
      </c>
      <c r="R24" s="360"/>
      <c r="S24" s="360"/>
      <c r="T24" s="360"/>
      <c r="U24" s="360"/>
      <c r="V24" s="361"/>
      <c r="W24" s="449"/>
      <c r="X24" s="386"/>
      <c r="Y24" s="387"/>
      <c r="Z24" s="362" t="s">
        <v>162</v>
      </c>
      <c r="AA24" s="363"/>
      <c r="AB24" s="363"/>
      <c r="AC24" s="363"/>
      <c r="AD24" s="363"/>
      <c r="AE24" s="363"/>
      <c r="AF24" s="363"/>
      <c r="AG24" s="364"/>
      <c r="AH24" s="359">
        <v>210</v>
      </c>
      <c r="AI24" s="360"/>
      <c r="AJ24" s="360"/>
      <c r="AK24" s="360"/>
      <c r="AL24" s="361"/>
      <c r="AM24" s="359">
        <v>650790</v>
      </c>
      <c r="AN24" s="360"/>
      <c r="AO24" s="360"/>
      <c r="AP24" s="360"/>
      <c r="AQ24" s="360"/>
      <c r="AR24" s="361"/>
      <c r="AS24" s="359">
        <v>3099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9737357</v>
      </c>
      <c r="BO24" s="407"/>
      <c r="BP24" s="407"/>
      <c r="BQ24" s="407"/>
      <c r="BR24" s="407"/>
      <c r="BS24" s="407"/>
      <c r="BT24" s="407"/>
      <c r="BU24" s="408"/>
      <c r="BV24" s="406">
        <v>10342219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5924045</v>
      </c>
      <c r="BO25" s="436"/>
      <c r="BP25" s="436"/>
      <c r="BQ25" s="436"/>
      <c r="BR25" s="436"/>
      <c r="BS25" s="436"/>
      <c r="BT25" s="436"/>
      <c r="BU25" s="437"/>
      <c r="BV25" s="435">
        <v>5924936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11732</v>
      </c>
      <c r="AN26" s="360"/>
      <c r="AO26" s="360"/>
      <c r="AP26" s="360"/>
      <c r="AQ26" s="360"/>
      <c r="AR26" s="361"/>
      <c r="AS26" s="359">
        <v>2933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3260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285810</v>
      </c>
      <c r="BO27" s="441"/>
      <c r="BP27" s="441"/>
      <c r="BQ27" s="441"/>
      <c r="BR27" s="441"/>
      <c r="BS27" s="441"/>
      <c r="BT27" s="441"/>
      <c r="BU27" s="442"/>
      <c r="BV27" s="440">
        <v>285345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2710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2017659</v>
      </c>
      <c r="BO28" s="436"/>
      <c r="BP28" s="436"/>
      <c r="BQ28" s="436"/>
      <c r="BR28" s="436"/>
      <c r="BS28" s="436"/>
      <c r="BT28" s="436"/>
      <c r="BU28" s="437"/>
      <c r="BV28" s="435">
        <v>2059198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14</v>
      </c>
      <c r="M29" s="360"/>
      <c r="N29" s="360"/>
      <c r="O29" s="360"/>
      <c r="P29" s="361"/>
      <c r="Q29" s="359">
        <v>2530</v>
      </c>
      <c r="R29" s="360"/>
      <c r="S29" s="360"/>
      <c r="T29" s="360"/>
      <c r="U29" s="360"/>
      <c r="V29" s="361"/>
      <c r="W29" s="450"/>
      <c r="X29" s="451"/>
      <c r="Y29" s="452"/>
      <c r="Z29" s="362" t="s">
        <v>178</v>
      </c>
      <c r="AA29" s="363"/>
      <c r="AB29" s="363"/>
      <c r="AC29" s="363"/>
      <c r="AD29" s="363"/>
      <c r="AE29" s="363"/>
      <c r="AF29" s="363"/>
      <c r="AG29" s="364"/>
      <c r="AH29" s="359">
        <v>212</v>
      </c>
      <c r="AI29" s="360"/>
      <c r="AJ29" s="360"/>
      <c r="AK29" s="360"/>
      <c r="AL29" s="361"/>
      <c r="AM29" s="359">
        <v>658750</v>
      </c>
      <c r="AN29" s="360"/>
      <c r="AO29" s="360"/>
      <c r="AP29" s="360"/>
      <c r="AQ29" s="360"/>
      <c r="AR29" s="361"/>
      <c r="AS29" s="359">
        <v>3107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1757332</v>
      </c>
      <c r="BO29" s="407"/>
      <c r="BP29" s="407"/>
      <c r="BQ29" s="407"/>
      <c r="BR29" s="407"/>
      <c r="BS29" s="407"/>
      <c r="BT29" s="407"/>
      <c r="BU29" s="408"/>
      <c r="BV29" s="406">
        <v>1874585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9265810</v>
      </c>
      <c r="BO30" s="441"/>
      <c r="BP30" s="441"/>
      <c r="BQ30" s="441"/>
      <c r="BR30" s="441"/>
      <c r="BS30" s="441"/>
      <c r="BT30" s="441"/>
      <c r="BU30" s="442"/>
      <c r="BV30" s="440">
        <v>7885809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IF('各会計、関係団体の財政状況及び健全化判断比率'!B30="","",'各会計、関係団体の財政状況及び健全化判断比率'!B30)</f>
        <v>下水道事業会計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IF('各会計、関係団体の財政状況及び健全化判断比率'!B31="","",'各会計、関係団体の財政状況及び健全化判断比率'!B31)</f>
        <v>工業用地取得造成事業特別会計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鳥栖・三養基西部環境施設組合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リバーサイド三根</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グリーンパーク推進整備事業基金特別会計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f t="shared" ref="BE35:BE43" si="1">IF(BG35="","",BE34+1)</f>
        <v>8</v>
      </c>
      <c r="BF35" s="354"/>
      <c r="BG35" s="355" t="str">
        <f>IF('各会計、関係団体の財政状況及び健全化判断比率'!B32="","",'各会計、関係団体の財政状況及び健全化判断比率'!B32)</f>
        <v>住宅用地取得造成事業特別会計</v>
      </c>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鳥栖・三養基地区消防事務組合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三根街づくり</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ふるさと寄附金基金特別会計</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三神地区環境事務組合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三養基西部土地開発公社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佐賀東部水道企業団（水道事業特別会計）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みやきまち</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佐賀東部水道企業団（用水供給事業特別会計）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三養基西部葬祭組合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鳥栖地区広域市町村圏組合（一般会計）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鳥栖地区広域市町村圏組合（介護保険特別会計）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佐賀県後期高齢者医療広域連合（一般会計）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佐賀県後期高齢者医療広域連合（後期高齢者医療特別会計）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nj/oVMxEXl8Jp1QIkZSzggaMYHwnIObJAZI43JVAhMm/JU/nelRmuPNZzml999L0U4QCd9svBLV4LrFJdpk/A==" saltValue="njNy9VFfyINCWDZjO2EP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4.43</v>
      </c>
      <c r="G34" s="33">
        <v>6.2</v>
      </c>
      <c r="H34" s="33">
        <v>7.9</v>
      </c>
      <c r="I34" s="33">
        <v>5.5</v>
      </c>
      <c r="J34" s="34">
        <v>4.66</v>
      </c>
      <c r="K34" s="22"/>
      <c r="L34" s="22"/>
      <c r="M34" s="22"/>
      <c r="N34" s="22"/>
      <c r="O34" s="22"/>
      <c r="P34" s="22"/>
    </row>
    <row r="35" spans="1:16" ht="39" customHeight="1" x14ac:dyDescent="0.2">
      <c r="A35" s="22"/>
      <c r="B35" s="35"/>
      <c r="C35" s="1132" t="s">
        <v>536</v>
      </c>
      <c r="D35" s="1132"/>
      <c r="E35" s="1133"/>
      <c r="F35" s="36">
        <v>5.91</v>
      </c>
      <c r="G35" s="37">
        <v>1.68</v>
      </c>
      <c r="H35" s="37">
        <v>1.9</v>
      </c>
      <c r="I35" s="37">
        <v>2.93</v>
      </c>
      <c r="J35" s="38">
        <v>3.14</v>
      </c>
      <c r="K35" s="22"/>
      <c r="L35" s="22"/>
      <c r="M35" s="22"/>
      <c r="N35" s="22"/>
      <c r="O35" s="22"/>
      <c r="P35" s="22"/>
    </row>
    <row r="36" spans="1:16" ht="39" customHeight="1" x14ac:dyDescent="0.2">
      <c r="A36" s="22"/>
      <c r="B36" s="35"/>
      <c r="C36" s="1132" t="s">
        <v>537</v>
      </c>
      <c r="D36" s="1132"/>
      <c r="E36" s="1133"/>
      <c r="F36" s="36">
        <v>1.34</v>
      </c>
      <c r="G36" s="37">
        <v>1.32</v>
      </c>
      <c r="H36" s="37">
        <v>0.73</v>
      </c>
      <c r="I36" s="37">
        <v>2.19</v>
      </c>
      <c r="J36" s="38">
        <v>1.08</v>
      </c>
      <c r="K36" s="22"/>
      <c r="L36" s="22"/>
      <c r="M36" s="22"/>
      <c r="N36" s="22"/>
      <c r="O36" s="22"/>
      <c r="P36" s="22"/>
    </row>
    <row r="37" spans="1:16" ht="39" customHeight="1" x14ac:dyDescent="0.2">
      <c r="A37" s="22"/>
      <c r="B37" s="35"/>
      <c r="C37" s="1132" t="s">
        <v>538</v>
      </c>
      <c r="D37" s="1132"/>
      <c r="E37" s="1133"/>
      <c r="F37" s="36">
        <v>1.1000000000000001</v>
      </c>
      <c r="G37" s="37">
        <v>1.04</v>
      </c>
      <c r="H37" s="37">
        <v>0.92</v>
      </c>
      <c r="I37" s="37">
        <v>0.89</v>
      </c>
      <c r="J37" s="38">
        <v>0.84</v>
      </c>
      <c r="K37" s="22"/>
      <c r="L37" s="22"/>
      <c r="M37" s="22"/>
      <c r="N37" s="22"/>
      <c r="O37" s="22"/>
      <c r="P37" s="22"/>
    </row>
    <row r="38" spans="1:16" ht="39" customHeight="1" x14ac:dyDescent="0.2">
      <c r="A38" s="22"/>
      <c r="B38" s="35"/>
      <c r="C38" s="1132" t="s">
        <v>539</v>
      </c>
      <c r="D38" s="1132"/>
      <c r="E38" s="1133"/>
      <c r="F38" s="36" t="s">
        <v>488</v>
      </c>
      <c r="G38" s="37" t="s">
        <v>488</v>
      </c>
      <c r="H38" s="37" t="s">
        <v>488</v>
      </c>
      <c r="I38" s="37" t="s">
        <v>488</v>
      </c>
      <c r="J38" s="38">
        <v>0.56999999999999995</v>
      </c>
      <c r="K38" s="22"/>
      <c r="L38" s="22"/>
      <c r="M38" s="22"/>
      <c r="N38" s="22"/>
      <c r="O38" s="22"/>
      <c r="P38" s="22"/>
    </row>
    <row r="39" spans="1:16" ht="39" customHeight="1" x14ac:dyDescent="0.2">
      <c r="A39" s="22"/>
      <c r="B39" s="35"/>
      <c r="C39" s="1132" t="s">
        <v>540</v>
      </c>
      <c r="D39" s="1132"/>
      <c r="E39" s="1133"/>
      <c r="F39" s="36">
        <v>0.02</v>
      </c>
      <c r="G39" s="37">
        <v>0.03</v>
      </c>
      <c r="H39" s="37">
        <v>0.02</v>
      </c>
      <c r="I39" s="37">
        <v>0.14000000000000001</v>
      </c>
      <c r="J39" s="38">
        <v>0.04</v>
      </c>
      <c r="K39" s="22"/>
      <c r="L39" s="22"/>
      <c r="M39" s="22"/>
      <c r="N39" s="22"/>
      <c r="O39" s="22"/>
      <c r="P39" s="22"/>
    </row>
    <row r="40" spans="1:16" ht="39" customHeight="1" x14ac:dyDescent="0.2">
      <c r="A40" s="22"/>
      <c r="B40" s="35"/>
      <c r="C40" s="1132" t="s">
        <v>541</v>
      </c>
      <c r="D40" s="1132"/>
      <c r="E40" s="1133"/>
      <c r="F40" s="36">
        <v>0.17</v>
      </c>
      <c r="G40" s="37">
        <v>7.0000000000000007E-2</v>
      </c>
      <c r="H40" s="37">
        <v>0</v>
      </c>
      <c r="I40" s="37">
        <v>0</v>
      </c>
      <c r="J40" s="38">
        <v>0</v>
      </c>
      <c r="K40" s="22"/>
      <c r="L40" s="22"/>
      <c r="M40" s="22"/>
      <c r="N40" s="22"/>
      <c r="O40" s="22"/>
      <c r="P40" s="22"/>
    </row>
    <row r="41" spans="1:16" ht="39" customHeight="1" x14ac:dyDescent="0.2">
      <c r="A41" s="22"/>
      <c r="B41" s="35"/>
      <c r="C41" s="1132" t="s">
        <v>542</v>
      </c>
      <c r="D41" s="1132"/>
      <c r="E41" s="1133"/>
      <c r="F41" s="36">
        <v>0.01</v>
      </c>
      <c r="G41" s="37">
        <v>0.18</v>
      </c>
      <c r="H41" s="37">
        <v>0</v>
      </c>
      <c r="I41" s="37">
        <v>0</v>
      </c>
      <c r="J41" s="38">
        <v>0</v>
      </c>
      <c r="K41" s="22"/>
      <c r="L41" s="22"/>
      <c r="M41" s="22"/>
      <c r="N41" s="22"/>
      <c r="O41" s="22"/>
      <c r="P41" s="22"/>
    </row>
    <row r="42" spans="1:16" ht="39" customHeight="1" x14ac:dyDescent="0.2">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544</v>
      </c>
      <c r="D43" s="1134"/>
      <c r="E43" s="1135"/>
      <c r="F43" s="41">
        <v>0.59</v>
      </c>
      <c r="G43" s="42">
        <v>0.33</v>
      </c>
      <c r="H43" s="42">
        <v>0.27</v>
      </c>
      <c r="I43" s="42">
        <v>0.35</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tF5Gyw1vikFlCft9G5ut9XHilD10ykr3CyYctCoG5xwsUqm7kCrGFIA2Y2hqH/S9rQWKeczxEXkuGW2XA0e2A==" saltValue="jt8MbB9ESEEvn3cojSAr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1668</v>
      </c>
      <c r="L45" s="58">
        <v>1695</v>
      </c>
      <c r="M45" s="58">
        <v>1674</v>
      </c>
      <c r="N45" s="58">
        <v>1667</v>
      </c>
      <c r="O45" s="59">
        <v>1509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297</v>
      </c>
      <c r="L48" s="62">
        <v>311</v>
      </c>
      <c r="M48" s="62">
        <v>360</v>
      </c>
      <c r="N48" s="62">
        <v>367</v>
      </c>
      <c r="O48" s="63">
        <v>429</v>
      </c>
      <c r="P48" s="46"/>
      <c r="Q48" s="46"/>
      <c r="R48" s="46"/>
      <c r="S48" s="46"/>
      <c r="T48" s="46"/>
      <c r="U48" s="46"/>
    </row>
    <row r="49" spans="1:21" ht="30.75" customHeight="1" x14ac:dyDescent="0.2">
      <c r="A49" s="46"/>
      <c r="B49" s="1163"/>
      <c r="C49" s="1164"/>
      <c r="D49" s="60"/>
      <c r="E49" s="1140" t="s">
        <v>14</v>
      </c>
      <c r="F49" s="1140"/>
      <c r="G49" s="1140"/>
      <c r="H49" s="1140"/>
      <c r="I49" s="1140"/>
      <c r="J49" s="1141"/>
      <c r="K49" s="61">
        <v>24</v>
      </c>
      <c r="L49" s="62">
        <v>25</v>
      </c>
      <c r="M49" s="62">
        <v>21</v>
      </c>
      <c r="N49" s="62">
        <v>23</v>
      </c>
      <c r="O49" s="63">
        <v>26</v>
      </c>
      <c r="P49" s="46"/>
      <c r="Q49" s="46"/>
      <c r="R49" s="46"/>
      <c r="S49" s="46"/>
      <c r="T49" s="46"/>
      <c r="U49" s="46"/>
    </row>
    <row r="50" spans="1:21" ht="30.75" customHeight="1" x14ac:dyDescent="0.2">
      <c r="A50" s="46"/>
      <c r="B50" s="1163"/>
      <c r="C50" s="1164"/>
      <c r="D50" s="60"/>
      <c r="E50" s="1140" t="s">
        <v>15</v>
      </c>
      <c r="F50" s="1140"/>
      <c r="G50" s="1140"/>
      <c r="H50" s="1140"/>
      <c r="I50" s="1140"/>
      <c r="J50" s="1141"/>
      <c r="K50" s="61">
        <v>89</v>
      </c>
      <c r="L50" s="62">
        <v>84</v>
      </c>
      <c r="M50" s="62">
        <v>80</v>
      </c>
      <c r="N50" s="62">
        <v>73</v>
      </c>
      <c r="O50" s="63">
        <v>73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1509</v>
      </c>
      <c r="L52" s="62">
        <v>1480</v>
      </c>
      <c r="M52" s="62">
        <v>1491</v>
      </c>
      <c r="N52" s="62">
        <v>1443</v>
      </c>
      <c r="O52" s="63">
        <v>1409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569</v>
      </c>
      <c r="L53" s="67">
        <v>635</v>
      </c>
      <c r="M53" s="67">
        <v>644</v>
      </c>
      <c r="N53" s="67">
        <v>687</v>
      </c>
      <c r="O53" s="68">
        <v>628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Rv1Dil+Z06/wrs9UObedWXGyZKU0oQQVd+sYfMp8ZmXeUp5IpXg5YiOPybjPCczqYTFIs88GLGjRy1hWwuOkg==" saltValue="Pev/Hu4V3HpCgDmWFOsB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15579</v>
      </c>
      <c r="J41" s="331">
        <v>16471</v>
      </c>
      <c r="K41" s="331">
        <v>15840</v>
      </c>
      <c r="L41" s="331">
        <v>14573</v>
      </c>
      <c r="M41" s="332">
        <v>13559</v>
      </c>
    </row>
    <row r="42" spans="2:13" ht="27.75" customHeight="1" x14ac:dyDescent="0.2">
      <c r="B42" s="1171"/>
      <c r="C42" s="1172"/>
      <c r="D42" s="104"/>
      <c r="E42" s="1175" t="s">
        <v>32</v>
      </c>
      <c r="F42" s="1175"/>
      <c r="G42" s="1175"/>
      <c r="H42" s="1176"/>
      <c r="I42" s="333">
        <v>4132</v>
      </c>
      <c r="J42" s="334">
        <v>1654</v>
      </c>
      <c r="K42" s="334">
        <v>1574</v>
      </c>
      <c r="L42" s="334">
        <v>2442</v>
      </c>
      <c r="M42" s="335">
        <v>2195</v>
      </c>
    </row>
    <row r="43" spans="2:13" ht="27.75" customHeight="1" x14ac:dyDescent="0.2">
      <c r="B43" s="1171"/>
      <c r="C43" s="1172"/>
      <c r="D43" s="104"/>
      <c r="E43" s="1175" t="s">
        <v>33</v>
      </c>
      <c r="F43" s="1175"/>
      <c r="G43" s="1175"/>
      <c r="H43" s="1176"/>
      <c r="I43" s="333">
        <v>5426</v>
      </c>
      <c r="J43" s="334">
        <v>5364</v>
      </c>
      <c r="K43" s="334">
        <v>5831</v>
      </c>
      <c r="L43" s="334">
        <v>5906</v>
      </c>
      <c r="M43" s="335">
        <v>6163</v>
      </c>
    </row>
    <row r="44" spans="2:13" ht="27.75" customHeight="1" x14ac:dyDescent="0.2">
      <c r="B44" s="1171"/>
      <c r="C44" s="1172"/>
      <c r="D44" s="104"/>
      <c r="E44" s="1175" t="s">
        <v>34</v>
      </c>
      <c r="F44" s="1175"/>
      <c r="G44" s="1175"/>
      <c r="H44" s="1176"/>
      <c r="I44" s="333">
        <v>77</v>
      </c>
      <c r="J44" s="334">
        <v>120</v>
      </c>
      <c r="K44" s="334">
        <v>586</v>
      </c>
      <c r="L44" s="334">
        <v>1977</v>
      </c>
      <c r="M44" s="335">
        <v>2246</v>
      </c>
    </row>
    <row r="45" spans="2:13" ht="27.75" customHeight="1" x14ac:dyDescent="0.2">
      <c r="B45" s="1171"/>
      <c r="C45" s="1172"/>
      <c r="D45" s="104"/>
      <c r="E45" s="1175" t="s">
        <v>35</v>
      </c>
      <c r="F45" s="1175"/>
      <c r="G45" s="1175"/>
      <c r="H45" s="1176"/>
      <c r="I45" s="333">
        <v>1258</v>
      </c>
      <c r="J45" s="334">
        <v>1161</v>
      </c>
      <c r="K45" s="334">
        <v>1130</v>
      </c>
      <c r="L45" s="334">
        <v>1449</v>
      </c>
      <c r="M45" s="335">
        <v>1014</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10703</v>
      </c>
      <c r="J50" s="334">
        <v>10969</v>
      </c>
      <c r="K50" s="334">
        <v>10359</v>
      </c>
      <c r="L50" s="334">
        <v>10151</v>
      </c>
      <c r="M50" s="335">
        <v>11434</v>
      </c>
    </row>
    <row r="51" spans="2:13" ht="27.75" customHeight="1" x14ac:dyDescent="0.2">
      <c r="B51" s="1171"/>
      <c r="C51" s="1172"/>
      <c r="D51" s="104"/>
      <c r="E51" s="1175" t="s">
        <v>42</v>
      </c>
      <c r="F51" s="1175"/>
      <c r="G51" s="1175"/>
      <c r="H51" s="1176"/>
      <c r="I51" s="333">
        <v>2253</v>
      </c>
      <c r="J51" s="334">
        <v>2134</v>
      </c>
      <c r="K51" s="334">
        <v>2318</v>
      </c>
      <c r="L51" s="334">
        <v>2270</v>
      </c>
      <c r="M51" s="335">
        <v>2197</v>
      </c>
    </row>
    <row r="52" spans="2:13" ht="27.75" customHeight="1" x14ac:dyDescent="0.2">
      <c r="B52" s="1173"/>
      <c r="C52" s="1174"/>
      <c r="D52" s="104"/>
      <c r="E52" s="1175" t="s">
        <v>43</v>
      </c>
      <c r="F52" s="1175"/>
      <c r="G52" s="1175"/>
      <c r="H52" s="1176"/>
      <c r="I52" s="333">
        <v>14556</v>
      </c>
      <c r="J52" s="334">
        <v>14117</v>
      </c>
      <c r="K52" s="334">
        <v>13417</v>
      </c>
      <c r="L52" s="334">
        <v>12871</v>
      </c>
      <c r="M52" s="335">
        <v>12013</v>
      </c>
    </row>
    <row r="53" spans="2:13" ht="27.75" customHeight="1" thickBot="1" x14ac:dyDescent="0.25">
      <c r="B53" s="1177" t="s">
        <v>19</v>
      </c>
      <c r="C53" s="1178"/>
      <c r="D53" s="108"/>
      <c r="E53" s="1179" t="s">
        <v>44</v>
      </c>
      <c r="F53" s="1179"/>
      <c r="G53" s="1179"/>
      <c r="H53" s="1180"/>
      <c r="I53" s="336">
        <v>-1040</v>
      </c>
      <c r="J53" s="337">
        <v>-2451</v>
      </c>
      <c r="K53" s="337">
        <v>-1133</v>
      </c>
      <c r="L53" s="337">
        <v>1055</v>
      </c>
      <c r="M53" s="338">
        <v>-468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xGyUJqzDSpd1pVOPR3GWeV/9TvEueWTUI2VCC45lDuL+G+yCL1QCEuZLJU/x4Gn12kCB6NdBtfpZbgc0dE8ug==" saltValue="yVFf9UdMJ1e9wOzqL4Ev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2038</v>
      </c>
      <c r="G55" s="339">
        <v>2059</v>
      </c>
      <c r="H55" s="340">
        <v>2018</v>
      </c>
    </row>
    <row r="56" spans="2:8" ht="52.5" customHeight="1" x14ac:dyDescent="0.2">
      <c r="B56" s="120"/>
      <c r="C56" s="1198" t="s">
        <v>47</v>
      </c>
      <c r="D56" s="1198"/>
      <c r="E56" s="1199"/>
      <c r="F56" s="341">
        <v>1885</v>
      </c>
      <c r="G56" s="341">
        <v>1875</v>
      </c>
      <c r="H56" s="342">
        <v>1757</v>
      </c>
    </row>
    <row r="57" spans="2:8" ht="53.25" customHeight="1" x14ac:dyDescent="0.2">
      <c r="B57" s="120"/>
      <c r="C57" s="1200" t="s">
        <v>48</v>
      </c>
      <c r="D57" s="1200"/>
      <c r="E57" s="1201"/>
      <c r="F57" s="343">
        <v>8126</v>
      </c>
      <c r="G57" s="343">
        <v>7886</v>
      </c>
      <c r="H57" s="344">
        <v>9266</v>
      </c>
    </row>
    <row r="58" spans="2:8" ht="45.75" customHeight="1" x14ac:dyDescent="0.2">
      <c r="B58" s="121"/>
      <c r="C58" s="1188" t="s">
        <v>573</v>
      </c>
      <c r="D58" s="1189"/>
      <c r="E58" s="1190"/>
      <c r="F58" s="345">
        <v>4585</v>
      </c>
      <c r="G58" s="345">
        <v>4487</v>
      </c>
      <c r="H58" s="346">
        <v>5728</v>
      </c>
    </row>
    <row r="59" spans="2:8" ht="45.75" customHeight="1" x14ac:dyDescent="0.2">
      <c r="B59" s="121"/>
      <c r="C59" s="1188" t="s">
        <v>570</v>
      </c>
      <c r="D59" s="1189"/>
      <c r="E59" s="1190"/>
      <c r="F59" s="345">
        <v>1750</v>
      </c>
      <c r="G59" s="345">
        <v>1750</v>
      </c>
      <c r="H59" s="346">
        <v>1705</v>
      </c>
    </row>
    <row r="60" spans="2:8" ht="45.75" customHeight="1" x14ac:dyDescent="0.2">
      <c r="B60" s="121"/>
      <c r="C60" s="1188" t="s">
        <v>569</v>
      </c>
      <c r="D60" s="1189"/>
      <c r="E60" s="1190"/>
      <c r="F60" s="345">
        <v>506</v>
      </c>
      <c r="G60" s="345">
        <v>365</v>
      </c>
      <c r="H60" s="346">
        <v>595</v>
      </c>
    </row>
    <row r="61" spans="2:8" ht="45.75" customHeight="1" x14ac:dyDescent="0.2">
      <c r="B61" s="121"/>
      <c r="C61" s="1188" t="s">
        <v>571</v>
      </c>
      <c r="D61" s="1189"/>
      <c r="E61" s="1190"/>
      <c r="F61" s="345">
        <v>493</v>
      </c>
      <c r="G61" s="345">
        <v>493</v>
      </c>
      <c r="H61" s="346">
        <v>493</v>
      </c>
    </row>
    <row r="62" spans="2:8" ht="45.75" customHeight="1" thickBot="1" x14ac:dyDescent="0.25">
      <c r="B62" s="122"/>
      <c r="C62" s="1191" t="s">
        <v>572</v>
      </c>
      <c r="D62" s="1192"/>
      <c r="E62" s="1193"/>
      <c r="F62" s="347">
        <v>202</v>
      </c>
      <c r="G62" s="347">
        <v>202</v>
      </c>
      <c r="H62" s="348">
        <v>198</v>
      </c>
    </row>
    <row r="63" spans="2:8" ht="52.5" customHeight="1" thickBot="1" x14ac:dyDescent="0.25">
      <c r="B63" s="123"/>
      <c r="C63" s="1194" t="s">
        <v>49</v>
      </c>
      <c r="D63" s="1194"/>
      <c r="E63" s="1195"/>
      <c r="F63" s="349">
        <v>12049</v>
      </c>
      <c r="G63" s="349">
        <v>11820</v>
      </c>
      <c r="H63" s="350">
        <v>13041</v>
      </c>
    </row>
    <row r="64" spans="2:8" ht="13.2" x14ac:dyDescent="0.2"/>
  </sheetData>
  <sheetProtection algorithmName="SHA-512" hashValue="76og0fyh6owgiUlpCEkGwzAw6Dg4hQPgaXYOULMr6jzdZB9U1NdvjYqAyCHpRZLCtAEGFRIw0B3nUlKr8NIBsg==" saltValue="NTMEahtHJLLG3gjlUHmC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77084</v>
      </c>
      <c r="E3" s="142"/>
      <c r="F3" s="143">
        <v>52068</v>
      </c>
      <c r="G3" s="144"/>
      <c r="H3" s="145"/>
    </row>
    <row r="4" spans="1:8" x14ac:dyDescent="0.2">
      <c r="A4" s="146"/>
      <c r="B4" s="147"/>
      <c r="C4" s="148"/>
      <c r="D4" s="149">
        <v>57871</v>
      </c>
      <c r="E4" s="150"/>
      <c r="F4" s="151">
        <v>26936</v>
      </c>
      <c r="G4" s="152"/>
      <c r="H4" s="153"/>
    </row>
    <row r="5" spans="1:8" x14ac:dyDescent="0.2">
      <c r="A5" s="134" t="s">
        <v>521</v>
      </c>
      <c r="B5" s="139"/>
      <c r="C5" s="140"/>
      <c r="D5" s="141">
        <v>159297</v>
      </c>
      <c r="E5" s="142"/>
      <c r="F5" s="143">
        <v>47161</v>
      </c>
      <c r="G5" s="144"/>
      <c r="H5" s="145"/>
    </row>
    <row r="6" spans="1:8" x14ac:dyDescent="0.2">
      <c r="A6" s="146"/>
      <c r="B6" s="147"/>
      <c r="C6" s="148"/>
      <c r="D6" s="149">
        <v>137531</v>
      </c>
      <c r="E6" s="150"/>
      <c r="F6" s="151">
        <v>24595</v>
      </c>
      <c r="G6" s="152"/>
      <c r="H6" s="153"/>
    </row>
    <row r="7" spans="1:8" x14ac:dyDescent="0.2">
      <c r="A7" s="134" t="s">
        <v>522</v>
      </c>
      <c r="B7" s="139"/>
      <c r="C7" s="140"/>
      <c r="D7" s="141">
        <v>108847</v>
      </c>
      <c r="E7" s="142"/>
      <c r="F7" s="143">
        <v>43423</v>
      </c>
      <c r="G7" s="144"/>
      <c r="H7" s="145"/>
    </row>
    <row r="8" spans="1:8" x14ac:dyDescent="0.2">
      <c r="A8" s="146"/>
      <c r="B8" s="147"/>
      <c r="C8" s="148"/>
      <c r="D8" s="149">
        <v>51480</v>
      </c>
      <c r="E8" s="150"/>
      <c r="F8" s="151">
        <v>22207</v>
      </c>
      <c r="G8" s="152"/>
      <c r="H8" s="153"/>
    </row>
    <row r="9" spans="1:8" x14ac:dyDescent="0.2">
      <c r="A9" s="134" t="s">
        <v>523</v>
      </c>
      <c r="B9" s="139"/>
      <c r="C9" s="140"/>
      <c r="D9" s="141">
        <v>61910</v>
      </c>
      <c r="E9" s="142"/>
      <c r="F9" s="143">
        <v>45265</v>
      </c>
      <c r="G9" s="144"/>
      <c r="H9" s="145"/>
    </row>
    <row r="10" spans="1:8" x14ac:dyDescent="0.2">
      <c r="A10" s="146"/>
      <c r="B10" s="147"/>
      <c r="C10" s="148"/>
      <c r="D10" s="149">
        <v>36630</v>
      </c>
      <c r="E10" s="150"/>
      <c r="F10" s="151">
        <v>22600</v>
      </c>
      <c r="G10" s="152"/>
      <c r="H10" s="153"/>
    </row>
    <row r="11" spans="1:8" x14ac:dyDescent="0.2">
      <c r="A11" s="134" t="s">
        <v>524</v>
      </c>
      <c r="B11" s="139"/>
      <c r="C11" s="140"/>
      <c r="D11" s="141">
        <v>50162</v>
      </c>
      <c r="E11" s="142"/>
      <c r="F11" s="143">
        <v>54621</v>
      </c>
      <c r="G11" s="144"/>
      <c r="H11" s="145"/>
    </row>
    <row r="12" spans="1:8" x14ac:dyDescent="0.2">
      <c r="A12" s="146"/>
      <c r="B12" s="147"/>
      <c r="C12" s="154"/>
      <c r="D12" s="149">
        <v>34437</v>
      </c>
      <c r="E12" s="150"/>
      <c r="F12" s="151">
        <v>30892</v>
      </c>
      <c r="G12" s="152"/>
      <c r="H12" s="153"/>
    </row>
    <row r="13" spans="1:8" x14ac:dyDescent="0.2">
      <c r="A13" s="134"/>
      <c r="B13" s="139"/>
      <c r="C13" s="140"/>
      <c r="D13" s="141">
        <v>91460</v>
      </c>
      <c r="E13" s="142"/>
      <c r="F13" s="143">
        <v>48508</v>
      </c>
      <c r="G13" s="155"/>
      <c r="H13" s="145"/>
    </row>
    <row r="14" spans="1:8" x14ac:dyDescent="0.2">
      <c r="A14" s="146"/>
      <c r="B14" s="147"/>
      <c r="C14" s="148"/>
      <c r="D14" s="149">
        <v>63590</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10.53</v>
      </c>
      <c r="C19" s="156">
        <f>ROUND(VALUE(SUBSTITUTE(実質収支比率等に係る経年分析!G$48,"▲","-")),2)</f>
        <v>7.97</v>
      </c>
      <c r="D19" s="156">
        <f>ROUND(VALUE(SUBSTITUTE(実質収支比率等に係る経年分析!H$48,"▲","-")),2)</f>
        <v>9.82</v>
      </c>
      <c r="E19" s="156">
        <f>ROUND(VALUE(SUBSTITUTE(実質収支比率等に係る経年分析!I$48,"▲","-")),2)</f>
        <v>8.4499999999999993</v>
      </c>
      <c r="F19" s="156">
        <f>ROUND(VALUE(SUBSTITUTE(実質収支比率等に係る経年分析!J$48,"▲","-")),2)</f>
        <v>7.81</v>
      </c>
    </row>
    <row r="20" spans="1:11" x14ac:dyDescent="0.2">
      <c r="A20" s="156" t="s">
        <v>53</v>
      </c>
      <c r="B20" s="156">
        <f>ROUND(VALUE(SUBSTITUTE(実質収支比率等に係る経年分析!F$47,"▲","-")),2)</f>
        <v>26.08</v>
      </c>
      <c r="C20" s="156">
        <f>ROUND(VALUE(SUBSTITUTE(実質収支比率等に係る経年分析!G$47,"▲","-")),2)</f>
        <v>26.22</v>
      </c>
      <c r="D20" s="156">
        <f>ROUND(VALUE(SUBSTITUTE(実質収支比率等に係る経年分析!H$47,"▲","-")),2)</f>
        <v>26.18</v>
      </c>
      <c r="E20" s="156">
        <f>ROUND(VALUE(SUBSTITUTE(実質収支比率等に係る経年分析!I$47,"▲","-")),2)</f>
        <v>25.8</v>
      </c>
      <c r="F20" s="156">
        <f>ROUND(VALUE(SUBSTITUTE(実質収支比率等に係る経年分析!J$47,"▲","-")),2)</f>
        <v>24.69</v>
      </c>
    </row>
    <row r="21" spans="1:11" x14ac:dyDescent="0.2">
      <c r="A21" s="156" t="s">
        <v>54</v>
      </c>
      <c r="B21" s="156">
        <f>IF(ISNUMBER(VALUE(SUBSTITUTE(実質収支比率等に係る経年分析!F$49,"▲","-"))),ROUND(VALUE(SUBSTITUTE(実質収支比率等に係る経年分析!F$49,"▲","-")),2),NA())</f>
        <v>9.48</v>
      </c>
      <c r="C21" s="156">
        <f>IF(ISNUMBER(VALUE(SUBSTITUTE(実質収支比率等に係る経年分析!G$49,"▲","-"))),ROUND(VALUE(SUBSTITUTE(実質収支比率等に係る経年分析!G$49,"▲","-")),2),NA())</f>
        <v>-0.47</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-0.87</v>
      </c>
      <c r="F21" s="156">
        <f>IF(ISNUMBER(VALUE(SUBSTITUTE(実質収支比率等に係る経年分析!J$49,"▲","-"))),ROUND(VALUE(SUBSTITUTE(実質収支比率等に係る経年分析!J$49,"▲","-")),2),NA())</f>
        <v>-0.95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住宅用地取得造成事業特別会計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グリーンパーク推進整備事業基金特別会計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2">
      <c r="A33" s="157" t="str">
        <f>IF(連結実質赤字比率に係る赤字・黒字の構成分析!C$37="",NA(),連結実質赤字比率に係る赤字・黒字の構成分析!C$37)</f>
        <v>工業用地取得造成事業特別会計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2">
      <c r="A35" s="157" t="str">
        <f>IF(連結実質赤字比率に係る赤字・黒字の構成分析!C$35="",NA(),連結実質赤字比率に係る赤字・黒字の構成分析!C$35)</f>
        <v>ふるさと寄附金基金特別会計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3.14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1509</v>
      </c>
      <c r="E42" s="158"/>
      <c r="F42" s="158"/>
      <c r="G42" s="158">
        <f>'実質公債費比率（分子）の構造'!L$52</f>
        <v>1480</v>
      </c>
      <c r="H42" s="158"/>
      <c r="I42" s="158"/>
      <c r="J42" s="158">
        <f>'実質公債費比率（分子）の構造'!M$52</f>
        <v>1491</v>
      </c>
      <c r="K42" s="158"/>
      <c r="L42" s="158"/>
      <c r="M42" s="158">
        <f>'実質公債費比率（分子）の構造'!N$52</f>
        <v>1443</v>
      </c>
      <c r="N42" s="158"/>
      <c r="O42" s="158"/>
      <c r="P42" s="158">
        <f>'実質公債費比率（分子）の構造'!O$52</f>
        <v>1409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89</v>
      </c>
      <c r="C44" s="158"/>
      <c r="D44" s="158"/>
      <c r="E44" s="158">
        <f>'実質公債費比率（分子）の構造'!L$50</f>
        <v>84</v>
      </c>
      <c r="F44" s="158"/>
      <c r="G44" s="158"/>
      <c r="H44" s="158">
        <f>'実質公債費比率（分子）の構造'!M$50</f>
        <v>80</v>
      </c>
      <c r="I44" s="158"/>
      <c r="J44" s="158"/>
      <c r="K44" s="158">
        <f>'実質公債費比率（分子）の構造'!N$50</f>
        <v>73</v>
      </c>
      <c r="L44" s="158"/>
      <c r="M44" s="158"/>
      <c r="N44" s="158">
        <f>'実質公債費比率（分子）の構造'!O$50</f>
        <v>73</v>
      </c>
      <c r="O44" s="158"/>
      <c r="P44" s="158"/>
    </row>
    <row r="45" spans="1:16" x14ac:dyDescent="0.2">
      <c r="A45" s="158" t="s">
        <v>63</v>
      </c>
      <c r="B45" s="158">
        <f>'実質公債費比率（分子）の構造'!K$49</f>
        <v>24</v>
      </c>
      <c r="C45" s="158"/>
      <c r="D45" s="158"/>
      <c r="E45" s="158">
        <f>'実質公債費比率（分子）の構造'!L$49</f>
        <v>25</v>
      </c>
      <c r="F45" s="158"/>
      <c r="G45" s="158"/>
      <c r="H45" s="158">
        <f>'実質公債費比率（分子）の構造'!M$49</f>
        <v>21</v>
      </c>
      <c r="I45" s="158"/>
      <c r="J45" s="158"/>
      <c r="K45" s="158">
        <f>'実質公債費比率（分子）の構造'!N$49</f>
        <v>23</v>
      </c>
      <c r="L45" s="158"/>
      <c r="M45" s="158"/>
      <c r="N45" s="158">
        <f>'実質公債費比率（分子）の構造'!O$49</f>
        <v>26</v>
      </c>
      <c r="O45" s="158"/>
      <c r="P45" s="158"/>
    </row>
    <row r="46" spans="1:16" x14ac:dyDescent="0.2">
      <c r="A46" s="158" t="s">
        <v>64</v>
      </c>
      <c r="B46" s="158">
        <f>'実質公債費比率（分子）の構造'!K$48</f>
        <v>297</v>
      </c>
      <c r="C46" s="158"/>
      <c r="D46" s="158"/>
      <c r="E46" s="158">
        <f>'実質公債費比率（分子）の構造'!L$48</f>
        <v>311</v>
      </c>
      <c r="F46" s="158"/>
      <c r="G46" s="158"/>
      <c r="H46" s="158">
        <f>'実質公債費比率（分子）の構造'!M$48</f>
        <v>360</v>
      </c>
      <c r="I46" s="158"/>
      <c r="J46" s="158"/>
      <c r="K46" s="158">
        <f>'実質公債費比率（分子）の構造'!N$48</f>
        <v>367</v>
      </c>
      <c r="L46" s="158"/>
      <c r="M46" s="158"/>
      <c r="N46" s="158">
        <f>'実質公債費比率（分子）の構造'!O$48</f>
        <v>429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1668</v>
      </c>
      <c r="C49" s="158"/>
      <c r="D49" s="158"/>
      <c r="E49" s="158">
        <f>'実質公債費比率（分子）の構造'!L$45</f>
        <v>1695</v>
      </c>
      <c r="F49" s="158"/>
      <c r="G49" s="158"/>
      <c r="H49" s="158">
        <f>'実質公債費比率（分子）の構造'!M$45</f>
        <v>1674</v>
      </c>
      <c r="I49" s="158"/>
      <c r="J49" s="158"/>
      <c r="K49" s="158">
        <f>'実質公債費比率（分子）の構造'!N$45</f>
        <v>1667</v>
      </c>
      <c r="L49" s="158"/>
      <c r="M49" s="158"/>
      <c r="N49" s="158">
        <f>'実質公債費比率（分子）の構造'!O$45</f>
        <v>1509</v>
      </c>
      <c r="O49" s="158"/>
      <c r="P49" s="158"/>
    </row>
    <row r="50" spans="1:16" x14ac:dyDescent="0.2">
      <c r="A50" s="158" t="s">
        <v>67</v>
      </c>
      <c r="B50" s="158" t="e">
        <f>NA()</f>
        <v>#N/A</v>
      </c>
      <c r="C50" s="158">
        <f>IF(ISNUMBER('実質公債費比率（分子）の構造'!K$53),'実質公債費比率（分子）の構造'!K$53,NA())</f>
        <v>569</v>
      </c>
      <c r="D50" s="158" t="e">
        <f>NA()</f>
        <v>#N/A</v>
      </c>
      <c r="E50" s="158" t="e">
        <f>NA()</f>
        <v>#N/A</v>
      </c>
      <c r="F50" s="158">
        <f>IF(ISNUMBER('実質公債費比率（分子）の構造'!L$53),'実質公債費比率（分子）の構造'!L$53,NA())</f>
        <v>635</v>
      </c>
      <c r="G50" s="158" t="e">
        <f>NA()</f>
        <v>#N/A</v>
      </c>
      <c r="H50" s="158" t="e">
        <f>NA()</f>
        <v>#N/A</v>
      </c>
      <c r="I50" s="158">
        <f>IF(ISNUMBER('実質公債費比率（分子）の構造'!M$53),'実質公債費比率（分子）の構造'!M$53,NA())</f>
        <v>644</v>
      </c>
      <c r="J50" s="158" t="e">
        <f>NA()</f>
        <v>#N/A</v>
      </c>
      <c r="K50" s="158" t="e">
        <f>NA()</f>
        <v>#N/A</v>
      </c>
      <c r="L50" s="158">
        <f>IF(ISNUMBER('実質公債費比率（分子）の構造'!N$53),'実質公債費比率（分子）の構造'!N$53,NA())</f>
        <v>687</v>
      </c>
      <c r="M50" s="158" t="e">
        <f>NA()</f>
        <v>#N/A</v>
      </c>
      <c r="N50" s="158" t="e">
        <f>NA()</f>
        <v>#N/A</v>
      </c>
      <c r="O50" s="158">
        <f>IF(ISNUMBER('実質公債費比率（分子）の構造'!O$53),'実質公債費比率（分子）の構造'!O$53,NA())</f>
        <v>628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14556</v>
      </c>
      <c r="E56" s="157"/>
      <c r="F56" s="157"/>
      <c r="G56" s="157">
        <f>'将来負担比率（分子）の構造'!J$52</f>
        <v>14117</v>
      </c>
      <c r="H56" s="157"/>
      <c r="I56" s="157"/>
      <c r="J56" s="157">
        <f>'将来負担比率（分子）の構造'!K$52</f>
        <v>13417</v>
      </c>
      <c r="K56" s="157"/>
      <c r="L56" s="157"/>
      <c r="M56" s="157">
        <f>'将来負担比率（分子）の構造'!L$52</f>
        <v>12871</v>
      </c>
      <c r="N56" s="157"/>
      <c r="O56" s="157"/>
      <c r="P56" s="157">
        <f>'将来負担比率（分子）の構造'!M$52</f>
        <v>12013</v>
      </c>
    </row>
    <row r="57" spans="1:16" x14ac:dyDescent="0.2">
      <c r="A57" s="157" t="s">
        <v>42</v>
      </c>
      <c r="B57" s="157"/>
      <c r="C57" s="157"/>
      <c r="D57" s="157">
        <f>'将来負担比率（分子）の構造'!I$51</f>
        <v>2253</v>
      </c>
      <c r="E57" s="157"/>
      <c r="F57" s="157"/>
      <c r="G57" s="157">
        <f>'将来負担比率（分子）の構造'!J$51</f>
        <v>2134</v>
      </c>
      <c r="H57" s="157"/>
      <c r="I57" s="157"/>
      <c r="J57" s="157">
        <f>'将来負担比率（分子）の構造'!K$51</f>
        <v>2318</v>
      </c>
      <c r="K57" s="157"/>
      <c r="L57" s="157"/>
      <c r="M57" s="157">
        <f>'将来負担比率（分子）の構造'!L$51</f>
        <v>2270</v>
      </c>
      <c r="N57" s="157"/>
      <c r="O57" s="157"/>
      <c r="P57" s="157">
        <f>'将来負担比率（分子）の構造'!M$51</f>
        <v>2197</v>
      </c>
    </row>
    <row r="58" spans="1:16" x14ac:dyDescent="0.2">
      <c r="A58" s="157" t="s">
        <v>41</v>
      </c>
      <c r="B58" s="157"/>
      <c r="C58" s="157"/>
      <c r="D58" s="157">
        <f>'将来負担比率（分子）の構造'!I$50</f>
        <v>10703</v>
      </c>
      <c r="E58" s="157"/>
      <c r="F58" s="157"/>
      <c r="G58" s="157">
        <f>'将来負担比率（分子）の構造'!J$50</f>
        <v>10969</v>
      </c>
      <c r="H58" s="157"/>
      <c r="I58" s="157"/>
      <c r="J58" s="157">
        <f>'将来負担比率（分子）の構造'!K$50</f>
        <v>10359</v>
      </c>
      <c r="K58" s="157"/>
      <c r="L58" s="157"/>
      <c r="M58" s="157">
        <f>'将来負担比率（分子）の構造'!L$50</f>
        <v>10151</v>
      </c>
      <c r="N58" s="157"/>
      <c r="O58" s="157"/>
      <c r="P58" s="157">
        <f>'将来負担比率（分子）の構造'!M$50</f>
        <v>11434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1258</v>
      </c>
      <c r="C62" s="157"/>
      <c r="D62" s="157"/>
      <c r="E62" s="157">
        <f>'将来負担比率（分子）の構造'!J$45</f>
        <v>1161</v>
      </c>
      <c r="F62" s="157"/>
      <c r="G62" s="157"/>
      <c r="H62" s="157">
        <f>'将来負担比率（分子）の構造'!K$45</f>
        <v>1130</v>
      </c>
      <c r="I62" s="157"/>
      <c r="J62" s="157"/>
      <c r="K62" s="157">
        <f>'将来負担比率（分子）の構造'!L$45</f>
        <v>1449</v>
      </c>
      <c r="L62" s="157"/>
      <c r="M62" s="157"/>
      <c r="N62" s="157">
        <f>'将来負担比率（分子）の構造'!M$45</f>
        <v>1014</v>
      </c>
      <c r="O62" s="157"/>
      <c r="P62" s="157"/>
    </row>
    <row r="63" spans="1:16" x14ac:dyDescent="0.2">
      <c r="A63" s="157" t="s">
        <v>34</v>
      </c>
      <c r="B63" s="157">
        <f>'将来負担比率（分子）の構造'!I$44</f>
        <v>77</v>
      </c>
      <c r="C63" s="157"/>
      <c r="D63" s="157"/>
      <c r="E63" s="157">
        <f>'将来負担比率（分子）の構造'!J$44</f>
        <v>120</v>
      </c>
      <c r="F63" s="157"/>
      <c r="G63" s="157"/>
      <c r="H63" s="157">
        <f>'将来負担比率（分子）の構造'!K$44</f>
        <v>586</v>
      </c>
      <c r="I63" s="157"/>
      <c r="J63" s="157"/>
      <c r="K63" s="157">
        <f>'将来負担比率（分子）の構造'!L$44</f>
        <v>1977</v>
      </c>
      <c r="L63" s="157"/>
      <c r="M63" s="157"/>
      <c r="N63" s="157">
        <f>'将来負担比率（分子）の構造'!M$44</f>
        <v>2246</v>
      </c>
      <c r="O63" s="157"/>
      <c r="P63" s="157"/>
    </row>
    <row r="64" spans="1:16" x14ac:dyDescent="0.2">
      <c r="A64" s="157" t="s">
        <v>33</v>
      </c>
      <c r="B64" s="157">
        <f>'将来負担比率（分子）の構造'!I$43</f>
        <v>5426</v>
      </c>
      <c r="C64" s="157"/>
      <c r="D64" s="157"/>
      <c r="E64" s="157">
        <f>'将来負担比率（分子）の構造'!J$43</f>
        <v>5364</v>
      </c>
      <c r="F64" s="157"/>
      <c r="G64" s="157"/>
      <c r="H64" s="157">
        <f>'将来負担比率（分子）の構造'!K$43</f>
        <v>5831</v>
      </c>
      <c r="I64" s="157"/>
      <c r="J64" s="157"/>
      <c r="K64" s="157">
        <f>'将来負担比率（分子）の構造'!L$43</f>
        <v>5906</v>
      </c>
      <c r="L64" s="157"/>
      <c r="M64" s="157"/>
      <c r="N64" s="157">
        <f>'将来負担比率（分子）の構造'!M$43</f>
        <v>6163</v>
      </c>
      <c r="O64" s="157"/>
      <c r="P64" s="157"/>
    </row>
    <row r="65" spans="1:16" x14ac:dyDescent="0.2">
      <c r="A65" s="157" t="s">
        <v>32</v>
      </c>
      <c r="B65" s="157">
        <f>'将来負担比率（分子）の構造'!I$42</f>
        <v>4132</v>
      </c>
      <c r="C65" s="157"/>
      <c r="D65" s="157"/>
      <c r="E65" s="157">
        <f>'将来負担比率（分子）の構造'!J$42</f>
        <v>1654</v>
      </c>
      <c r="F65" s="157"/>
      <c r="G65" s="157"/>
      <c r="H65" s="157">
        <f>'将来負担比率（分子）の構造'!K$42</f>
        <v>1574</v>
      </c>
      <c r="I65" s="157"/>
      <c r="J65" s="157"/>
      <c r="K65" s="157">
        <f>'将来負担比率（分子）の構造'!L$42</f>
        <v>2442</v>
      </c>
      <c r="L65" s="157"/>
      <c r="M65" s="157"/>
      <c r="N65" s="157">
        <f>'将来負担比率（分子）の構造'!M$42</f>
        <v>2195</v>
      </c>
      <c r="O65" s="157"/>
      <c r="P65" s="157"/>
    </row>
    <row r="66" spans="1:16" x14ac:dyDescent="0.2">
      <c r="A66" s="157" t="s">
        <v>31</v>
      </c>
      <c r="B66" s="157">
        <f>'将来負担比率（分子）の構造'!I$41</f>
        <v>15579</v>
      </c>
      <c r="C66" s="157"/>
      <c r="D66" s="157"/>
      <c r="E66" s="157">
        <f>'将来負担比率（分子）の構造'!J$41</f>
        <v>16471</v>
      </c>
      <c r="F66" s="157"/>
      <c r="G66" s="157"/>
      <c r="H66" s="157">
        <f>'将来負担比率（分子）の構造'!K$41</f>
        <v>15840</v>
      </c>
      <c r="I66" s="157"/>
      <c r="J66" s="157"/>
      <c r="K66" s="157">
        <f>'将来負担比率（分子）の構造'!L$41</f>
        <v>14573</v>
      </c>
      <c r="L66" s="157"/>
      <c r="M66" s="157"/>
      <c r="N66" s="157">
        <f>'将来負担比率（分子）の構造'!M$41</f>
        <v>13559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1055</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2038</v>
      </c>
      <c r="C72" s="161">
        <f>基金残高に係る経年分析!G55</f>
        <v>2059</v>
      </c>
      <c r="D72" s="161">
        <f>基金残高に係る経年分析!H55</f>
        <v>2018</v>
      </c>
    </row>
    <row r="73" spans="1:16" x14ac:dyDescent="0.2">
      <c r="A73" s="160" t="s">
        <v>74</v>
      </c>
      <c r="B73" s="161">
        <f>基金残高に係る経年分析!F56</f>
        <v>1885</v>
      </c>
      <c r="C73" s="161">
        <f>基金残高に係る経年分析!G56</f>
        <v>1875</v>
      </c>
      <c r="D73" s="161">
        <f>基金残高に係る経年分析!H56</f>
        <v>1757</v>
      </c>
    </row>
    <row r="74" spans="1:16" x14ac:dyDescent="0.2">
      <c r="A74" s="160" t="s">
        <v>75</v>
      </c>
      <c r="B74" s="161">
        <f>基金残高に係る経年分析!F57</f>
        <v>8126</v>
      </c>
      <c r="C74" s="161">
        <f>基金残高に係る経年分析!G57</f>
        <v>7886</v>
      </c>
      <c r="D74" s="161">
        <f>基金残高に係る経年分析!H57</f>
        <v>9266</v>
      </c>
    </row>
  </sheetData>
  <sheetProtection algorithmName="SHA-512" hashValue="I8mfPi5zVqTMYSNQSu3DCcpKn1pwX5h9hHymiMFrdJBrRZU09/WTN/Jh2wyLzacs6DVgeLIGXundxnYqQzo+7g==" saltValue="VhHBTKDXs1S/mgpbGnFk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2886868</v>
      </c>
      <c r="S5" s="664"/>
      <c r="T5" s="664"/>
      <c r="U5" s="664"/>
      <c r="V5" s="664"/>
      <c r="W5" s="664"/>
      <c r="X5" s="664"/>
      <c r="Y5" s="689"/>
      <c r="Z5" s="702">
        <v>12</v>
      </c>
      <c r="AA5" s="702"/>
      <c r="AB5" s="702"/>
      <c r="AC5" s="702"/>
      <c r="AD5" s="703">
        <v>2886868</v>
      </c>
      <c r="AE5" s="703"/>
      <c r="AF5" s="703"/>
      <c r="AG5" s="703"/>
      <c r="AH5" s="703"/>
      <c r="AI5" s="703"/>
      <c r="AJ5" s="703"/>
      <c r="AK5" s="703"/>
      <c r="AL5" s="690">
        <v>35.1</v>
      </c>
      <c r="AM5" s="672"/>
      <c r="AN5" s="672"/>
      <c r="AO5" s="691"/>
      <c r="AP5" s="666" t="s">
        <v>217</v>
      </c>
      <c r="AQ5" s="667"/>
      <c r="AR5" s="667"/>
      <c r="AS5" s="667"/>
      <c r="AT5" s="667"/>
      <c r="AU5" s="667"/>
      <c r="AV5" s="667"/>
      <c r="AW5" s="667"/>
      <c r="AX5" s="667"/>
      <c r="AY5" s="667"/>
      <c r="AZ5" s="667"/>
      <c r="BA5" s="667"/>
      <c r="BB5" s="667"/>
      <c r="BC5" s="667"/>
      <c r="BD5" s="667"/>
      <c r="BE5" s="667"/>
      <c r="BF5" s="668"/>
      <c r="BG5" s="608">
        <v>2886868</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96136</v>
      </c>
      <c r="S6" s="609"/>
      <c r="T6" s="609"/>
      <c r="U6" s="609"/>
      <c r="V6" s="609"/>
      <c r="W6" s="609"/>
      <c r="X6" s="609"/>
      <c r="Y6" s="610"/>
      <c r="Z6" s="646">
        <v>0.4</v>
      </c>
      <c r="AA6" s="646"/>
      <c r="AB6" s="646"/>
      <c r="AC6" s="646"/>
      <c r="AD6" s="647">
        <v>96136</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2886868</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124270</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124270</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1069</v>
      </c>
      <c r="S7" s="609"/>
      <c r="T7" s="609"/>
      <c r="U7" s="609"/>
      <c r="V7" s="609"/>
      <c r="W7" s="609"/>
      <c r="X7" s="609"/>
      <c r="Y7" s="610"/>
      <c r="Z7" s="646">
        <v>0</v>
      </c>
      <c r="AA7" s="646"/>
      <c r="AB7" s="646"/>
      <c r="AC7" s="646"/>
      <c r="AD7" s="647">
        <v>1069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1130808</v>
      </c>
      <c r="BH7" s="609"/>
      <c r="BI7" s="609"/>
      <c r="BJ7" s="609"/>
      <c r="BK7" s="609"/>
      <c r="BL7" s="609"/>
      <c r="BM7" s="609"/>
      <c r="BN7" s="610"/>
      <c r="BO7" s="646">
        <v>39.200000000000003</v>
      </c>
      <c r="BP7" s="646"/>
      <c r="BQ7" s="646"/>
      <c r="BR7" s="646"/>
      <c r="BS7" s="647" t="s">
        <v>121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9828089</v>
      </c>
      <c r="CS7" s="609"/>
      <c r="CT7" s="609"/>
      <c r="CU7" s="609"/>
      <c r="CV7" s="609"/>
      <c r="CW7" s="609"/>
      <c r="CX7" s="609"/>
      <c r="CY7" s="610"/>
      <c r="CZ7" s="646">
        <v>42.3</v>
      </c>
      <c r="DA7" s="646"/>
      <c r="DB7" s="646"/>
      <c r="DC7" s="646"/>
      <c r="DD7" s="614">
        <v>148788</v>
      </c>
      <c r="DE7" s="609"/>
      <c r="DF7" s="609"/>
      <c r="DG7" s="609"/>
      <c r="DH7" s="609"/>
      <c r="DI7" s="609"/>
      <c r="DJ7" s="609"/>
      <c r="DK7" s="609"/>
      <c r="DL7" s="609"/>
      <c r="DM7" s="609"/>
      <c r="DN7" s="609"/>
      <c r="DO7" s="609"/>
      <c r="DP7" s="610"/>
      <c r="DQ7" s="614">
        <v>1955075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16383</v>
      </c>
      <c r="S8" s="609"/>
      <c r="T8" s="609"/>
      <c r="U8" s="609"/>
      <c r="V8" s="609"/>
      <c r="W8" s="609"/>
      <c r="X8" s="609"/>
      <c r="Y8" s="610"/>
      <c r="Z8" s="646">
        <v>0.1</v>
      </c>
      <c r="AA8" s="646"/>
      <c r="AB8" s="646"/>
      <c r="AC8" s="646"/>
      <c r="AD8" s="647">
        <v>16383</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39849</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5928249</v>
      </c>
      <c r="CS8" s="609"/>
      <c r="CT8" s="609"/>
      <c r="CU8" s="609"/>
      <c r="CV8" s="609"/>
      <c r="CW8" s="609"/>
      <c r="CX8" s="609"/>
      <c r="CY8" s="610"/>
      <c r="CZ8" s="646">
        <v>25.5</v>
      </c>
      <c r="DA8" s="646"/>
      <c r="DB8" s="646"/>
      <c r="DC8" s="646"/>
      <c r="DD8" s="614">
        <v>24997</v>
      </c>
      <c r="DE8" s="609"/>
      <c r="DF8" s="609"/>
      <c r="DG8" s="609"/>
      <c r="DH8" s="609"/>
      <c r="DI8" s="609"/>
      <c r="DJ8" s="609"/>
      <c r="DK8" s="609"/>
      <c r="DL8" s="609"/>
      <c r="DM8" s="609"/>
      <c r="DN8" s="609"/>
      <c r="DO8" s="609"/>
      <c r="DP8" s="610"/>
      <c r="DQ8" s="614">
        <v>3200638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20203</v>
      </c>
      <c r="S9" s="609"/>
      <c r="T9" s="609"/>
      <c r="U9" s="609"/>
      <c r="V9" s="609"/>
      <c r="W9" s="609"/>
      <c r="X9" s="609"/>
      <c r="Y9" s="610"/>
      <c r="Z9" s="646">
        <v>0.1</v>
      </c>
      <c r="AA9" s="646"/>
      <c r="AB9" s="646"/>
      <c r="AC9" s="646"/>
      <c r="AD9" s="647">
        <v>20203</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963133</v>
      </c>
      <c r="BH9" s="609"/>
      <c r="BI9" s="609"/>
      <c r="BJ9" s="609"/>
      <c r="BK9" s="609"/>
      <c r="BL9" s="609"/>
      <c r="BM9" s="609"/>
      <c r="BN9" s="610"/>
      <c r="BO9" s="646">
        <v>33.4</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1125849</v>
      </c>
      <c r="CS9" s="609"/>
      <c r="CT9" s="609"/>
      <c r="CU9" s="609"/>
      <c r="CV9" s="609"/>
      <c r="CW9" s="609"/>
      <c r="CX9" s="609"/>
      <c r="CY9" s="610"/>
      <c r="CZ9" s="646">
        <v>4.8</v>
      </c>
      <c r="DA9" s="646"/>
      <c r="DB9" s="646"/>
      <c r="DC9" s="646"/>
      <c r="DD9" s="614">
        <v>5160</v>
      </c>
      <c r="DE9" s="609"/>
      <c r="DF9" s="609"/>
      <c r="DG9" s="609"/>
      <c r="DH9" s="609"/>
      <c r="DI9" s="609"/>
      <c r="DJ9" s="609"/>
      <c r="DK9" s="609"/>
      <c r="DL9" s="609"/>
      <c r="DM9" s="609"/>
      <c r="DN9" s="609"/>
      <c r="DO9" s="609"/>
      <c r="DP9" s="610"/>
      <c r="DQ9" s="614">
        <v>881841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64352</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10171</v>
      </c>
      <c r="CS10" s="609"/>
      <c r="CT10" s="609"/>
      <c r="CU10" s="609"/>
      <c r="CV10" s="609"/>
      <c r="CW10" s="609"/>
      <c r="CX10" s="609"/>
      <c r="CY10" s="610"/>
      <c r="CZ10" s="646">
        <v>0</v>
      </c>
      <c r="DA10" s="646"/>
      <c r="DB10" s="646"/>
      <c r="DC10" s="646"/>
      <c r="DD10" s="614">
        <v>598</v>
      </c>
      <c r="DE10" s="609"/>
      <c r="DF10" s="609"/>
      <c r="DG10" s="609"/>
      <c r="DH10" s="609"/>
      <c r="DI10" s="609"/>
      <c r="DJ10" s="609"/>
      <c r="DK10" s="609"/>
      <c r="DL10" s="609"/>
      <c r="DM10" s="609"/>
      <c r="DN10" s="609"/>
      <c r="DO10" s="609"/>
      <c r="DP10" s="610"/>
      <c r="DQ10" s="614">
        <v>8863</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657359</v>
      </c>
      <c r="S11" s="609"/>
      <c r="T11" s="609"/>
      <c r="U11" s="609"/>
      <c r="V11" s="609"/>
      <c r="W11" s="609"/>
      <c r="X11" s="609"/>
      <c r="Y11" s="610"/>
      <c r="Z11" s="611">
        <v>2.7</v>
      </c>
      <c r="AA11" s="612"/>
      <c r="AB11" s="612"/>
      <c r="AC11" s="613"/>
      <c r="AD11" s="614">
        <v>657359</v>
      </c>
      <c r="AE11" s="609"/>
      <c r="AF11" s="609"/>
      <c r="AG11" s="609"/>
      <c r="AH11" s="609"/>
      <c r="AI11" s="609"/>
      <c r="AJ11" s="609"/>
      <c r="AK11" s="610"/>
      <c r="AL11" s="611">
        <v>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63474</v>
      </c>
      <c r="BH11" s="609"/>
      <c r="BI11" s="609"/>
      <c r="BJ11" s="609"/>
      <c r="BK11" s="609"/>
      <c r="BL11" s="609"/>
      <c r="BM11" s="609"/>
      <c r="BN11" s="610"/>
      <c r="BO11" s="646">
        <v>2.2000000000000002</v>
      </c>
      <c r="BP11" s="646"/>
      <c r="BQ11" s="646"/>
      <c r="BR11" s="646"/>
      <c r="BS11" s="647" t="s">
        <v>121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626291</v>
      </c>
      <c r="CS11" s="609"/>
      <c r="CT11" s="609"/>
      <c r="CU11" s="609"/>
      <c r="CV11" s="609"/>
      <c r="CW11" s="609"/>
      <c r="CX11" s="609"/>
      <c r="CY11" s="610"/>
      <c r="CZ11" s="646">
        <v>2.7</v>
      </c>
      <c r="DA11" s="646"/>
      <c r="DB11" s="646"/>
      <c r="DC11" s="646"/>
      <c r="DD11" s="614">
        <v>114843</v>
      </c>
      <c r="DE11" s="609"/>
      <c r="DF11" s="609"/>
      <c r="DG11" s="609"/>
      <c r="DH11" s="609"/>
      <c r="DI11" s="609"/>
      <c r="DJ11" s="609"/>
      <c r="DK11" s="609"/>
      <c r="DL11" s="609"/>
      <c r="DM11" s="609"/>
      <c r="DN11" s="609"/>
      <c r="DO11" s="609"/>
      <c r="DP11" s="610"/>
      <c r="DQ11" s="614">
        <v>320158</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14897</v>
      </c>
      <c r="S12" s="609"/>
      <c r="T12" s="609"/>
      <c r="U12" s="609"/>
      <c r="V12" s="609"/>
      <c r="W12" s="609"/>
      <c r="X12" s="609"/>
      <c r="Y12" s="610"/>
      <c r="Z12" s="646">
        <v>0.1</v>
      </c>
      <c r="AA12" s="646"/>
      <c r="AB12" s="646"/>
      <c r="AC12" s="646"/>
      <c r="AD12" s="647">
        <v>14897</v>
      </c>
      <c r="AE12" s="647"/>
      <c r="AF12" s="647"/>
      <c r="AG12" s="647"/>
      <c r="AH12" s="647"/>
      <c r="AI12" s="647"/>
      <c r="AJ12" s="647"/>
      <c r="AK12" s="647"/>
      <c r="AL12" s="611">
        <v>0.2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1407187</v>
      </c>
      <c r="BH12" s="609"/>
      <c r="BI12" s="609"/>
      <c r="BJ12" s="609"/>
      <c r="BK12" s="609"/>
      <c r="BL12" s="609"/>
      <c r="BM12" s="609"/>
      <c r="BN12" s="610"/>
      <c r="BO12" s="646">
        <v>48.7</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76109</v>
      </c>
      <c r="CS12" s="609"/>
      <c r="CT12" s="609"/>
      <c r="CU12" s="609"/>
      <c r="CV12" s="609"/>
      <c r="CW12" s="609"/>
      <c r="CX12" s="609"/>
      <c r="CY12" s="610"/>
      <c r="CZ12" s="646">
        <v>0.3</v>
      </c>
      <c r="DA12" s="646"/>
      <c r="DB12" s="646"/>
      <c r="DC12" s="646"/>
      <c r="DD12" s="614">
        <v>392</v>
      </c>
      <c r="DE12" s="609"/>
      <c r="DF12" s="609"/>
      <c r="DG12" s="609"/>
      <c r="DH12" s="609"/>
      <c r="DI12" s="609"/>
      <c r="DJ12" s="609"/>
      <c r="DK12" s="609"/>
      <c r="DL12" s="609"/>
      <c r="DM12" s="609"/>
      <c r="DN12" s="609"/>
      <c r="DO12" s="609"/>
      <c r="DP12" s="610"/>
      <c r="DQ12" s="614">
        <v>68052</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1406177</v>
      </c>
      <c r="BH13" s="609"/>
      <c r="BI13" s="609"/>
      <c r="BJ13" s="609"/>
      <c r="BK13" s="609"/>
      <c r="BL13" s="609"/>
      <c r="BM13" s="609"/>
      <c r="BN13" s="610"/>
      <c r="BO13" s="646">
        <v>48.7</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1337581</v>
      </c>
      <c r="CS13" s="609"/>
      <c r="CT13" s="609"/>
      <c r="CU13" s="609"/>
      <c r="CV13" s="609"/>
      <c r="CW13" s="609"/>
      <c r="CX13" s="609"/>
      <c r="CY13" s="610"/>
      <c r="CZ13" s="646">
        <v>5.8</v>
      </c>
      <c r="DA13" s="646"/>
      <c r="DB13" s="646"/>
      <c r="DC13" s="646"/>
      <c r="DD13" s="614">
        <v>536952</v>
      </c>
      <c r="DE13" s="609"/>
      <c r="DF13" s="609"/>
      <c r="DG13" s="609"/>
      <c r="DH13" s="609"/>
      <c r="DI13" s="609"/>
      <c r="DJ13" s="609"/>
      <c r="DK13" s="609"/>
      <c r="DL13" s="609"/>
      <c r="DM13" s="609"/>
      <c r="DN13" s="609"/>
      <c r="DO13" s="609"/>
      <c r="DP13" s="610"/>
      <c r="DQ13" s="614">
        <v>685286</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112740</v>
      </c>
      <c r="BH14" s="609"/>
      <c r="BI14" s="609"/>
      <c r="BJ14" s="609"/>
      <c r="BK14" s="609"/>
      <c r="BL14" s="609"/>
      <c r="BM14" s="609"/>
      <c r="BN14" s="610"/>
      <c r="BO14" s="646">
        <v>3.9</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612967</v>
      </c>
      <c r="CS14" s="609"/>
      <c r="CT14" s="609"/>
      <c r="CU14" s="609"/>
      <c r="CV14" s="609"/>
      <c r="CW14" s="609"/>
      <c r="CX14" s="609"/>
      <c r="CY14" s="610"/>
      <c r="CZ14" s="646">
        <v>2.6</v>
      </c>
      <c r="DA14" s="646"/>
      <c r="DB14" s="646"/>
      <c r="DC14" s="646"/>
      <c r="DD14" s="614">
        <v>141233</v>
      </c>
      <c r="DE14" s="609"/>
      <c r="DF14" s="609"/>
      <c r="DG14" s="609"/>
      <c r="DH14" s="609"/>
      <c r="DI14" s="609"/>
      <c r="DJ14" s="609"/>
      <c r="DK14" s="609"/>
      <c r="DL14" s="609"/>
      <c r="DM14" s="609"/>
      <c r="DN14" s="609"/>
      <c r="DO14" s="609"/>
      <c r="DP14" s="610"/>
      <c r="DQ14" s="614">
        <v>461390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9264</v>
      </c>
      <c r="S15" s="609"/>
      <c r="T15" s="609"/>
      <c r="U15" s="609"/>
      <c r="V15" s="609"/>
      <c r="W15" s="609"/>
      <c r="X15" s="609"/>
      <c r="Y15" s="610"/>
      <c r="Z15" s="646">
        <v>0</v>
      </c>
      <c r="AA15" s="646"/>
      <c r="AB15" s="646"/>
      <c r="AC15" s="646"/>
      <c r="AD15" s="647">
        <v>9264</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236133</v>
      </c>
      <c r="BH15" s="609"/>
      <c r="BI15" s="609"/>
      <c r="BJ15" s="609"/>
      <c r="BK15" s="609"/>
      <c r="BL15" s="609"/>
      <c r="BM15" s="609"/>
      <c r="BN15" s="610"/>
      <c r="BO15" s="646">
        <v>8.1999999999999993</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2005379</v>
      </c>
      <c r="CS15" s="609"/>
      <c r="CT15" s="609"/>
      <c r="CU15" s="609"/>
      <c r="CV15" s="609"/>
      <c r="CW15" s="609"/>
      <c r="CX15" s="609"/>
      <c r="CY15" s="610"/>
      <c r="CZ15" s="646">
        <v>8.6</v>
      </c>
      <c r="DA15" s="646"/>
      <c r="DB15" s="646"/>
      <c r="DC15" s="646"/>
      <c r="DD15" s="614">
        <v>319874</v>
      </c>
      <c r="DE15" s="609"/>
      <c r="DF15" s="609"/>
      <c r="DG15" s="609"/>
      <c r="DH15" s="609"/>
      <c r="DI15" s="609"/>
      <c r="DJ15" s="609"/>
      <c r="DK15" s="609"/>
      <c r="DL15" s="609"/>
      <c r="DM15" s="609"/>
      <c r="DN15" s="609"/>
      <c r="DO15" s="609"/>
      <c r="DP15" s="610"/>
      <c r="DQ15" s="614">
        <v>1193783</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53422</v>
      </c>
      <c r="S16" s="609"/>
      <c r="T16" s="609"/>
      <c r="U16" s="609"/>
      <c r="V16" s="609"/>
      <c r="W16" s="609"/>
      <c r="X16" s="609"/>
      <c r="Y16" s="610"/>
      <c r="Z16" s="646">
        <v>0.2</v>
      </c>
      <c r="AA16" s="646"/>
      <c r="AB16" s="646"/>
      <c r="AC16" s="646"/>
      <c r="AD16" s="647">
        <v>53422</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32627</v>
      </c>
      <c r="CS16" s="609"/>
      <c r="CT16" s="609"/>
      <c r="CU16" s="609"/>
      <c r="CV16" s="609"/>
      <c r="CW16" s="609"/>
      <c r="CX16" s="609"/>
      <c r="CY16" s="610"/>
      <c r="CZ16" s="646">
        <v>0.1</v>
      </c>
      <c r="DA16" s="646"/>
      <c r="DB16" s="646"/>
      <c r="DC16" s="646"/>
      <c r="DD16" s="614" t="s">
        <v>121</v>
      </c>
      <c r="DE16" s="609"/>
      <c r="DF16" s="609"/>
      <c r="DG16" s="609"/>
      <c r="DH16" s="609"/>
      <c r="DI16" s="609"/>
      <c r="DJ16" s="609"/>
      <c r="DK16" s="609"/>
      <c r="DL16" s="609"/>
      <c r="DM16" s="609"/>
      <c r="DN16" s="609"/>
      <c r="DO16" s="609"/>
      <c r="DP16" s="610"/>
      <c r="DQ16" s="614">
        <v>13</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150314</v>
      </c>
      <c r="S17" s="609"/>
      <c r="T17" s="609"/>
      <c r="U17" s="609"/>
      <c r="V17" s="609"/>
      <c r="W17" s="609"/>
      <c r="X17" s="609"/>
      <c r="Y17" s="610"/>
      <c r="Z17" s="646">
        <v>0.6</v>
      </c>
      <c r="AA17" s="646"/>
      <c r="AB17" s="646"/>
      <c r="AC17" s="646"/>
      <c r="AD17" s="647">
        <v>150314</v>
      </c>
      <c r="AE17" s="647"/>
      <c r="AF17" s="647"/>
      <c r="AG17" s="647"/>
      <c r="AH17" s="647"/>
      <c r="AI17" s="647"/>
      <c r="AJ17" s="647"/>
      <c r="AK17" s="647"/>
      <c r="AL17" s="611">
        <v>1.8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1509238</v>
      </c>
      <c r="CS17" s="609"/>
      <c r="CT17" s="609"/>
      <c r="CU17" s="609"/>
      <c r="CV17" s="609"/>
      <c r="CW17" s="609"/>
      <c r="CX17" s="609"/>
      <c r="CY17" s="610"/>
      <c r="CZ17" s="646">
        <v>6.5</v>
      </c>
      <c r="DA17" s="646"/>
      <c r="DB17" s="646"/>
      <c r="DC17" s="646"/>
      <c r="DD17" s="614" t="s">
        <v>121</v>
      </c>
      <c r="DE17" s="609"/>
      <c r="DF17" s="609"/>
      <c r="DG17" s="609"/>
      <c r="DH17" s="609"/>
      <c r="DI17" s="609"/>
      <c r="DJ17" s="609"/>
      <c r="DK17" s="609"/>
      <c r="DL17" s="609"/>
      <c r="DM17" s="609"/>
      <c r="DN17" s="609"/>
      <c r="DO17" s="609"/>
      <c r="DP17" s="610"/>
      <c r="DQ17" s="614">
        <v>1471840</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38242</v>
      </c>
      <c r="S18" s="609"/>
      <c r="T18" s="609"/>
      <c r="U18" s="609"/>
      <c r="V18" s="609"/>
      <c r="W18" s="609"/>
      <c r="X18" s="609"/>
      <c r="Y18" s="610"/>
      <c r="Z18" s="646">
        <v>0.2</v>
      </c>
      <c r="AA18" s="646"/>
      <c r="AB18" s="646"/>
      <c r="AC18" s="646"/>
      <c r="AD18" s="647">
        <v>38242</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111324</v>
      </c>
      <c r="S19" s="609"/>
      <c r="T19" s="609"/>
      <c r="U19" s="609"/>
      <c r="V19" s="609"/>
      <c r="W19" s="609"/>
      <c r="X19" s="609"/>
      <c r="Y19" s="610"/>
      <c r="Z19" s="646">
        <v>0.5</v>
      </c>
      <c r="AA19" s="646"/>
      <c r="AB19" s="646"/>
      <c r="AC19" s="646"/>
      <c r="AD19" s="647">
        <v>111324</v>
      </c>
      <c r="AE19" s="647"/>
      <c r="AF19" s="647"/>
      <c r="AG19" s="647"/>
      <c r="AH19" s="647"/>
      <c r="AI19" s="647"/>
      <c r="AJ19" s="647"/>
      <c r="AK19" s="647"/>
      <c r="AL19" s="611">
        <v>1.4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748</v>
      </c>
      <c r="S20" s="609"/>
      <c r="T20" s="609"/>
      <c r="U20" s="609"/>
      <c r="V20" s="609"/>
      <c r="W20" s="609"/>
      <c r="X20" s="609"/>
      <c r="Y20" s="610"/>
      <c r="Z20" s="646">
        <v>0</v>
      </c>
      <c r="AA20" s="646"/>
      <c r="AB20" s="646"/>
      <c r="AC20" s="646"/>
      <c r="AD20" s="647">
        <v>748</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23216820</v>
      </c>
      <c r="CS20" s="609"/>
      <c r="CT20" s="609"/>
      <c r="CU20" s="609"/>
      <c r="CV20" s="609"/>
      <c r="CW20" s="609"/>
      <c r="CX20" s="609"/>
      <c r="CY20" s="610"/>
      <c r="CZ20" s="646">
        <v>100</v>
      </c>
      <c r="DA20" s="646"/>
      <c r="DB20" s="646"/>
      <c r="DC20" s="646"/>
      <c r="DD20" s="614">
        <v>1292837</v>
      </c>
      <c r="DE20" s="609"/>
      <c r="DF20" s="609"/>
      <c r="DG20" s="609"/>
      <c r="DH20" s="609"/>
      <c r="DI20" s="609"/>
      <c r="DJ20" s="609"/>
      <c r="DK20" s="609"/>
      <c r="DL20" s="609"/>
      <c r="DM20" s="609"/>
      <c r="DN20" s="609"/>
      <c r="DO20" s="609"/>
      <c r="DP20" s="610"/>
      <c r="DQ20" s="614">
        <v>10371209</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4432462</v>
      </c>
      <c r="S21" s="609"/>
      <c r="T21" s="609"/>
      <c r="U21" s="609"/>
      <c r="V21" s="609"/>
      <c r="W21" s="609"/>
      <c r="X21" s="609"/>
      <c r="Y21" s="610"/>
      <c r="Z21" s="646">
        <v>18.5</v>
      </c>
      <c r="AA21" s="646"/>
      <c r="AB21" s="646"/>
      <c r="AC21" s="646"/>
      <c r="AD21" s="647">
        <v>4277249</v>
      </c>
      <c r="AE21" s="647"/>
      <c r="AF21" s="647"/>
      <c r="AG21" s="647"/>
      <c r="AH21" s="647"/>
      <c r="AI21" s="647"/>
      <c r="AJ21" s="647"/>
      <c r="AK21" s="647"/>
      <c r="AL21" s="611">
        <v>52</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4277249</v>
      </c>
      <c r="S22" s="609"/>
      <c r="T22" s="609"/>
      <c r="U22" s="609"/>
      <c r="V22" s="609"/>
      <c r="W22" s="609"/>
      <c r="X22" s="609"/>
      <c r="Y22" s="610"/>
      <c r="Z22" s="646">
        <v>17.8</v>
      </c>
      <c r="AA22" s="646"/>
      <c r="AB22" s="646"/>
      <c r="AC22" s="646"/>
      <c r="AD22" s="647">
        <v>4277249</v>
      </c>
      <c r="AE22" s="647"/>
      <c r="AF22" s="647"/>
      <c r="AG22" s="647"/>
      <c r="AH22" s="647"/>
      <c r="AI22" s="647"/>
      <c r="AJ22" s="647"/>
      <c r="AK22" s="647"/>
      <c r="AL22" s="611">
        <v>52</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155213</v>
      </c>
      <c r="S23" s="609"/>
      <c r="T23" s="609"/>
      <c r="U23" s="609"/>
      <c r="V23" s="609"/>
      <c r="W23" s="609"/>
      <c r="X23" s="609"/>
      <c r="Y23" s="610"/>
      <c r="Z23" s="646">
        <v>0.6</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7550416</v>
      </c>
      <c r="CS24" s="664"/>
      <c r="CT24" s="664"/>
      <c r="CU24" s="664"/>
      <c r="CV24" s="664"/>
      <c r="CW24" s="664"/>
      <c r="CX24" s="664"/>
      <c r="CY24" s="689"/>
      <c r="CZ24" s="690">
        <v>32.5</v>
      </c>
      <c r="DA24" s="672"/>
      <c r="DB24" s="672"/>
      <c r="DC24" s="692"/>
      <c r="DD24" s="688">
        <v>4947078</v>
      </c>
      <c r="DE24" s="664"/>
      <c r="DF24" s="664"/>
      <c r="DG24" s="664"/>
      <c r="DH24" s="664"/>
      <c r="DI24" s="664"/>
      <c r="DJ24" s="664"/>
      <c r="DK24" s="689"/>
      <c r="DL24" s="688">
        <v>4569234</v>
      </c>
      <c r="DM24" s="664"/>
      <c r="DN24" s="664"/>
      <c r="DO24" s="664"/>
      <c r="DP24" s="664"/>
      <c r="DQ24" s="664"/>
      <c r="DR24" s="664"/>
      <c r="DS24" s="664"/>
      <c r="DT24" s="664"/>
      <c r="DU24" s="664"/>
      <c r="DV24" s="689"/>
      <c r="DW24" s="690">
        <v>55.4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8338377</v>
      </c>
      <c r="S25" s="609"/>
      <c r="T25" s="609"/>
      <c r="U25" s="609"/>
      <c r="V25" s="609"/>
      <c r="W25" s="609"/>
      <c r="X25" s="609"/>
      <c r="Y25" s="610"/>
      <c r="Z25" s="646">
        <v>34.700000000000003</v>
      </c>
      <c r="AA25" s="646"/>
      <c r="AB25" s="646"/>
      <c r="AC25" s="646"/>
      <c r="AD25" s="647">
        <v>8183164</v>
      </c>
      <c r="AE25" s="647"/>
      <c r="AF25" s="647"/>
      <c r="AG25" s="647"/>
      <c r="AH25" s="647"/>
      <c r="AI25" s="647"/>
      <c r="AJ25" s="647"/>
      <c r="AK25" s="647"/>
      <c r="AL25" s="611">
        <v>99.5</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2367102</v>
      </c>
      <c r="CS25" s="621"/>
      <c r="CT25" s="621"/>
      <c r="CU25" s="621"/>
      <c r="CV25" s="621"/>
      <c r="CW25" s="621"/>
      <c r="CX25" s="621"/>
      <c r="CY25" s="622"/>
      <c r="CZ25" s="611">
        <v>10.199999999999999</v>
      </c>
      <c r="DA25" s="623"/>
      <c r="DB25" s="623"/>
      <c r="DC25" s="624"/>
      <c r="DD25" s="614">
        <v>2162041</v>
      </c>
      <c r="DE25" s="621"/>
      <c r="DF25" s="621"/>
      <c r="DG25" s="621"/>
      <c r="DH25" s="621"/>
      <c r="DI25" s="621"/>
      <c r="DJ25" s="621"/>
      <c r="DK25" s="622"/>
      <c r="DL25" s="614">
        <v>2146690</v>
      </c>
      <c r="DM25" s="621"/>
      <c r="DN25" s="621"/>
      <c r="DO25" s="621"/>
      <c r="DP25" s="621"/>
      <c r="DQ25" s="621"/>
      <c r="DR25" s="621"/>
      <c r="DS25" s="621"/>
      <c r="DT25" s="621"/>
      <c r="DU25" s="621"/>
      <c r="DV25" s="622"/>
      <c r="DW25" s="611">
        <v>26</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2689</v>
      </c>
      <c r="S26" s="609"/>
      <c r="T26" s="609"/>
      <c r="U26" s="609"/>
      <c r="V26" s="609"/>
      <c r="W26" s="609"/>
      <c r="X26" s="609"/>
      <c r="Y26" s="610"/>
      <c r="Z26" s="646">
        <v>0</v>
      </c>
      <c r="AA26" s="646"/>
      <c r="AB26" s="646"/>
      <c r="AC26" s="646"/>
      <c r="AD26" s="647">
        <v>2689</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1283423</v>
      </c>
      <c r="CS26" s="609"/>
      <c r="CT26" s="609"/>
      <c r="CU26" s="609"/>
      <c r="CV26" s="609"/>
      <c r="CW26" s="609"/>
      <c r="CX26" s="609"/>
      <c r="CY26" s="610"/>
      <c r="CZ26" s="611">
        <v>5.5</v>
      </c>
      <c r="DA26" s="623"/>
      <c r="DB26" s="623"/>
      <c r="DC26" s="624"/>
      <c r="DD26" s="614">
        <v>1195097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160328</v>
      </c>
      <c r="S27" s="609"/>
      <c r="T27" s="609"/>
      <c r="U27" s="609"/>
      <c r="V27" s="609"/>
      <c r="W27" s="609"/>
      <c r="X27" s="609"/>
      <c r="Y27" s="610"/>
      <c r="Z27" s="646">
        <v>0.7</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2886868</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3674076</v>
      </c>
      <c r="CS27" s="621"/>
      <c r="CT27" s="621"/>
      <c r="CU27" s="621"/>
      <c r="CV27" s="621"/>
      <c r="CW27" s="621"/>
      <c r="CX27" s="621"/>
      <c r="CY27" s="622"/>
      <c r="CZ27" s="611">
        <v>15.8</v>
      </c>
      <c r="DA27" s="623"/>
      <c r="DB27" s="623"/>
      <c r="DC27" s="624"/>
      <c r="DD27" s="614">
        <v>1313197</v>
      </c>
      <c r="DE27" s="621"/>
      <c r="DF27" s="621"/>
      <c r="DG27" s="621"/>
      <c r="DH27" s="621"/>
      <c r="DI27" s="621"/>
      <c r="DJ27" s="621"/>
      <c r="DK27" s="622"/>
      <c r="DL27" s="614">
        <v>950704</v>
      </c>
      <c r="DM27" s="621"/>
      <c r="DN27" s="621"/>
      <c r="DO27" s="621"/>
      <c r="DP27" s="621"/>
      <c r="DQ27" s="621"/>
      <c r="DR27" s="621"/>
      <c r="DS27" s="621"/>
      <c r="DT27" s="621"/>
      <c r="DU27" s="621"/>
      <c r="DV27" s="622"/>
      <c r="DW27" s="611">
        <v>11.5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319431</v>
      </c>
      <c r="S28" s="609"/>
      <c r="T28" s="609"/>
      <c r="U28" s="609"/>
      <c r="V28" s="609"/>
      <c r="W28" s="609"/>
      <c r="X28" s="609"/>
      <c r="Y28" s="610"/>
      <c r="Z28" s="646">
        <v>1.3</v>
      </c>
      <c r="AA28" s="646"/>
      <c r="AB28" s="646"/>
      <c r="AC28" s="646"/>
      <c r="AD28" s="647">
        <v>15833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1509238</v>
      </c>
      <c r="CS28" s="609"/>
      <c r="CT28" s="609"/>
      <c r="CU28" s="609"/>
      <c r="CV28" s="609"/>
      <c r="CW28" s="609"/>
      <c r="CX28" s="609"/>
      <c r="CY28" s="610"/>
      <c r="CZ28" s="611">
        <v>6.5</v>
      </c>
      <c r="DA28" s="623"/>
      <c r="DB28" s="623"/>
      <c r="DC28" s="624"/>
      <c r="DD28" s="614">
        <v>1471840</v>
      </c>
      <c r="DE28" s="609"/>
      <c r="DF28" s="609"/>
      <c r="DG28" s="609"/>
      <c r="DH28" s="609"/>
      <c r="DI28" s="609"/>
      <c r="DJ28" s="609"/>
      <c r="DK28" s="610"/>
      <c r="DL28" s="614">
        <v>1471840</v>
      </c>
      <c r="DM28" s="609"/>
      <c r="DN28" s="609"/>
      <c r="DO28" s="609"/>
      <c r="DP28" s="609"/>
      <c r="DQ28" s="609"/>
      <c r="DR28" s="609"/>
      <c r="DS28" s="609"/>
      <c r="DT28" s="609"/>
      <c r="DU28" s="609"/>
      <c r="DV28" s="610"/>
      <c r="DW28" s="611">
        <v>17.899999999999999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44987</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1509238</v>
      </c>
      <c r="CS29" s="621"/>
      <c r="CT29" s="621"/>
      <c r="CU29" s="621"/>
      <c r="CV29" s="621"/>
      <c r="CW29" s="621"/>
      <c r="CX29" s="621"/>
      <c r="CY29" s="622"/>
      <c r="CZ29" s="611">
        <v>6.5</v>
      </c>
      <c r="DA29" s="623"/>
      <c r="DB29" s="623"/>
      <c r="DC29" s="624"/>
      <c r="DD29" s="614">
        <v>1471840</v>
      </c>
      <c r="DE29" s="621"/>
      <c r="DF29" s="621"/>
      <c r="DG29" s="621"/>
      <c r="DH29" s="621"/>
      <c r="DI29" s="621"/>
      <c r="DJ29" s="621"/>
      <c r="DK29" s="622"/>
      <c r="DL29" s="614">
        <v>1471840</v>
      </c>
      <c r="DM29" s="621"/>
      <c r="DN29" s="621"/>
      <c r="DO29" s="621"/>
      <c r="DP29" s="621"/>
      <c r="DQ29" s="621"/>
      <c r="DR29" s="621"/>
      <c r="DS29" s="621"/>
      <c r="DT29" s="621"/>
      <c r="DU29" s="621"/>
      <c r="DV29" s="622"/>
      <c r="DW29" s="611">
        <v>17.899999999999999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2500915</v>
      </c>
      <c r="S30" s="609"/>
      <c r="T30" s="609"/>
      <c r="U30" s="609"/>
      <c r="V30" s="609"/>
      <c r="W30" s="609"/>
      <c r="X30" s="609"/>
      <c r="Y30" s="610"/>
      <c r="Z30" s="646">
        <v>10.4</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1465421</v>
      </c>
      <c r="CS30" s="609"/>
      <c r="CT30" s="609"/>
      <c r="CU30" s="609"/>
      <c r="CV30" s="609"/>
      <c r="CW30" s="609"/>
      <c r="CX30" s="609"/>
      <c r="CY30" s="610"/>
      <c r="CZ30" s="611">
        <v>6.3</v>
      </c>
      <c r="DA30" s="623"/>
      <c r="DB30" s="623"/>
      <c r="DC30" s="624"/>
      <c r="DD30" s="614">
        <v>1431686</v>
      </c>
      <c r="DE30" s="609"/>
      <c r="DF30" s="609"/>
      <c r="DG30" s="609"/>
      <c r="DH30" s="609"/>
      <c r="DI30" s="609"/>
      <c r="DJ30" s="609"/>
      <c r="DK30" s="610"/>
      <c r="DL30" s="614">
        <v>1431686</v>
      </c>
      <c r="DM30" s="609"/>
      <c r="DN30" s="609"/>
      <c r="DO30" s="609"/>
      <c r="DP30" s="609"/>
      <c r="DQ30" s="609"/>
      <c r="DR30" s="609"/>
      <c r="DS30" s="609"/>
      <c r="DT30" s="609"/>
      <c r="DU30" s="609"/>
      <c r="DV30" s="610"/>
      <c r="DW30" s="611">
        <v>17.399999999999999</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98.1</v>
      </c>
      <c r="BN31" s="671"/>
      <c r="BO31" s="671"/>
      <c r="BP31" s="671"/>
      <c r="BQ31" s="673"/>
      <c r="BR31" s="670">
        <v>99.2</v>
      </c>
      <c r="BS31" s="671"/>
      <c r="BT31" s="671"/>
      <c r="BU31" s="671"/>
      <c r="BV31" s="671"/>
      <c r="BW31" s="671"/>
      <c r="BX31" s="672">
        <v>98.1</v>
      </c>
      <c r="BY31" s="671"/>
      <c r="BZ31" s="671"/>
      <c r="CA31" s="671"/>
      <c r="CB31" s="673"/>
      <c r="CD31" s="629"/>
      <c r="CE31" s="630"/>
      <c r="CF31" s="605" t="s">
        <v>301</v>
      </c>
      <c r="CG31" s="606"/>
      <c r="CH31" s="606"/>
      <c r="CI31" s="606"/>
      <c r="CJ31" s="606"/>
      <c r="CK31" s="606"/>
      <c r="CL31" s="606"/>
      <c r="CM31" s="606"/>
      <c r="CN31" s="606"/>
      <c r="CO31" s="606"/>
      <c r="CP31" s="606"/>
      <c r="CQ31" s="607"/>
      <c r="CR31" s="608">
        <v>43817</v>
      </c>
      <c r="CS31" s="621"/>
      <c r="CT31" s="621"/>
      <c r="CU31" s="621"/>
      <c r="CV31" s="621"/>
      <c r="CW31" s="621"/>
      <c r="CX31" s="621"/>
      <c r="CY31" s="622"/>
      <c r="CZ31" s="611">
        <v>0.2</v>
      </c>
      <c r="DA31" s="623"/>
      <c r="DB31" s="623"/>
      <c r="DC31" s="624"/>
      <c r="DD31" s="614">
        <v>40154</v>
      </c>
      <c r="DE31" s="621"/>
      <c r="DF31" s="621"/>
      <c r="DG31" s="621"/>
      <c r="DH31" s="621"/>
      <c r="DI31" s="621"/>
      <c r="DJ31" s="621"/>
      <c r="DK31" s="622"/>
      <c r="DL31" s="614">
        <v>40154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1346357</v>
      </c>
      <c r="S32" s="609"/>
      <c r="T32" s="609"/>
      <c r="U32" s="609"/>
      <c r="V32" s="609"/>
      <c r="W32" s="609"/>
      <c r="X32" s="609"/>
      <c r="Y32" s="610"/>
      <c r="Z32" s="646">
        <v>5.6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99.2</v>
      </c>
      <c r="BH32" s="621"/>
      <c r="BI32" s="621"/>
      <c r="BJ32" s="621"/>
      <c r="BK32" s="621"/>
      <c r="BL32" s="621"/>
      <c r="BM32" s="612">
        <v>98</v>
      </c>
      <c r="BN32" s="621"/>
      <c r="BO32" s="621"/>
      <c r="BP32" s="621"/>
      <c r="BQ32" s="644"/>
      <c r="BR32" s="674">
        <v>99.1</v>
      </c>
      <c r="BS32" s="621"/>
      <c r="BT32" s="621"/>
      <c r="BU32" s="621"/>
      <c r="BV32" s="621"/>
      <c r="BW32" s="621"/>
      <c r="BX32" s="612">
        <v>97.9</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18539</v>
      </c>
      <c r="S33" s="609"/>
      <c r="T33" s="609"/>
      <c r="U33" s="609"/>
      <c r="V33" s="609"/>
      <c r="W33" s="609"/>
      <c r="X33" s="609"/>
      <c r="Y33" s="610"/>
      <c r="Z33" s="646">
        <v>0.1</v>
      </c>
      <c r="AA33" s="646"/>
      <c r="AB33" s="646"/>
      <c r="AC33" s="646"/>
      <c r="AD33" s="647">
        <v>13190</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99.3</v>
      </c>
      <c r="BH33" s="593"/>
      <c r="BI33" s="593"/>
      <c r="BJ33" s="593"/>
      <c r="BK33" s="593"/>
      <c r="BL33" s="593"/>
      <c r="BM33" s="639">
        <v>98.1</v>
      </c>
      <c r="BN33" s="593"/>
      <c r="BO33" s="593"/>
      <c r="BP33" s="593"/>
      <c r="BQ33" s="656"/>
      <c r="BR33" s="669">
        <v>99.2</v>
      </c>
      <c r="BS33" s="593"/>
      <c r="BT33" s="593"/>
      <c r="BU33" s="593"/>
      <c r="BV33" s="593"/>
      <c r="BW33" s="593"/>
      <c r="BX33" s="639">
        <v>98.1</v>
      </c>
      <c r="BY33" s="593"/>
      <c r="BZ33" s="593"/>
      <c r="CA33" s="593"/>
      <c r="CB33" s="656"/>
      <c r="CD33" s="605" t="s">
        <v>308</v>
      </c>
      <c r="CE33" s="606"/>
      <c r="CF33" s="606"/>
      <c r="CG33" s="606"/>
      <c r="CH33" s="606"/>
      <c r="CI33" s="606"/>
      <c r="CJ33" s="606"/>
      <c r="CK33" s="606"/>
      <c r="CL33" s="606"/>
      <c r="CM33" s="606"/>
      <c r="CN33" s="606"/>
      <c r="CO33" s="606"/>
      <c r="CP33" s="606"/>
      <c r="CQ33" s="607"/>
      <c r="CR33" s="608">
        <v>14340940</v>
      </c>
      <c r="CS33" s="621"/>
      <c r="CT33" s="621"/>
      <c r="CU33" s="621"/>
      <c r="CV33" s="621"/>
      <c r="CW33" s="621"/>
      <c r="CX33" s="621"/>
      <c r="CY33" s="622"/>
      <c r="CZ33" s="611">
        <v>61.8</v>
      </c>
      <c r="DA33" s="623"/>
      <c r="DB33" s="623"/>
      <c r="DC33" s="624"/>
      <c r="DD33" s="614">
        <v>5332189</v>
      </c>
      <c r="DE33" s="621"/>
      <c r="DF33" s="621"/>
      <c r="DG33" s="621"/>
      <c r="DH33" s="621"/>
      <c r="DI33" s="621"/>
      <c r="DJ33" s="621"/>
      <c r="DK33" s="622"/>
      <c r="DL33" s="614">
        <v>3552398</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5058759</v>
      </c>
      <c r="S34" s="609"/>
      <c r="T34" s="609"/>
      <c r="U34" s="609"/>
      <c r="V34" s="609"/>
      <c r="W34" s="609"/>
      <c r="X34" s="609"/>
      <c r="Y34" s="610"/>
      <c r="Z34" s="646">
        <v>21.1</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4696407</v>
      </c>
      <c r="CS34" s="609"/>
      <c r="CT34" s="609"/>
      <c r="CU34" s="609"/>
      <c r="CV34" s="609"/>
      <c r="CW34" s="609"/>
      <c r="CX34" s="609"/>
      <c r="CY34" s="610"/>
      <c r="CZ34" s="611">
        <v>20.2</v>
      </c>
      <c r="DA34" s="623"/>
      <c r="DB34" s="623"/>
      <c r="DC34" s="624"/>
      <c r="DD34" s="614">
        <v>1328455</v>
      </c>
      <c r="DE34" s="609"/>
      <c r="DF34" s="609"/>
      <c r="DG34" s="609"/>
      <c r="DH34" s="609"/>
      <c r="DI34" s="609"/>
      <c r="DJ34" s="609"/>
      <c r="DK34" s="610"/>
      <c r="DL34" s="614">
        <v>1189862</v>
      </c>
      <c r="DM34" s="609"/>
      <c r="DN34" s="609"/>
      <c r="DO34" s="609"/>
      <c r="DP34" s="609"/>
      <c r="DQ34" s="609"/>
      <c r="DR34" s="609"/>
      <c r="DS34" s="609"/>
      <c r="DT34" s="609"/>
      <c r="DU34" s="609"/>
      <c r="DV34" s="610"/>
      <c r="DW34" s="611">
        <v>14.4</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4729025</v>
      </c>
      <c r="S35" s="609"/>
      <c r="T35" s="609"/>
      <c r="U35" s="609"/>
      <c r="V35" s="609"/>
      <c r="W35" s="609"/>
      <c r="X35" s="609"/>
      <c r="Y35" s="610"/>
      <c r="Z35" s="646">
        <v>19.7</v>
      </c>
      <c r="AA35" s="646"/>
      <c r="AB35" s="646"/>
      <c r="AC35" s="646"/>
      <c r="AD35" s="647" t="s">
        <v>121</v>
      </c>
      <c r="AE35" s="647"/>
      <c r="AF35" s="647"/>
      <c r="AG35" s="647"/>
      <c r="AH35" s="647"/>
      <c r="AI35" s="647"/>
      <c r="AJ35" s="647"/>
      <c r="AK35" s="647"/>
      <c r="AL35" s="611" t="s">
        <v>121</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116502</v>
      </c>
      <c r="CS35" s="621"/>
      <c r="CT35" s="621"/>
      <c r="CU35" s="621"/>
      <c r="CV35" s="621"/>
      <c r="CW35" s="621"/>
      <c r="CX35" s="621"/>
      <c r="CY35" s="622"/>
      <c r="CZ35" s="611">
        <v>0.5</v>
      </c>
      <c r="DA35" s="623"/>
      <c r="DB35" s="623"/>
      <c r="DC35" s="624"/>
      <c r="DD35" s="614">
        <v>111624</v>
      </c>
      <c r="DE35" s="621"/>
      <c r="DF35" s="621"/>
      <c r="DG35" s="621"/>
      <c r="DH35" s="621"/>
      <c r="DI35" s="621"/>
      <c r="DJ35" s="621"/>
      <c r="DK35" s="622"/>
      <c r="DL35" s="614">
        <v>111624</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724166</v>
      </c>
      <c r="S36" s="609"/>
      <c r="T36" s="609"/>
      <c r="U36" s="609"/>
      <c r="V36" s="609"/>
      <c r="W36" s="609"/>
      <c r="X36" s="609"/>
      <c r="Y36" s="610"/>
      <c r="Z36" s="646">
        <v>3</v>
      </c>
      <c r="AA36" s="646"/>
      <c r="AB36" s="646"/>
      <c r="AC36" s="646"/>
      <c r="AD36" s="647" t="s">
        <v>121</v>
      </c>
      <c r="AE36" s="647"/>
      <c r="AF36" s="647"/>
      <c r="AG36" s="647"/>
      <c r="AH36" s="647"/>
      <c r="AI36" s="647"/>
      <c r="AJ36" s="647"/>
      <c r="AK36" s="647"/>
      <c r="AL36" s="611" t="s">
        <v>121</v>
      </c>
      <c r="AM36" s="612"/>
      <c r="AN36" s="612"/>
      <c r="AO36" s="648"/>
      <c r="AP36" s="204"/>
      <c r="AQ36" s="657" t="s">
        <v>316</v>
      </c>
      <c r="AR36" s="658"/>
      <c r="AS36" s="658"/>
      <c r="AT36" s="658"/>
      <c r="AU36" s="658"/>
      <c r="AV36" s="658"/>
      <c r="AW36" s="658"/>
      <c r="AX36" s="658"/>
      <c r="AY36" s="659"/>
      <c r="AZ36" s="663">
        <v>1819466</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88774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2336645</v>
      </c>
      <c r="CS36" s="609"/>
      <c r="CT36" s="609"/>
      <c r="CU36" s="609"/>
      <c r="CV36" s="609"/>
      <c r="CW36" s="609"/>
      <c r="CX36" s="609"/>
      <c r="CY36" s="610"/>
      <c r="CZ36" s="611">
        <v>10.1</v>
      </c>
      <c r="DA36" s="623"/>
      <c r="DB36" s="623"/>
      <c r="DC36" s="624"/>
      <c r="DD36" s="614">
        <v>1772143</v>
      </c>
      <c r="DE36" s="609"/>
      <c r="DF36" s="609"/>
      <c r="DG36" s="609"/>
      <c r="DH36" s="609"/>
      <c r="DI36" s="609"/>
      <c r="DJ36" s="609"/>
      <c r="DK36" s="610"/>
      <c r="DL36" s="614">
        <v>1271382</v>
      </c>
      <c r="DM36" s="609"/>
      <c r="DN36" s="609"/>
      <c r="DO36" s="609"/>
      <c r="DP36" s="609"/>
      <c r="DQ36" s="609"/>
      <c r="DR36" s="609"/>
      <c r="DS36" s="609"/>
      <c r="DT36" s="609"/>
      <c r="DU36" s="609"/>
      <c r="DV36" s="610"/>
      <c r="DW36" s="611">
        <v>15.4</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325191</v>
      </c>
      <c r="S37" s="609"/>
      <c r="T37" s="609"/>
      <c r="U37" s="609"/>
      <c r="V37" s="609"/>
      <c r="W37" s="609"/>
      <c r="X37" s="609"/>
      <c r="Y37" s="610"/>
      <c r="Z37" s="646">
        <v>1.4</v>
      </c>
      <c r="AA37" s="646"/>
      <c r="AB37" s="646"/>
      <c r="AC37" s="646"/>
      <c r="AD37" s="647">
        <v>8637</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458003</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53041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699468</v>
      </c>
      <c r="CS37" s="621"/>
      <c r="CT37" s="621"/>
      <c r="CU37" s="621"/>
      <c r="CV37" s="621"/>
      <c r="CW37" s="621"/>
      <c r="CX37" s="621"/>
      <c r="CY37" s="622"/>
      <c r="CZ37" s="611">
        <v>3</v>
      </c>
      <c r="DA37" s="623"/>
      <c r="DB37" s="623"/>
      <c r="DC37" s="624"/>
      <c r="DD37" s="614">
        <v>699468</v>
      </c>
      <c r="DE37" s="621"/>
      <c r="DF37" s="621"/>
      <c r="DG37" s="621"/>
      <c r="DH37" s="621"/>
      <c r="DI37" s="621"/>
      <c r="DJ37" s="621"/>
      <c r="DK37" s="622"/>
      <c r="DL37" s="614">
        <v>647173</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451384</v>
      </c>
      <c r="S38" s="609"/>
      <c r="T38" s="609"/>
      <c r="U38" s="609"/>
      <c r="V38" s="609"/>
      <c r="W38" s="609"/>
      <c r="X38" s="609"/>
      <c r="Y38" s="610"/>
      <c r="Z38" s="646">
        <v>1.9</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89600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2933</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1259991</v>
      </c>
      <c r="CS38" s="609"/>
      <c r="CT38" s="609"/>
      <c r="CU38" s="609"/>
      <c r="CV38" s="609"/>
      <c r="CW38" s="609"/>
      <c r="CX38" s="609"/>
      <c r="CY38" s="610"/>
      <c r="CZ38" s="611">
        <v>5.4</v>
      </c>
      <c r="DA38" s="623"/>
      <c r="DB38" s="623"/>
      <c r="DC38" s="624"/>
      <c r="DD38" s="614">
        <v>1024114</v>
      </c>
      <c r="DE38" s="609"/>
      <c r="DF38" s="609"/>
      <c r="DG38" s="609"/>
      <c r="DH38" s="609"/>
      <c r="DI38" s="609"/>
      <c r="DJ38" s="609"/>
      <c r="DK38" s="610"/>
      <c r="DL38" s="614">
        <v>979530</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v>16534</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4423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5906395</v>
      </c>
      <c r="CS39" s="621"/>
      <c r="CT39" s="621"/>
      <c r="CU39" s="621"/>
      <c r="CV39" s="621"/>
      <c r="CW39" s="621"/>
      <c r="CX39" s="621"/>
      <c r="CY39" s="622"/>
      <c r="CZ39" s="611">
        <v>25.4</v>
      </c>
      <c r="DA39" s="623"/>
      <c r="DB39" s="623"/>
      <c r="DC39" s="624"/>
      <c r="DD39" s="614">
        <v>1070853</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21984</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v>11872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122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25000</v>
      </c>
      <c r="CS40" s="609"/>
      <c r="CT40" s="609"/>
      <c r="CU40" s="609"/>
      <c r="CV40" s="609"/>
      <c r="CW40" s="609"/>
      <c r="CX40" s="609"/>
      <c r="CY40" s="610"/>
      <c r="CZ40" s="611">
        <v>0.1</v>
      </c>
      <c r="DA40" s="623"/>
      <c r="DB40" s="623"/>
      <c r="DC40" s="624"/>
      <c r="DD40" s="614">
        <v>25000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24020148</v>
      </c>
      <c r="S41" s="633"/>
      <c r="T41" s="633"/>
      <c r="U41" s="633"/>
      <c r="V41" s="633"/>
      <c r="W41" s="633"/>
      <c r="X41" s="633"/>
      <c r="Y41" s="636"/>
      <c r="Z41" s="637">
        <v>100</v>
      </c>
      <c r="AA41" s="637"/>
      <c r="AB41" s="637"/>
      <c r="AC41" s="637"/>
      <c r="AD41" s="638">
        <v>8223513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280007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324</v>
      </c>
      <c r="AR42" s="654"/>
      <c r="AS42" s="654"/>
      <c r="AT42" s="654"/>
      <c r="AU42" s="654"/>
      <c r="AV42" s="654"/>
      <c r="AW42" s="654"/>
      <c r="AX42" s="654"/>
      <c r="AY42" s="655"/>
      <c r="AZ42" s="592">
        <v>963450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564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1325464</v>
      </c>
      <c r="CS42" s="621"/>
      <c r="CT42" s="621"/>
      <c r="CU42" s="621"/>
      <c r="CV42" s="621"/>
      <c r="CW42" s="621"/>
      <c r="CX42" s="621"/>
      <c r="CY42" s="622"/>
      <c r="CZ42" s="611">
        <v>5.7</v>
      </c>
      <c r="DA42" s="623"/>
      <c r="DB42" s="623"/>
      <c r="DC42" s="624"/>
      <c r="DD42" s="614">
        <v>91942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23655</v>
      </c>
      <c r="CS43" s="621"/>
      <c r="CT43" s="621"/>
      <c r="CU43" s="621"/>
      <c r="CV43" s="621"/>
      <c r="CW43" s="621"/>
      <c r="CX43" s="621"/>
      <c r="CY43" s="622"/>
      <c r="CZ43" s="611">
        <v>0.1</v>
      </c>
      <c r="DA43" s="623"/>
      <c r="DB43" s="623"/>
      <c r="DC43" s="624"/>
      <c r="DD43" s="614">
        <v>19509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345</v>
      </c>
      <c r="CG44" s="606"/>
      <c r="CH44" s="606"/>
      <c r="CI44" s="606"/>
      <c r="CJ44" s="606"/>
      <c r="CK44" s="606"/>
      <c r="CL44" s="606"/>
      <c r="CM44" s="606"/>
      <c r="CN44" s="606"/>
      <c r="CO44" s="606"/>
      <c r="CP44" s="606"/>
      <c r="CQ44" s="607"/>
      <c r="CR44" s="608">
        <v>1292837</v>
      </c>
      <c r="CS44" s="609"/>
      <c r="CT44" s="609"/>
      <c r="CU44" s="609"/>
      <c r="CV44" s="609"/>
      <c r="CW44" s="609"/>
      <c r="CX44" s="609"/>
      <c r="CY44" s="610"/>
      <c r="CZ44" s="611">
        <v>5.6</v>
      </c>
      <c r="DA44" s="612"/>
      <c r="DB44" s="612"/>
      <c r="DC44" s="613"/>
      <c r="DD44" s="614">
        <v>91929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400147</v>
      </c>
      <c r="CS45" s="621"/>
      <c r="CT45" s="621"/>
      <c r="CU45" s="621"/>
      <c r="CV45" s="621"/>
      <c r="CW45" s="621"/>
      <c r="CX45" s="621"/>
      <c r="CY45" s="622"/>
      <c r="CZ45" s="611">
        <v>1.7</v>
      </c>
      <c r="DA45" s="623"/>
      <c r="DB45" s="623"/>
      <c r="DC45" s="624"/>
      <c r="DD45" s="614">
        <v>9480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887540</v>
      </c>
      <c r="CS46" s="609"/>
      <c r="CT46" s="609"/>
      <c r="CU46" s="609"/>
      <c r="CV46" s="609"/>
      <c r="CW46" s="609"/>
      <c r="CX46" s="609"/>
      <c r="CY46" s="610"/>
      <c r="CZ46" s="611">
        <v>3.8</v>
      </c>
      <c r="DA46" s="612"/>
      <c r="DB46" s="612"/>
      <c r="DC46" s="613"/>
      <c r="DD46" s="614">
        <v>80899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32627</v>
      </c>
      <c r="CS47" s="621"/>
      <c r="CT47" s="621"/>
      <c r="CU47" s="621"/>
      <c r="CV47" s="621"/>
      <c r="CW47" s="621"/>
      <c r="CX47" s="621"/>
      <c r="CY47" s="622"/>
      <c r="CZ47" s="611">
        <v>0.1</v>
      </c>
      <c r="DA47" s="623"/>
      <c r="DB47" s="623"/>
      <c r="DC47" s="624"/>
      <c r="DD47" s="614">
        <v>13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23216820</v>
      </c>
      <c r="CS49" s="593"/>
      <c r="CT49" s="593"/>
      <c r="CU49" s="593"/>
      <c r="CV49" s="593"/>
      <c r="CW49" s="593"/>
      <c r="CX49" s="593"/>
      <c r="CY49" s="594"/>
      <c r="CZ49" s="595">
        <v>100</v>
      </c>
      <c r="DA49" s="596"/>
      <c r="DB49" s="596"/>
      <c r="DC49" s="597"/>
      <c r="DD49" s="598">
        <v>10371209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GlZuHT/RUAH6PB9hPKjQNKQx+hnZ6zTzz78S/z9W6yq8cKZXDB3djWRMgO0EFyXpnBhyR72zy11mGaz8L+fbQ==" saltValue="r5k24tE5mYScTqRqAg0b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16081</v>
      </c>
      <c r="R7" s="1090"/>
      <c r="S7" s="1090"/>
      <c r="T7" s="1090"/>
      <c r="U7" s="1090"/>
      <c r="V7" s="1090">
        <v>15535</v>
      </c>
      <c r="W7" s="1090"/>
      <c r="X7" s="1090"/>
      <c r="Y7" s="1090"/>
      <c r="Z7" s="1090"/>
      <c r="AA7" s="1090">
        <v>546</v>
      </c>
      <c r="AB7" s="1090"/>
      <c r="AC7" s="1090"/>
      <c r="AD7" s="1090"/>
      <c r="AE7" s="1091"/>
      <c r="AF7" s="1092">
        <v>381</v>
      </c>
      <c r="AG7" s="1093"/>
      <c r="AH7" s="1093"/>
      <c r="AI7" s="1093"/>
      <c r="AJ7" s="1094"/>
      <c r="AK7" s="1095">
        <v>2020</v>
      </c>
      <c r="AL7" s="1096"/>
      <c r="AM7" s="1096"/>
      <c r="AN7" s="1096"/>
      <c r="AO7" s="1096"/>
      <c r="AP7" s="1096">
        <v>13560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564</v>
      </c>
      <c r="BT7" s="1087"/>
      <c r="BU7" s="1087"/>
      <c r="BV7" s="1087"/>
      <c r="BW7" s="1087"/>
      <c r="BX7" s="1087"/>
      <c r="BY7" s="1087"/>
      <c r="BZ7" s="1087"/>
      <c r="CA7" s="1087"/>
      <c r="CB7" s="1087"/>
      <c r="CC7" s="1087"/>
      <c r="CD7" s="1087"/>
      <c r="CE7" s="1087"/>
      <c r="CF7" s="1087"/>
      <c r="CG7" s="1099"/>
      <c r="CH7" s="1083">
        <v>0</v>
      </c>
      <c r="CI7" s="1084"/>
      <c r="CJ7" s="1084"/>
      <c r="CK7" s="1084"/>
      <c r="CL7" s="1085"/>
      <c r="CM7" s="1083">
        <v>89</v>
      </c>
      <c r="CN7" s="1084"/>
      <c r="CO7" s="1084"/>
      <c r="CP7" s="1084"/>
      <c r="CQ7" s="1085"/>
      <c r="CR7" s="1083">
        <v>31</v>
      </c>
      <c r="CS7" s="1084"/>
      <c r="CT7" s="1084"/>
      <c r="CU7" s="1084"/>
      <c r="CV7" s="1085"/>
      <c r="CW7" s="1083" t="s">
        <v>488</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18</v>
      </c>
      <c r="R8" s="1026"/>
      <c r="S8" s="1026"/>
      <c r="T8" s="1026"/>
      <c r="U8" s="1026"/>
      <c r="V8" s="1026">
        <v>18</v>
      </c>
      <c r="W8" s="1026"/>
      <c r="X8" s="1026"/>
      <c r="Y8" s="1026"/>
      <c r="Z8" s="1026"/>
      <c r="AA8" s="1026">
        <v>0</v>
      </c>
      <c r="AB8" s="1026"/>
      <c r="AC8" s="1026"/>
      <c r="AD8" s="1026"/>
      <c r="AE8" s="1027"/>
      <c r="AF8" s="1022">
        <v>0</v>
      </c>
      <c r="AG8" s="1023"/>
      <c r="AH8" s="1023"/>
      <c r="AI8" s="1023"/>
      <c r="AJ8" s="1024"/>
      <c r="AK8" s="1067">
        <v>17</v>
      </c>
      <c r="AL8" s="1068"/>
      <c r="AM8" s="1068"/>
      <c r="AN8" s="1068"/>
      <c r="AO8" s="1068"/>
      <c r="AP8" s="1068" t="s">
        <v>550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565</v>
      </c>
      <c r="BT8" s="980"/>
      <c r="BU8" s="980"/>
      <c r="BV8" s="980"/>
      <c r="BW8" s="980"/>
      <c r="BX8" s="980"/>
      <c r="BY8" s="980"/>
      <c r="BZ8" s="980"/>
      <c r="CA8" s="980"/>
      <c r="CB8" s="980"/>
      <c r="CC8" s="980"/>
      <c r="CD8" s="980"/>
      <c r="CE8" s="980"/>
      <c r="CF8" s="980"/>
      <c r="CG8" s="1001"/>
      <c r="CH8" s="976">
        <v>-2</v>
      </c>
      <c r="CI8" s="977"/>
      <c r="CJ8" s="977"/>
      <c r="CK8" s="977"/>
      <c r="CL8" s="978"/>
      <c r="CM8" s="976">
        <v>347</v>
      </c>
      <c r="CN8" s="977"/>
      <c r="CO8" s="977"/>
      <c r="CP8" s="977"/>
      <c r="CQ8" s="978"/>
      <c r="CR8" s="976">
        <v>220</v>
      </c>
      <c r="CS8" s="977"/>
      <c r="CT8" s="977"/>
      <c r="CU8" s="977"/>
      <c r="CV8" s="978"/>
      <c r="CW8" s="976" t="s">
        <v>488</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93745</v>
      </c>
      <c r="R9" s="1026"/>
      <c r="S9" s="1026"/>
      <c r="T9" s="1026"/>
      <c r="U9" s="1026"/>
      <c r="V9" s="1026">
        <v>9118</v>
      </c>
      <c r="W9" s="1026"/>
      <c r="X9" s="1026"/>
      <c r="Y9" s="1026"/>
      <c r="Z9" s="1026"/>
      <c r="AA9" s="1026">
        <v>257</v>
      </c>
      <c r="AB9" s="1026"/>
      <c r="AC9" s="1026"/>
      <c r="AD9" s="1026"/>
      <c r="AE9" s="1027"/>
      <c r="AF9" s="1022">
        <v>257</v>
      </c>
      <c r="AG9" s="1023"/>
      <c r="AH9" s="1023"/>
      <c r="AI9" s="1023"/>
      <c r="AJ9" s="1024"/>
      <c r="AK9" s="1067">
        <v>4097</v>
      </c>
      <c r="AL9" s="1068"/>
      <c r="AM9" s="1068"/>
      <c r="AN9" s="1068"/>
      <c r="AO9" s="1068"/>
      <c r="AP9" s="1068" t="s">
        <v>550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568</v>
      </c>
      <c r="BS9" s="979" t="s">
        <v>566</v>
      </c>
      <c r="BT9" s="980"/>
      <c r="BU9" s="980"/>
      <c r="BV9" s="980"/>
      <c r="BW9" s="980"/>
      <c r="BX9" s="980"/>
      <c r="BY9" s="980"/>
      <c r="BZ9" s="980"/>
      <c r="CA9" s="980"/>
      <c r="CB9" s="980"/>
      <c r="CC9" s="980"/>
      <c r="CD9" s="980"/>
      <c r="CE9" s="980"/>
      <c r="CF9" s="980"/>
      <c r="CG9" s="1001"/>
      <c r="CH9" s="976">
        <v>0</v>
      </c>
      <c r="CI9" s="977"/>
      <c r="CJ9" s="977"/>
      <c r="CK9" s="977"/>
      <c r="CL9" s="978"/>
      <c r="CM9" s="976">
        <v>11</v>
      </c>
      <c r="CN9" s="977"/>
      <c r="CO9" s="977"/>
      <c r="CP9" s="977"/>
      <c r="CQ9" s="978"/>
      <c r="CR9" s="976">
        <v>5</v>
      </c>
      <c r="CS9" s="977"/>
      <c r="CT9" s="977"/>
      <c r="CU9" s="977"/>
      <c r="CV9" s="978"/>
      <c r="CW9" s="976" t="s">
        <v>488</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567</v>
      </c>
      <c r="BT10" s="980"/>
      <c r="BU10" s="980"/>
      <c r="BV10" s="980"/>
      <c r="BW10" s="980"/>
      <c r="BX10" s="980"/>
      <c r="BY10" s="980"/>
      <c r="BZ10" s="980"/>
      <c r="CA10" s="980"/>
      <c r="CB10" s="980"/>
      <c r="CC10" s="980"/>
      <c r="CD10" s="980"/>
      <c r="CE10" s="980"/>
      <c r="CF10" s="980"/>
      <c r="CG10" s="1001"/>
      <c r="CH10" s="976">
        <v>3</v>
      </c>
      <c r="CI10" s="977"/>
      <c r="CJ10" s="977"/>
      <c r="CK10" s="977"/>
      <c r="CL10" s="978"/>
      <c r="CM10" s="976">
        <v>14</v>
      </c>
      <c r="CN10" s="977"/>
      <c r="CO10" s="977"/>
      <c r="CP10" s="977"/>
      <c r="CQ10" s="978"/>
      <c r="CR10" s="976">
        <v>1</v>
      </c>
      <c r="CS10" s="977"/>
      <c r="CT10" s="977"/>
      <c r="CU10" s="977"/>
      <c r="CV10" s="978"/>
      <c r="CW10" s="976" t="s">
        <v>488</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24020</v>
      </c>
      <c r="R23" s="1048"/>
      <c r="S23" s="1048"/>
      <c r="T23" s="1048"/>
      <c r="U23" s="1048"/>
      <c r="V23" s="1048">
        <v>23217</v>
      </c>
      <c r="W23" s="1048"/>
      <c r="X23" s="1048"/>
      <c r="Y23" s="1048"/>
      <c r="Z23" s="1048"/>
      <c r="AA23" s="1048">
        <v>803</v>
      </c>
      <c r="AB23" s="1048"/>
      <c r="AC23" s="1048"/>
      <c r="AD23" s="1048"/>
      <c r="AE23" s="1055"/>
      <c r="AF23" s="1056">
        <v>638</v>
      </c>
      <c r="AG23" s="1048"/>
      <c r="AH23" s="1048"/>
      <c r="AI23" s="1048"/>
      <c r="AJ23" s="1057"/>
      <c r="AK23" s="1058"/>
      <c r="AL23" s="1059"/>
      <c r="AM23" s="1059"/>
      <c r="AN23" s="1059"/>
      <c r="AO23" s="1059"/>
      <c r="AP23" s="1048">
        <v>13560</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3683</v>
      </c>
      <c r="R28" s="1038"/>
      <c r="S28" s="1038"/>
      <c r="T28" s="1038"/>
      <c r="U28" s="1038"/>
      <c r="V28" s="1038">
        <v>3595</v>
      </c>
      <c r="W28" s="1038"/>
      <c r="X28" s="1038"/>
      <c r="Y28" s="1038"/>
      <c r="Z28" s="1038"/>
      <c r="AA28" s="1038">
        <v>89</v>
      </c>
      <c r="AB28" s="1038"/>
      <c r="AC28" s="1038"/>
      <c r="AD28" s="1038"/>
      <c r="AE28" s="1039"/>
      <c r="AF28" s="1040">
        <v>89</v>
      </c>
      <c r="AG28" s="1038"/>
      <c r="AH28" s="1038"/>
      <c r="AI28" s="1038"/>
      <c r="AJ28" s="1041"/>
      <c r="AK28" s="1029">
        <v>245</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571</v>
      </c>
      <c r="R29" s="1026"/>
      <c r="S29" s="1026"/>
      <c r="T29" s="1026"/>
      <c r="U29" s="1026"/>
      <c r="V29" s="1026">
        <v>568</v>
      </c>
      <c r="W29" s="1026"/>
      <c r="X29" s="1026"/>
      <c r="Y29" s="1026"/>
      <c r="Z29" s="1026"/>
      <c r="AA29" s="1026">
        <v>4</v>
      </c>
      <c r="AB29" s="1026"/>
      <c r="AC29" s="1026"/>
      <c r="AD29" s="1026"/>
      <c r="AE29" s="1027"/>
      <c r="AF29" s="1022">
        <v>4</v>
      </c>
      <c r="AG29" s="1023"/>
      <c r="AH29" s="1023"/>
      <c r="AI29" s="1023"/>
      <c r="AJ29" s="1024"/>
      <c r="AK29" s="967">
        <v>132</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354</v>
      </c>
      <c r="R30" s="1026"/>
      <c r="S30" s="1026"/>
      <c r="T30" s="1026"/>
      <c r="U30" s="1026"/>
      <c r="V30" s="1026">
        <v>307</v>
      </c>
      <c r="W30" s="1026"/>
      <c r="X30" s="1026"/>
      <c r="Y30" s="1026"/>
      <c r="Z30" s="1026"/>
      <c r="AA30" s="1026">
        <v>47</v>
      </c>
      <c r="AB30" s="1026"/>
      <c r="AC30" s="1026"/>
      <c r="AD30" s="1026"/>
      <c r="AE30" s="1027"/>
      <c r="AF30" s="1022">
        <v>47</v>
      </c>
      <c r="AG30" s="1023"/>
      <c r="AH30" s="1023"/>
      <c r="AI30" s="1023"/>
      <c r="AJ30" s="1024"/>
      <c r="AK30" s="967">
        <v>548</v>
      </c>
      <c r="AL30" s="958"/>
      <c r="AM30" s="958"/>
      <c r="AN30" s="958"/>
      <c r="AO30" s="958"/>
      <c r="AP30" s="958">
        <v>6825</v>
      </c>
      <c r="AQ30" s="958"/>
      <c r="AR30" s="958"/>
      <c r="AS30" s="958"/>
      <c r="AT30" s="958"/>
      <c r="AU30" s="958">
        <v>6163</v>
      </c>
      <c r="AV30" s="958"/>
      <c r="AW30" s="958"/>
      <c r="AX30" s="958"/>
      <c r="AY30" s="958"/>
      <c r="AZ30" s="1028" t="s">
        <v>550</v>
      </c>
      <c r="BA30" s="1028"/>
      <c r="BB30" s="1028"/>
      <c r="BC30" s="1028"/>
      <c r="BD30" s="1028"/>
      <c r="BE30" s="959" t="s">
        <v>393</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394</v>
      </c>
      <c r="C31" s="1018"/>
      <c r="D31" s="1018"/>
      <c r="E31" s="1018"/>
      <c r="F31" s="1018"/>
      <c r="G31" s="1018"/>
      <c r="H31" s="1018"/>
      <c r="I31" s="1018"/>
      <c r="J31" s="1018"/>
      <c r="K31" s="1018"/>
      <c r="L31" s="1018"/>
      <c r="M31" s="1018"/>
      <c r="N31" s="1018"/>
      <c r="O31" s="1018"/>
      <c r="P31" s="1019"/>
      <c r="Q31" s="1025">
        <v>72</v>
      </c>
      <c r="R31" s="1026"/>
      <c r="S31" s="1026"/>
      <c r="T31" s="1026"/>
      <c r="U31" s="1026"/>
      <c r="V31" s="1026">
        <v>2</v>
      </c>
      <c r="W31" s="1026"/>
      <c r="X31" s="1026"/>
      <c r="Y31" s="1026"/>
      <c r="Z31" s="1026"/>
      <c r="AA31" s="1026">
        <v>69</v>
      </c>
      <c r="AB31" s="1026"/>
      <c r="AC31" s="1026"/>
      <c r="AD31" s="1026"/>
      <c r="AE31" s="1027"/>
      <c r="AF31" s="1022">
        <v>69</v>
      </c>
      <c r="AG31" s="1023"/>
      <c r="AH31" s="1023"/>
      <c r="AI31" s="1023"/>
      <c r="AJ31" s="1024"/>
      <c r="AK31" s="967" t="s">
        <v>550</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t="s">
        <v>395</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396</v>
      </c>
      <c r="C32" s="1018"/>
      <c r="D32" s="1018"/>
      <c r="E32" s="1018"/>
      <c r="F32" s="1018"/>
      <c r="G32" s="1018"/>
      <c r="H32" s="1018"/>
      <c r="I32" s="1018"/>
      <c r="J32" s="1018"/>
      <c r="K32" s="1018"/>
      <c r="L32" s="1018"/>
      <c r="M32" s="1018"/>
      <c r="N32" s="1018"/>
      <c r="O32" s="1018"/>
      <c r="P32" s="1019"/>
      <c r="Q32" s="1025">
        <v>17</v>
      </c>
      <c r="R32" s="1026"/>
      <c r="S32" s="1026"/>
      <c r="T32" s="1026"/>
      <c r="U32" s="1026"/>
      <c r="V32" s="1026">
        <v>17</v>
      </c>
      <c r="W32" s="1026"/>
      <c r="X32" s="1026"/>
      <c r="Y32" s="1026"/>
      <c r="Z32" s="1026"/>
      <c r="AA32" s="1026">
        <v>0</v>
      </c>
      <c r="AB32" s="1026"/>
      <c r="AC32" s="1026"/>
      <c r="AD32" s="1026"/>
      <c r="AE32" s="1027"/>
      <c r="AF32" s="1022">
        <v>0</v>
      </c>
      <c r="AG32" s="1023"/>
      <c r="AH32" s="1023"/>
      <c r="AI32" s="1023"/>
      <c r="AJ32" s="1024"/>
      <c r="AK32" s="967">
        <v>8</v>
      </c>
      <c r="AL32" s="958"/>
      <c r="AM32" s="958"/>
      <c r="AN32" s="958"/>
      <c r="AO32" s="958"/>
      <c r="AP32" s="958" t="s">
        <v>550</v>
      </c>
      <c r="AQ32" s="958"/>
      <c r="AR32" s="958"/>
      <c r="AS32" s="958"/>
      <c r="AT32" s="958"/>
      <c r="AU32" s="958" t="s">
        <v>550</v>
      </c>
      <c r="AV32" s="958"/>
      <c r="AW32" s="958"/>
      <c r="AX32" s="958"/>
      <c r="AY32" s="958"/>
      <c r="AZ32" s="1028" t="s">
        <v>550</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208</v>
      </c>
      <c r="AG63" s="946"/>
      <c r="AH63" s="946"/>
      <c r="AI63" s="946"/>
      <c r="AJ63" s="1009"/>
      <c r="AK63" s="1010"/>
      <c r="AL63" s="950"/>
      <c r="AM63" s="950"/>
      <c r="AN63" s="950"/>
      <c r="AO63" s="950"/>
      <c r="AP63" s="946">
        <v>6825</v>
      </c>
      <c r="AQ63" s="946"/>
      <c r="AR63" s="946"/>
      <c r="AS63" s="946"/>
      <c r="AT63" s="946"/>
      <c r="AU63" s="946">
        <v>6163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218</v>
      </c>
      <c r="R68" s="969"/>
      <c r="S68" s="969"/>
      <c r="T68" s="969"/>
      <c r="U68" s="969"/>
      <c r="V68" s="969">
        <v>211</v>
      </c>
      <c r="W68" s="969"/>
      <c r="X68" s="969"/>
      <c r="Y68" s="969"/>
      <c r="Z68" s="969"/>
      <c r="AA68" s="969">
        <v>7</v>
      </c>
      <c r="AB68" s="969"/>
      <c r="AC68" s="969"/>
      <c r="AD68" s="969"/>
      <c r="AE68" s="969"/>
      <c r="AF68" s="969">
        <v>7</v>
      </c>
      <c r="AG68" s="969"/>
      <c r="AH68" s="969"/>
      <c r="AI68" s="969"/>
      <c r="AJ68" s="969"/>
      <c r="AK68" s="969">
        <v>0</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1695</v>
      </c>
      <c r="R69" s="958"/>
      <c r="S69" s="958"/>
      <c r="T69" s="958"/>
      <c r="U69" s="958"/>
      <c r="V69" s="958">
        <v>1672</v>
      </c>
      <c r="W69" s="958"/>
      <c r="X69" s="958"/>
      <c r="Y69" s="958"/>
      <c r="Z69" s="958"/>
      <c r="AA69" s="958">
        <v>22</v>
      </c>
      <c r="AB69" s="958"/>
      <c r="AC69" s="958"/>
      <c r="AD69" s="958"/>
      <c r="AE69" s="958"/>
      <c r="AF69" s="958">
        <v>22</v>
      </c>
      <c r="AG69" s="958"/>
      <c r="AH69" s="958"/>
      <c r="AI69" s="958"/>
      <c r="AJ69" s="958"/>
      <c r="AK69" s="958">
        <v>75</v>
      </c>
      <c r="AL69" s="958"/>
      <c r="AM69" s="958"/>
      <c r="AN69" s="958"/>
      <c r="AO69" s="958"/>
      <c r="AP69" s="958">
        <v>280</v>
      </c>
      <c r="AQ69" s="958"/>
      <c r="AR69" s="958"/>
      <c r="AS69" s="958"/>
      <c r="AT69" s="958"/>
      <c r="AU69" s="958">
        <v>68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2070</v>
      </c>
      <c r="R70" s="958"/>
      <c r="S70" s="958"/>
      <c r="T70" s="958"/>
      <c r="U70" s="958"/>
      <c r="V70" s="958">
        <v>1986</v>
      </c>
      <c r="W70" s="958"/>
      <c r="X70" s="958"/>
      <c r="Y70" s="958"/>
      <c r="Z70" s="958"/>
      <c r="AA70" s="958">
        <v>84</v>
      </c>
      <c r="AB70" s="958"/>
      <c r="AC70" s="958"/>
      <c r="AD70" s="958"/>
      <c r="AE70" s="958"/>
      <c r="AF70" s="958">
        <v>84</v>
      </c>
      <c r="AG70" s="958"/>
      <c r="AH70" s="958"/>
      <c r="AI70" s="958"/>
      <c r="AJ70" s="958"/>
      <c r="AK70" s="958">
        <v>161</v>
      </c>
      <c r="AL70" s="958"/>
      <c r="AM70" s="958"/>
      <c r="AN70" s="958"/>
      <c r="AO70" s="958"/>
      <c r="AP70" s="958">
        <v>1663</v>
      </c>
      <c r="AQ70" s="958"/>
      <c r="AR70" s="958"/>
      <c r="AS70" s="958"/>
      <c r="AT70" s="958"/>
      <c r="AU70" s="958">
        <v>472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2375</v>
      </c>
      <c r="R71" s="958"/>
      <c r="S71" s="958"/>
      <c r="T71" s="958"/>
      <c r="U71" s="958"/>
      <c r="V71" s="958">
        <v>2245</v>
      </c>
      <c r="W71" s="958"/>
      <c r="X71" s="958"/>
      <c r="Y71" s="958"/>
      <c r="Z71" s="958"/>
      <c r="AA71" s="958">
        <v>130</v>
      </c>
      <c r="AB71" s="958"/>
      <c r="AC71" s="958"/>
      <c r="AD71" s="958"/>
      <c r="AE71" s="958"/>
      <c r="AF71" s="958">
        <v>2470</v>
      </c>
      <c r="AG71" s="958"/>
      <c r="AH71" s="958"/>
      <c r="AI71" s="958"/>
      <c r="AJ71" s="958"/>
      <c r="AK71" s="958">
        <v>31</v>
      </c>
      <c r="AL71" s="958"/>
      <c r="AM71" s="958"/>
      <c r="AN71" s="958"/>
      <c r="AO71" s="958"/>
      <c r="AP71" s="958">
        <v>1157</v>
      </c>
      <c r="AQ71" s="958"/>
      <c r="AR71" s="958"/>
      <c r="AS71" s="958"/>
      <c r="AT71" s="958"/>
      <c r="AU71" s="958" t="s">
        <v>488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2359</v>
      </c>
      <c r="R72" s="958"/>
      <c r="S72" s="958"/>
      <c r="T72" s="958"/>
      <c r="U72" s="958"/>
      <c r="V72" s="958">
        <v>2202</v>
      </c>
      <c r="W72" s="958"/>
      <c r="X72" s="958"/>
      <c r="Y72" s="958"/>
      <c r="Z72" s="958"/>
      <c r="AA72" s="958">
        <v>157</v>
      </c>
      <c r="AB72" s="958"/>
      <c r="AC72" s="958"/>
      <c r="AD72" s="958"/>
      <c r="AE72" s="958"/>
      <c r="AF72" s="958">
        <v>3339</v>
      </c>
      <c r="AG72" s="958"/>
      <c r="AH72" s="958"/>
      <c r="AI72" s="958"/>
      <c r="AJ72" s="958"/>
      <c r="AK72" s="958">
        <v>10</v>
      </c>
      <c r="AL72" s="958"/>
      <c r="AM72" s="958"/>
      <c r="AN72" s="958"/>
      <c r="AO72" s="958"/>
      <c r="AP72" s="958">
        <v>3579</v>
      </c>
      <c r="AQ72" s="958"/>
      <c r="AR72" s="958"/>
      <c r="AS72" s="958"/>
      <c r="AT72" s="958"/>
      <c r="AU72" s="958" t="s">
        <v>488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56</v>
      </c>
      <c r="R73" s="958"/>
      <c r="S73" s="958"/>
      <c r="T73" s="958"/>
      <c r="U73" s="958"/>
      <c r="V73" s="958">
        <v>53</v>
      </c>
      <c r="W73" s="958"/>
      <c r="X73" s="958"/>
      <c r="Y73" s="958"/>
      <c r="Z73" s="958"/>
      <c r="AA73" s="958">
        <v>3</v>
      </c>
      <c r="AB73" s="958"/>
      <c r="AC73" s="958"/>
      <c r="AD73" s="958"/>
      <c r="AE73" s="958"/>
      <c r="AF73" s="958">
        <v>3</v>
      </c>
      <c r="AG73" s="958"/>
      <c r="AH73" s="958"/>
      <c r="AI73" s="958"/>
      <c r="AJ73" s="958"/>
      <c r="AK73" s="958">
        <v>8</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89</v>
      </c>
      <c r="R74" s="958"/>
      <c r="S74" s="958"/>
      <c r="T74" s="958"/>
      <c r="U74" s="958"/>
      <c r="V74" s="958">
        <v>89</v>
      </c>
      <c r="W74" s="958"/>
      <c r="X74" s="958"/>
      <c r="Y74" s="958"/>
      <c r="Z74" s="958"/>
      <c r="AA74" s="958">
        <v>0</v>
      </c>
      <c r="AB74" s="958"/>
      <c r="AC74" s="958"/>
      <c r="AD74" s="958"/>
      <c r="AE74" s="958"/>
      <c r="AF74" s="958">
        <v>0</v>
      </c>
      <c r="AG74" s="958"/>
      <c r="AH74" s="958"/>
      <c r="AI74" s="958"/>
      <c r="AJ74" s="958"/>
      <c r="AK74" s="958">
        <v>0</v>
      </c>
      <c r="AL74" s="958"/>
      <c r="AM74" s="958"/>
      <c r="AN74" s="958"/>
      <c r="AO74" s="958"/>
      <c r="AP74" s="958" t="s">
        <v>488</v>
      </c>
      <c r="AQ74" s="958"/>
      <c r="AR74" s="958"/>
      <c r="AS74" s="958"/>
      <c r="AT74" s="958"/>
      <c r="AU74" s="958" t="s">
        <v>488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558</v>
      </c>
      <c r="C75" s="962"/>
      <c r="D75" s="962"/>
      <c r="E75" s="962"/>
      <c r="F75" s="962"/>
      <c r="G75" s="962"/>
      <c r="H75" s="962"/>
      <c r="I75" s="962"/>
      <c r="J75" s="962"/>
      <c r="K75" s="962"/>
      <c r="L75" s="962"/>
      <c r="M75" s="962"/>
      <c r="N75" s="962"/>
      <c r="O75" s="962"/>
      <c r="P75" s="963"/>
      <c r="Q75" s="965">
        <v>10820</v>
      </c>
      <c r="R75" s="966"/>
      <c r="S75" s="966"/>
      <c r="T75" s="966"/>
      <c r="U75" s="967"/>
      <c r="V75" s="968">
        <v>10371</v>
      </c>
      <c r="W75" s="966"/>
      <c r="X75" s="966"/>
      <c r="Y75" s="966"/>
      <c r="Z75" s="967"/>
      <c r="AA75" s="968">
        <v>450</v>
      </c>
      <c r="AB75" s="966"/>
      <c r="AC75" s="966"/>
      <c r="AD75" s="966"/>
      <c r="AE75" s="967"/>
      <c r="AF75" s="968">
        <v>450</v>
      </c>
      <c r="AG75" s="966"/>
      <c r="AH75" s="966"/>
      <c r="AI75" s="966"/>
      <c r="AJ75" s="967"/>
      <c r="AK75" s="968">
        <v>1625</v>
      </c>
      <c r="AL75" s="966"/>
      <c r="AM75" s="966"/>
      <c r="AN75" s="966"/>
      <c r="AO75" s="967"/>
      <c r="AP75" s="968" t="s">
        <v>488</v>
      </c>
      <c r="AQ75" s="966"/>
      <c r="AR75" s="966"/>
      <c r="AS75" s="966"/>
      <c r="AT75" s="967"/>
      <c r="AU75" s="968" t="s">
        <v>488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559</v>
      </c>
      <c r="C76" s="962"/>
      <c r="D76" s="962"/>
      <c r="E76" s="962"/>
      <c r="F76" s="962"/>
      <c r="G76" s="962"/>
      <c r="H76" s="962"/>
      <c r="I76" s="962"/>
      <c r="J76" s="962"/>
      <c r="K76" s="962"/>
      <c r="L76" s="962"/>
      <c r="M76" s="962"/>
      <c r="N76" s="962"/>
      <c r="O76" s="962"/>
      <c r="P76" s="963"/>
      <c r="Q76" s="965">
        <v>127</v>
      </c>
      <c r="R76" s="966"/>
      <c r="S76" s="966"/>
      <c r="T76" s="966"/>
      <c r="U76" s="967"/>
      <c r="V76" s="968">
        <v>122</v>
      </c>
      <c r="W76" s="966"/>
      <c r="X76" s="966"/>
      <c r="Y76" s="966"/>
      <c r="Z76" s="967"/>
      <c r="AA76" s="968">
        <v>5</v>
      </c>
      <c r="AB76" s="966"/>
      <c r="AC76" s="966"/>
      <c r="AD76" s="966"/>
      <c r="AE76" s="967"/>
      <c r="AF76" s="968">
        <v>5</v>
      </c>
      <c r="AG76" s="966"/>
      <c r="AH76" s="966"/>
      <c r="AI76" s="966"/>
      <c r="AJ76" s="967"/>
      <c r="AK76" s="968">
        <v>40</v>
      </c>
      <c r="AL76" s="966"/>
      <c r="AM76" s="966"/>
      <c r="AN76" s="966"/>
      <c r="AO76" s="967"/>
      <c r="AP76" s="968" t="s">
        <v>488</v>
      </c>
      <c r="AQ76" s="966"/>
      <c r="AR76" s="966"/>
      <c r="AS76" s="966"/>
      <c r="AT76" s="967"/>
      <c r="AU76" s="968" t="s">
        <v>488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560</v>
      </c>
      <c r="C77" s="962"/>
      <c r="D77" s="962"/>
      <c r="E77" s="962"/>
      <c r="F77" s="962"/>
      <c r="G77" s="962"/>
      <c r="H77" s="962"/>
      <c r="I77" s="962"/>
      <c r="J77" s="962"/>
      <c r="K77" s="962"/>
      <c r="L77" s="962"/>
      <c r="M77" s="962"/>
      <c r="N77" s="962"/>
      <c r="O77" s="962"/>
      <c r="P77" s="963"/>
      <c r="Q77" s="965">
        <v>140745</v>
      </c>
      <c r="R77" s="966"/>
      <c r="S77" s="966"/>
      <c r="T77" s="966"/>
      <c r="U77" s="967"/>
      <c r="V77" s="968">
        <v>139623</v>
      </c>
      <c r="W77" s="966"/>
      <c r="X77" s="966"/>
      <c r="Y77" s="966"/>
      <c r="Z77" s="967"/>
      <c r="AA77" s="968">
        <v>1121</v>
      </c>
      <c r="AB77" s="966"/>
      <c r="AC77" s="966"/>
      <c r="AD77" s="966"/>
      <c r="AE77" s="967"/>
      <c r="AF77" s="968">
        <v>1121</v>
      </c>
      <c r="AG77" s="966"/>
      <c r="AH77" s="966"/>
      <c r="AI77" s="966"/>
      <c r="AJ77" s="967"/>
      <c r="AK77" s="968">
        <v>773</v>
      </c>
      <c r="AL77" s="966"/>
      <c r="AM77" s="966"/>
      <c r="AN77" s="966"/>
      <c r="AO77" s="967"/>
      <c r="AP77" s="968" t="s">
        <v>488</v>
      </c>
      <c r="AQ77" s="966"/>
      <c r="AR77" s="966"/>
      <c r="AS77" s="966"/>
      <c r="AT77" s="967"/>
      <c r="AU77" s="968" t="s">
        <v>488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561</v>
      </c>
      <c r="C78" s="962"/>
      <c r="D78" s="962"/>
      <c r="E78" s="962"/>
      <c r="F78" s="962"/>
      <c r="G78" s="962"/>
      <c r="H78" s="962"/>
      <c r="I78" s="962"/>
      <c r="J78" s="962"/>
      <c r="K78" s="962"/>
      <c r="L78" s="962"/>
      <c r="M78" s="962"/>
      <c r="N78" s="962"/>
      <c r="O78" s="962"/>
      <c r="P78" s="963"/>
      <c r="Q78" s="964">
        <v>2877</v>
      </c>
      <c r="R78" s="958"/>
      <c r="S78" s="958"/>
      <c r="T78" s="958"/>
      <c r="U78" s="958"/>
      <c r="V78" s="958">
        <v>2785</v>
      </c>
      <c r="W78" s="958"/>
      <c r="X78" s="958"/>
      <c r="Y78" s="958"/>
      <c r="Z78" s="958"/>
      <c r="AA78" s="958">
        <v>92</v>
      </c>
      <c r="AB78" s="958"/>
      <c r="AC78" s="958"/>
      <c r="AD78" s="958"/>
      <c r="AE78" s="958"/>
      <c r="AF78" s="958">
        <v>92</v>
      </c>
      <c r="AG78" s="958"/>
      <c r="AH78" s="958"/>
      <c r="AI78" s="958"/>
      <c r="AJ78" s="958"/>
      <c r="AK78" s="958">
        <v>0</v>
      </c>
      <c r="AL78" s="958"/>
      <c r="AM78" s="958"/>
      <c r="AN78" s="958"/>
      <c r="AO78" s="958"/>
      <c r="AP78" s="958" t="s">
        <v>488</v>
      </c>
      <c r="AQ78" s="958"/>
      <c r="AR78" s="958"/>
      <c r="AS78" s="958"/>
      <c r="AT78" s="958"/>
      <c r="AU78" s="958" t="s">
        <v>488</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562</v>
      </c>
      <c r="C79" s="962"/>
      <c r="D79" s="962"/>
      <c r="E79" s="962"/>
      <c r="F79" s="962"/>
      <c r="G79" s="962"/>
      <c r="H79" s="962"/>
      <c r="I79" s="962"/>
      <c r="J79" s="962"/>
      <c r="K79" s="962"/>
      <c r="L79" s="962"/>
      <c r="M79" s="962"/>
      <c r="N79" s="962"/>
      <c r="O79" s="962"/>
      <c r="P79" s="963"/>
      <c r="Q79" s="964">
        <v>21</v>
      </c>
      <c r="R79" s="958"/>
      <c r="S79" s="958"/>
      <c r="T79" s="958"/>
      <c r="U79" s="958"/>
      <c r="V79" s="958">
        <v>20</v>
      </c>
      <c r="W79" s="958"/>
      <c r="X79" s="958"/>
      <c r="Y79" s="958"/>
      <c r="Z79" s="958"/>
      <c r="AA79" s="958">
        <v>0</v>
      </c>
      <c r="AB79" s="958"/>
      <c r="AC79" s="958"/>
      <c r="AD79" s="958"/>
      <c r="AE79" s="958"/>
      <c r="AF79" s="958">
        <v>0</v>
      </c>
      <c r="AG79" s="958"/>
      <c r="AH79" s="958"/>
      <c r="AI79" s="958"/>
      <c r="AJ79" s="958"/>
      <c r="AK79" s="958">
        <v>0</v>
      </c>
      <c r="AL79" s="958"/>
      <c r="AM79" s="958"/>
      <c r="AN79" s="958"/>
      <c r="AO79" s="958"/>
      <c r="AP79" s="958" t="s">
        <v>488</v>
      </c>
      <c r="AQ79" s="958"/>
      <c r="AR79" s="958"/>
      <c r="AS79" s="958"/>
      <c r="AT79" s="958"/>
      <c r="AU79" s="958" t="s">
        <v>488</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563</v>
      </c>
      <c r="C80" s="962"/>
      <c r="D80" s="962"/>
      <c r="E80" s="962"/>
      <c r="F80" s="962"/>
      <c r="G80" s="962"/>
      <c r="H80" s="962"/>
      <c r="I80" s="962"/>
      <c r="J80" s="962"/>
      <c r="K80" s="962"/>
      <c r="L80" s="962"/>
      <c r="M80" s="962"/>
      <c r="N80" s="962"/>
      <c r="O80" s="962"/>
      <c r="P80" s="963"/>
      <c r="Q80" s="964">
        <v>1775</v>
      </c>
      <c r="R80" s="958"/>
      <c r="S80" s="958"/>
      <c r="T80" s="958"/>
      <c r="U80" s="958"/>
      <c r="V80" s="958">
        <v>1614</v>
      </c>
      <c r="W80" s="958"/>
      <c r="X80" s="958"/>
      <c r="Y80" s="958"/>
      <c r="Z80" s="958"/>
      <c r="AA80" s="958">
        <v>161</v>
      </c>
      <c r="AB80" s="958"/>
      <c r="AC80" s="958"/>
      <c r="AD80" s="958"/>
      <c r="AE80" s="958"/>
      <c r="AF80" s="958">
        <v>161</v>
      </c>
      <c r="AG80" s="958"/>
      <c r="AH80" s="958"/>
      <c r="AI80" s="958"/>
      <c r="AJ80" s="958"/>
      <c r="AK80" s="958">
        <v>0</v>
      </c>
      <c r="AL80" s="958"/>
      <c r="AM80" s="958"/>
      <c r="AN80" s="958"/>
      <c r="AO80" s="958"/>
      <c r="AP80" s="958">
        <v>10221</v>
      </c>
      <c r="AQ80" s="958"/>
      <c r="AR80" s="958"/>
      <c r="AS80" s="958"/>
      <c r="AT80" s="958"/>
      <c r="AU80" s="958">
        <v>1705</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7754</v>
      </c>
      <c r="AG88" s="946"/>
      <c r="AH88" s="946"/>
      <c r="AI88" s="946"/>
      <c r="AJ88" s="946"/>
      <c r="AK88" s="950"/>
      <c r="AL88" s="950"/>
      <c r="AM88" s="950"/>
      <c r="AN88" s="950"/>
      <c r="AO88" s="950"/>
      <c r="AP88" s="946">
        <v>16900</v>
      </c>
      <c r="AQ88" s="946"/>
      <c r="AR88" s="946"/>
      <c r="AS88" s="946"/>
      <c r="AT88" s="946"/>
      <c r="AU88" s="946">
        <v>2245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256</v>
      </c>
      <c r="CS102" s="940"/>
      <c r="CT102" s="940"/>
      <c r="CU102" s="940"/>
      <c r="CV102" s="941"/>
      <c r="CW102" s="939" t="s">
        <v>550</v>
      </c>
      <c r="CX102" s="940"/>
      <c r="CY102" s="940"/>
      <c r="CZ102" s="940"/>
      <c r="DA102" s="941"/>
      <c r="DB102" s="939" t="s">
        <v>550</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1673893</v>
      </c>
      <c r="AB110" s="876"/>
      <c r="AC110" s="876"/>
      <c r="AD110" s="876"/>
      <c r="AE110" s="877"/>
      <c r="AF110" s="878">
        <v>1667011</v>
      </c>
      <c r="AG110" s="876"/>
      <c r="AH110" s="876"/>
      <c r="AI110" s="876"/>
      <c r="AJ110" s="877"/>
      <c r="AK110" s="878">
        <v>1509238</v>
      </c>
      <c r="AL110" s="876"/>
      <c r="AM110" s="876"/>
      <c r="AN110" s="876"/>
      <c r="AO110" s="877"/>
      <c r="AP110" s="879">
        <v>21.9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15839859</v>
      </c>
      <c r="BR110" s="829"/>
      <c r="BS110" s="829"/>
      <c r="BT110" s="829"/>
      <c r="BU110" s="829"/>
      <c r="BV110" s="829">
        <v>14573354</v>
      </c>
      <c r="BW110" s="829"/>
      <c r="BX110" s="829"/>
      <c r="BY110" s="829"/>
      <c r="BZ110" s="829"/>
      <c r="CA110" s="829">
        <v>13559317</v>
      </c>
      <c r="CB110" s="829"/>
      <c r="CC110" s="829"/>
      <c r="CD110" s="829"/>
      <c r="CE110" s="829"/>
      <c r="CF110" s="853">
        <v>196.9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1559021</v>
      </c>
      <c r="DH110" s="829"/>
      <c r="DI110" s="829"/>
      <c r="DJ110" s="829"/>
      <c r="DK110" s="829"/>
      <c r="DL110" s="829">
        <v>2431706</v>
      </c>
      <c r="DM110" s="829"/>
      <c r="DN110" s="829"/>
      <c r="DO110" s="829"/>
      <c r="DP110" s="829"/>
      <c r="DQ110" s="829">
        <v>2190200</v>
      </c>
      <c r="DR110" s="829"/>
      <c r="DS110" s="829"/>
      <c r="DT110" s="829"/>
      <c r="DU110" s="829"/>
      <c r="DV110" s="830">
        <v>31.8</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1574021</v>
      </c>
      <c r="BR111" s="804"/>
      <c r="BS111" s="804"/>
      <c r="BT111" s="804"/>
      <c r="BU111" s="804"/>
      <c r="BV111" s="804">
        <v>2441706</v>
      </c>
      <c r="BW111" s="804"/>
      <c r="BX111" s="804"/>
      <c r="BY111" s="804"/>
      <c r="BZ111" s="804"/>
      <c r="CA111" s="804">
        <v>2195200</v>
      </c>
      <c r="CB111" s="804"/>
      <c r="CC111" s="804"/>
      <c r="CD111" s="804"/>
      <c r="CE111" s="804"/>
      <c r="CF111" s="862">
        <v>31.9</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5831479</v>
      </c>
      <c r="BR112" s="804"/>
      <c r="BS112" s="804"/>
      <c r="BT112" s="804"/>
      <c r="BU112" s="804"/>
      <c r="BV112" s="804">
        <v>5905771</v>
      </c>
      <c r="BW112" s="804"/>
      <c r="BX112" s="804"/>
      <c r="BY112" s="804"/>
      <c r="BZ112" s="804"/>
      <c r="CA112" s="804">
        <v>6163194</v>
      </c>
      <c r="CB112" s="804"/>
      <c r="CC112" s="804"/>
      <c r="CD112" s="804"/>
      <c r="CE112" s="804"/>
      <c r="CF112" s="862">
        <v>89.5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359742</v>
      </c>
      <c r="AB113" s="906"/>
      <c r="AC113" s="906"/>
      <c r="AD113" s="906"/>
      <c r="AE113" s="907"/>
      <c r="AF113" s="908">
        <v>367331</v>
      </c>
      <c r="AG113" s="906"/>
      <c r="AH113" s="906"/>
      <c r="AI113" s="906"/>
      <c r="AJ113" s="907"/>
      <c r="AK113" s="908">
        <v>429201</v>
      </c>
      <c r="AL113" s="906"/>
      <c r="AM113" s="906"/>
      <c r="AN113" s="906"/>
      <c r="AO113" s="907"/>
      <c r="AP113" s="909">
        <v>6.2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586387</v>
      </c>
      <c r="BR113" s="804"/>
      <c r="BS113" s="804"/>
      <c r="BT113" s="804"/>
      <c r="BU113" s="804"/>
      <c r="BV113" s="804">
        <v>1976896</v>
      </c>
      <c r="BW113" s="804"/>
      <c r="BX113" s="804"/>
      <c r="BY113" s="804"/>
      <c r="BZ113" s="804"/>
      <c r="CA113" s="804">
        <v>2245928</v>
      </c>
      <c r="CB113" s="804"/>
      <c r="CC113" s="804"/>
      <c r="CD113" s="804"/>
      <c r="CE113" s="804"/>
      <c r="CF113" s="862">
        <v>32.6</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20753</v>
      </c>
      <c r="AB114" s="767"/>
      <c r="AC114" s="767"/>
      <c r="AD114" s="767"/>
      <c r="AE114" s="768"/>
      <c r="AF114" s="769">
        <v>23007</v>
      </c>
      <c r="AG114" s="767"/>
      <c r="AH114" s="767"/>
      <c r="AI114" s="767"/>
      <c r="AJ114" s="768"/>
      <c r="AK114" s="769">
        <v>25923</v>
      </c>
      <c r="AL114" s="767"/>
      <c r="AM114" s="767"/>
      <c r="AN114" s="767"/>
      <c r="AO114" s="768"/>
      <c r="AP114" s="811">
        <v>0.4</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1129534</v>
      </c>
      <c r="BR114" s="804"/>
      <c r="BS114" s="804"/>
      <c r="BT114" s="804"/>
      <c r="BU114" s="804"/>
      <c r="BV114" s="804">
        <v>1448846</v>
      </c>
      <c r="BW114" s="804"/>
      <c r="BX114" s="804"/>
      <c r="BY114" s="804"/>
      <c r="BZ114" s="804"/>
      <c r="CA114" s="804">
        <v>1013647</v>
      </c>
      <c r="CB114" s="804"/>
      <c r="CC114" s="804"/>
      <c r="CD114" s="804"/>
      <c r="CE114" s="804"/>
      <c r="CF114" s="862">
        <v>14.7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79809</v>
      </c>
      <c r="AB115" s="906"/>
      <c r="AC115" s="906"/>
      <c r="AD115" s="906"/>
      <c r="AE115" s="907"/>
      <c r="AF115" s="908">
        <v>73476</v>
      </c>
      <c r="AG115" s="906"/>
      <c r="AH115" s="906"/>
      <c r="AI115" s="906"/>
      <c r="AJ115" s="907"/>
      <c r="AK115" s="908">
        <v>73476</v>
      </c>
      <c r="AL115" s="906"/>
      <c r="AM115" s="906"/>
      <c r="AN115" s="906"/>
      <c r="AO115" s="907"/>
      <c r="AP115" s="909">
        <v>1.1000000000000001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15000</v>
      </c>
      <c r="DH116" s="767"/>
      <c r="DI116" s="767"/>
      <c r="DJ116" s="767"/>
      <c r="DK116" s="768"/>
      <c r="DL116" s="769">
        <v>10000</v>
      </c>
      <c r="DM116" s="767"/>
      <c r="DN116" s="767"/>
      <c r="DO116" s="767"/>
      <c r="DP116" s="768"/>
      <c r="DQ116" s="769">
        <v>5000</v>
      </c>
      <c r="DR116" s="767"/>
      <c r="DS116" s="767"/>
      <c r="DT116" s="767"/>
      <c r="DU116" s="768"/>
      <c r="DV116" s="811">
        <v>0.1</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2134197</v>
      </c>
      <c r="AB117" s="890"/>
      <c r="AC117" s="890"/>
      <c r="AD117" s="890"/>
      <c r="AE117" s="891"/>
      <c r="AF117" s="892">
        <v>2130825</v>
      </c>
      <c r="AG117" s="890"/>
      <c r="AH117" s="890"/>
      <c r="AI117" s="890"/>
      <c r="AJ117" s="891"/>
      <c r="AK117" s="892">
        <v>2037838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68473</v>
      </c>
      <c r="AB119" s="876"/>
      <c r="AC119" s="876"/>
      <c r="AD119" s="876"/>
      <c r="AE119" s="877"/>
      <c r="AF119" s="878">
        <v>68476</v>
      </c>
      <c r="AG119" s="876"/>
      <c r="AH119" s="876"/>
      <c r="AI119" s="876"/>
      <c r="AJ119" s="877"/>
      <c r="AK119" s="878">
        <v>68476</v>
      </c>
      <c r="AL119" s="876"/>
      <c r="AM119" s="876"/>
      <c r="AN119" s="876"/>
      <c r="AO119" s="877"/>
      <c r="AP119" s="879">
        <v>1</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24961280</v>
      </c>
      <c r="BR119" s="832"/>
      <c r="BS119" s="832"/>
      <c r="BT119" s="832"/>
      <c r="BU119" s="832"/>
      <c r="BV119" s="832">
        <v>26346573</v>
      </c>
      <c r="BW119" s="832"/>
      <c r="BX119" s="832"/>
      <c r="BY119" s="832"/>
      <c r="BZ119" s="832"/>
      <c r="CA119" s="832">
        <v>25177286</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10359489</v>
      </c>
      <c r="BR120" s="829"/>
      <c r="BS120" s="829"/>
      <c r="BT120" s="829"/>
      <c r="BU120" s="829"/>
      <c r="BV120" s="829">
        <v>10150595</v>
      </c>
      <c r="BW120" s="829"/>
      <c r="BX120" s="829"/>
      <c r="BY120" s="829"/>
      <c r="BZ120" s="829"/>
      <c r="CA120" s="829">
        <v>11434309</v>
      </c>
      <c r="CB120" s="829"/>
      <c r="CC120" s="829"/>
      <c r="CD120" s="829"/>
      <c r="CE120" s="829"/>
      <c r="CF120" s="853">
        <v>166</v>
      </c>
      <c r="CG120" s="854"/>
      <c r="CH120" s="854"/>
      <c r="CI120" s="854"/>
      <c r="CJ120" s="854"/>
      <c r="CK120" s="855" t="s">
        <v>447</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6163194</v>
      </c>
      <c r="DR120" s="829"/>
      <c r="DS120" s="829"/>
      <c r="DT120" s="829"/>
      <c r="DU120" s="829"/>
      <c r="DV120" s="830">
        <v>89.5</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6336</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2318414</v>
      </c>
      <c r="BR121" s="804"/>
      <c r="BS121" s="804"/>
      <c r="BT121" s="804"/>
      <c r="BU121" s="804"/>
      <c r="BV121" s="804">
        <v>2270027</v>
      </c>
      <c r="BW121" s="804"/>
      <c r="BX121" s="804"/>
      <c r="BY121" s="804"/>
      <c r="BZ121" s="804"/>
      <c r="CA121" s="804">
        <v>2197198</v>
      </c>
      <c r="CB121" s="804"/>
      <c r="CC121" s="804"/>
      <c r="CD121" s="804"/>
      <c r="CE121" s="804"/>
      <c r="CF121" s="862">
        <v>31.9</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13416824</v>
      </c>
      <c r="BR122" s="832"/>
      <c r="BS122" s="832"/>
      <c r="BT122" s="832"/>
      <c r="BU122" s="832"/>
      <c r="BV122" s="832">
        <v>12870689</v>
      </c>
      <c r="BW122" s="832"/>
      <c r="BX122" s="832"/>
      <c r="BY122" s="832"/>
      <c r="BZ122" s="832"/>
      <c r="CA122" s="832">
        <v>12013301</v>
      </c>
      <c r="CB122" s="832"/>
      <c r="CC122" s="832"/>
      <c r="CD122" s="832"/>
      <c r="CE122" s="832"/>
      <c r="CF122" s="833">
        <v>174.5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5000</v>
      </c>
      <c r="AB123" s="767"/>
      <c r="AC123" s="767"/>
      <c r="AD123" s="767"/>
      <c r="AE123" s="768"/>
      <c r="AF123" s="769">
        <v>5000</v>
      </c>
      <c r="AG123" s="767"/>
      <c r="AH123" s="767"/>
      <c r="AI123" s="767"/>
      <c r="AJ123" s="768"/>
      <c r="AK123" s="769">
        <v>5000</v>
      </c>
      <c r="AL123" s="767"/>
      <c r="AM123" s="767"/>
      <c r="AN123" s="767"/>
      <c r="AO123" s="768"/>
      <c r="AP123" s="811">
        <v>0.1</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26094727</v>
      </c>
      <c r="BR123" s="820"/>
      <c r="BS123" s="820"/>
      <c r="BT123" s="820"/>
      <c r="BU123" s="820"/>
      <c r="BV123" s="820">
        <v>25291311</v>
      </c>
      <c r="BW123" s="820"/>
      <c r="BX123" s="820"/>
      <c r="BY123" s="820"/>
      <c r="BZ123" s="820"/>
      <c r="CA123" s="820">
        <v>25644808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v>24175</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v>15.8</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5807304</v>
      </c>
      <c r="DH124" s="751"/>
      <c r="DI124" s="751"/>
      <c r="DJ124" s="751"/>
      <c r="DK124" s="752"/>
      <c r="DL124" s="753">
        <v>5905771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125724</v>
      </c>
      <c r="AB128" s="788"/>
      <c r="AC128" s="788"/>
      <c r="AD128" s="788"/>
      <c r="AE128" s="789"/>
      <c r="AF128" s="790">
        <v>108901</v>
      </c>
      <c r="AG128" s="788"/>
      <c r="AH128" s="788"/>
      <c r="AI128" s="788"/>
      <c r="AJ128" s="789"/>
      <c r="AK128" s="790">
        <v>123335</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121</v>
      </c>
      <c r="BG128" s="774"/>
      <c r="BH128" s="774"/>
      <c r="BI128" s="774"/>
      <c r="BJ128" s="774"/>
      <c r="BK128" s="774"/>
      <c r="BL128" s="797"/>
      <c r="BM128" s="773">
        <v>13.71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7785374</v>
      </c>
      <c r="AB129" s="767"/>
      <c r="AC129" s="767"/>
      <c r="AD129" s="767"/>
      <c r="AE129" s="768"/>
      <c r="AF129" s="769">
        <v>7981058</v>
      </c>
      <c r="AG129" s="767"/>
      <c r="AH129" s="767"/>
      <c r="AI129" s="767"/>
      <c r="AJ129" s="768"/>
      <c r="AK129" s="769">
        <v>8172292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121</v>
      </c>
      <c r="BG129" s="758"/>
      <c r="BH129" s="758"/>
      <c r="BI129" s="758"/>
      <c r="BJ129" s="758"/>
      <c r="BK129" s="758"/>
      <c r="BL129" s="759"/>
      <c r="BM129" s="757">
        <v>18.71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1364789</v>
      </c>
      <c r="AB130" s="767"/>
      <c r="AC130" s="767"/>
      <c r="AD130" s="767"/>
      <c r="AE130" s="768"/>
      <c r="AF130" s="769">
        <v>1334633</v>
      </c>
      <c r="AG130" s="767"/>
      <c r="AH130" s="767"/>
      <c r="AI130" s="767"/>
      <c r="AJ130" s="768"/>
      <c r="AK130" s="769">
        <v>1285930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6420585</v>
      </c>
      <c r="AB131" s="751"/>
      <c r="AC131" s="751"/>
      <c r="AD131" s="751"/>
      <c r="AE131" s="752"/>
      <c r="AF131" s="753">
        <v>6646425</v>
      </c>
      <c r="AG131" s="751"/>
      <c r="AH131" s="751"/>
      <c r="AI131" s="751"/>
      <c r="AJ131" s="752"/>
      <c r="AK131" s="753">
        <v>6886362</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10.02531701</v>
      </c>
      <c r="AB132" s="732"/>
      <c r="AC132" s="732"/>
      <c r="AD132" s="732"/>
      <c r="AE132" s="733"/>
      <c r="AF132" s="734">
        <v>10.340762140000001</v>
      </c>
      <c r="AG132" s="732"/>
      <c r="AH132" s="732"/>
      <c r="AI132" s="732"/>
      <c r="AJ132" s="733"/>
      <c r="AK132" s="734">
        <v>9.1277949080000003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9.6</v>
      </c>
      <c r="AB133" s="711"/>
      <c r="AC133" s="711"/>
      <c r="AD133" s="711"/>
      <c r="AE133" s="712"/>
      <c r="AF133" s="710">
        <v>10</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58MgMJvr4+GJJheELIT9pS19tfsWIXTrI0ajMU5FL3/pyV0QdWQfEqJ2IXr6KtPoemfyoOxbjU4A2gB9wyuqA==" saltValue="z+uu0hFt5GkvgUbZdrdk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vCblbd5sIcRU76JqqaQ3cL5wIZofoTYpDr2ahTy+edPYTp7Ouvxa6zMtclSDPdoDQId7eCOqQ+BTWFzmeaQBA==" saltValue="U2nM/fpzhekRUhxSYxDDJ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14"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tE1oD4v4t9QUILE5bHfkGp4zHCsL0t6jJsGUHRf6wzt1ZZDMO8wnroOfnAYaaz3CUw8p4Kkc48pTfiMfoNTEQ==" saltValue="e7FEoevmA18xOrrjP9LpgQ==" spinCount="100000" sheet="1" objects="1" scenarios="1"/>
  <dataConsolidate/>
  <phoneticPr fontId="2"/>
  <printOptions horizontalCentered="1" verticalCentered="1"/>
  <pageMargins left="0" right="0" top="0" bottom="0" header="0" footer="0"/>
  <pageSetup paperSize="8" scale="6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2367102</v>
      </c>
      <c r="AP9" s="262">
        <v>91844</v>
      </c>
      <c r="AQ9" s="263">
        <v>72090</v>
      </c>
      <c r="AR9" s="264">
        <v>27.4</v>
      </c>
    </row>
    <row r="10" spans="1:46" ht="13.5" customHeight="1" x14ac:dyDescent="0.2">
      <c r="A10" s="247"/>
      <c r="AK10" s="1117" t="s">
        <v>486</v>
      </c>
      <c r="AL10" s="1118"/>
      <c r="AM10" s="1118"/>
      <c r="AN10" s="1119"/>
      <c r="AO10" s="265">
        <v>330509</v>
      </c>
      <c r="AP10" s="265">
        <v>12824</v>
      </c>
      <c r="AQ10" s="266">
        <v>9072</v>
      </c>
      <c r="AR10" s="267">
        <v>41.4</v>
      </c>
    </row>
    <row r="11" spans="1:46" ht="13.5" customHeight="1" x14ac:dyDescent="0.2">
      <c r="A11" s="247"/>
      <c r="AK11" s="1117" t="s">
        <v>487</v>
      </c>
      <c r="AL11" s="1118"/>
      <c r="AM11" s="1118"/>
      <c r="AN11" s="1119"/>
      <c r="AO11" s="265" t="s">
        <v>488</v>
      </c>
      <c r="AP11" s="265" t="s">
        <v>488</v>
      </c>
      <c r="AQ11" s="266">
        <v>383</v>
      </c>
      <c r="AR11" s="267" t="s">
        <v>488</v>
      </c>
    </row>
    <row r="12" spans="1:46" ht="13.5" customHeight="1" x14ac:dyDescent="0.2">
      <c r="A12" s="247"/>
      <c r="AK12" s="1117" t="s">
        <v>489</v>
      </c>
      <c r="AL12" s="1118"/>
      <c r="AM12" s="1118"/>
      <c r="AN12" s="1119"/>
      <c r="AO12" s="265" t="s">
        <v>488</v>
      </c>
      <c r="AP12" s="265" t="s">
        <v>488</v>
      </c>
      <c r="AQ12" s="266">
        <v>26</v>
      </c>
      <c r="AR12" s="267" t="s">
        <v>488</v>
      </c>
    </row>
    <row r="13" spans="1:46" ht="13.5" customHeight="1" x14ac:dyDescent="0.2">
      <c r="A13" s="247"/>
      <c r="AK13" s="1117" t="s">
        <v>490</v>
      </c>
      <c r="AL13" s="1118"/>
      <c r="AM13" s="1118"/>
      <c r="AN13" s="1119"/>
      <c r="AO13" s="265">
        <v>75261</v>
      </c>
      <c r="AP13" s="265">
        <v>2920</v>
      </c>
      <c r="AQ13" s="266">
        <v>2732</v>
      </c>
      <c r="AR13" s="267">
        <v>6.9</v>
      </c>
    </row>
    <row r="14" spans="1:46" ht="13.5" customHeight="1" x14ac:dyDescent="0.2">
      <c r="A14" s="247"/>
      <c r="AK14" s="1117" t="s">
        <v>491</v>
      </c>
      <c r="AL14" s="1118"/>
      <c r="AM14" s="1118"/>
      <c r="AN14" s="1119"/>
      <c r="AO14" s="265">
        <v>23655</v>
      </c>
      <c r="AP14" s="265">
        <v>918</v>
      </c>
      <c r="AQ14" s="266">
        <v>1315</v>
      </c>
      <c r="AR14" s="267">
        <v>-30.2</v>
      </c>
    </row>
    <row r="15" spans="1:46" ht="13.5" customHeight="1" x14ac:dyDescent="0.2">
      <c r="A15" s="247"/>
      <c r="AK15" s="1120" t="s">
        <v>492</v>
      </c>
      <c r="AL15" s="1121"/>
      <c r="AM15" s="1121"/>
      <c r="AN15" s="1122"/>
      <c r="AO15" s="265">
        <v>-154637</v>
      </c>
      <c r="AP15" s="265">
        <v>-6000</v>
      </c>
      <c r="AQ15" s="266">
        <v>-4107</v>
      </c>
      <c r="AR15" s="267">
        <v>46.1</v>
      </c>
    </row>
    <row r="16" spans="1:46" ht="13.2" x14ac:dyDescent="0.2">
      <c r="A16" s="247"/>
      <c r="AK16" s="1120" t="s">
        <v>178</v>
      </c>
      <c r="AL16" s="1121"/>
      <c r="AM16" s="1121"/>
      <c r="AN16" s="1122"/>
      <c r="AO16" s="265">
        <v>2641890</v>
      </c>
      <c r="AP16" s="265">
        <v>102506</v>
      </c>
      <c r="AQ16" s="266">
        <v>81511</v>
      </c>
      <c r="AR16" s="267">
        <v>25.8</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8.23</v>
      </c>
      <c r="AP21" s="278">
        <v>6.74</v>
      </c>
      <c r="AQ21" s="279">
        <v>1.49</v>
      </c>
      <c r="AS21" s="280"/>
      <c r="AT21" s="276"/>
    </row>
    <row r="22" spans="1:46" s="248" customFormat="1" ht="13.2" x14ac:dyDescent="0.2">
      <c r="A22" s="276"/>
      <c r="AK22" s="1123" t="s">
        <v>498</v>
      </c>
      <c r="AL22" s="1124"/>
      <c r="AM22" s="1124"/>
      <c r="AN22" s="1125"/>
      <c r="AO22" s="281">
        <v>95.8</v>
      </c>
      <c r="AP22" s="282">
        <v>97</v>
      </c>
      <c r="AQ22" s="283">
        <v>-1.2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1509238</v>
      </c>
      <c r="AP32" s="291">
        <v>58559</v>
      </c>
      <c r="AQ32" s="292">
        <v>33695</v>
      </c>
      <c r="AR32" s="293">
        <v>73.8</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t="s">
        <v>488</v>
      </c>
      <c r="AR34" s="293" t="s">
        <v>488</v>
      </c>
    </row>
    <row r="35" spans="1:46" ht="27" customHeight="1" x14ac:dyDescent="0.2">
      <c r="A35" s="247"/>
      <c r="AK35" s="1107" t="s">
        <v>505</v>
      </c>
      <c r="AL35" s="1108"/>
      <c r="AM35" s="1108"/>
      <c r="AN35" s="1109"/>
      <c r="AO35" s="291">
        <v>429201</v>
      </c>
      <c r="AP35" s="291">
        <v>16653</v>
      </c>
      <c r="AQ35" s="292">
        <v>8394</v>
      </c>
      <c r="AR35" s="293">
        <v>98.4</v>
      </c>
    </row>
    <row r="36" spans="1:46" ht="27" customHeight="1" x14ac:dyDescent="0.2">
      <c r="A36" s="247"/>
      <c r="AK36" s="1107" t="s">
        <v>506</v>
      </c>
      <c r="AL36" s="1108"/>
      <c r="AM36" s="1108"/>
      <c r="AN36" s="1109"/>
      <c r="AO36" s="291">
        <v>25923</v>
      </c>
      <c r="AP36" s="291">
        <v>1006</v>
      </c>
      <c r="AQ36" s="292">
        <v>1998</v>
      </c>
      <c r="AR36" s="293">
        <v>-49.6</v>
      </c>
    </row>
    <row r="37" spans="1:46" ht="13.5" customHeight="1" x14ac:dyDescent="0.2">
      <c r="A37" s="247"/>
      <c r="AK37" s="1107" t="s">
        <v>507</v>
      </c>
      <c r="AL37" s="1108"/>
      <c r="AM37" s="1108"/>
      <c r="AN37" s="1109"/>
      <c r="AO37" s="291">
        <v>73476</v>
      </c>
      <c r="AP37" s="291">
        <v>2851</v>
      </c>
      <c r="AQ37" s="292">
        <v>1021</v>
      </c>
      <c r="AR37" s="293">
        <v>179.2</v>
      </c>
    </row>
    <row r="38" spans="1:46" ht="27" customHeight="1" x14ac:dyDescent="0.2">
      <c r="A38" s="247"/>
      <c r="AK38" s="1110" t="s">
        <v>508</v>
      </c>
      <c r="AL38" s="1111"/>
      <c r="AM38" s="1111"/>
      <c r="AN38" s="1112"/>
      <c r="AO38" s="294" t="s">
        <v>488</v>
      </c>
      <c r="AP38" s="294" t="s">
        <v>488</v>
      </c>
      <c r="AQ38" s="295">
        <v>3</v>
      </c>
      <c r="AR38" s="283" t="s">
        <v>488</v>
      </c>
      <c r="AS38" s="290"/>
    </row>
    <row r="39" spans="1:46" ht="13.2" x14ac:dyDescent="0.2">
      <c r="A39" s="247"/>
      <c r="AK39" s="1110" t="s">
        <v>509</v>
      </c>
      <c r="AL39" s="1111"/>
      <c r="AM39" s="1111"/>
      <c r="AN39" s="1112"/>
      <c r="AO39" s="291">
        <v>-123335</v>
      </c>
      <c r="AP39" s="291">
        <v>-4785</v>
      </c>
      <c r="AQ39" s="292">
        <v>-3210</v>
      </c>
      <c r="AR39" s="293">
        <v>49.1</v>
      </c>
      <c r="AS39" s="290"/>
    </row>
    <row r="40" spans="1:46" ht="27" customHeight="1" x14ac:dyDescent="0.2">
      <c r="A40" s="247"/>
      <c r="AK40" s="1107" t="s">
        <v>510</v>
      </c>
      <c r="AL40" s="1108"/>
      <c r="AM40" s="1108"/>
      <c r="AN40" s="1109"/>
      <c r="AO40" s="291">
        <v>-1285930</v>
      </c>
      <c r="AP40" s="291">
        <v>-49894</v>
      </c>
      <c r="AQ40" s="292">
        <v>-26336</v>
      </c>
      <c r="AR40" s="293">
        <v>89.5</v>
      </c>
      <c r="AS40" s="290"/>
    </row>
    <row r="41" spans="1:46" ht="13.2" x14ac:dyDescent="0.2">
      <c r="A41" s="247"/>
      <c r="AK41" s="1113" t="s">
        <v>288</v>
      </c>
      <c r="AL41" s="1114"/>
      <c r="AM41" s="1114"/>
      <c r="AN41" s="1115"/>
      <c r="AO41" s="291">
        <v>628573</v>
      </c>
      <c r="AP41" s="291">
        <v>24389</v>
      </c>
      <c r="AQ41" s="292">
        <v>15565</v>
      </c>
      <c r="AR41" s="293">
        <v>56.7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1984751</v>
      </c>
      <c r="AN51" s="313">
        <v>77084</v>
      </c>
      <c r="AO51" s="314">
        <v>-39.299999999999997</v>
      </c>
      <c r="AP51" s="315">
        <v>52068</v>
      </c>
      <c r="AQ51" s="316">
        <v>1.6</v>
      </c>
      <c r="AR51" s="317">
        <v>-40.9</v>
      </c>
    </row>
    <row r="52" spans="1:44" ht="13.2" x14ac:dyDescent="0.2">
      <c r="A52" s="247"/>
      <c r="AK52" s="318"/>
      <c r="AL52" s="319" t="s">
        <v>520</v>
      </c>
      <c r="AM52" s="320">
        <v>1490066</v>
      </c>
      <c r="AN52" s="321">
        <v>57871</v>
      </c>
      <c r="AO52" s="322">
        <v>-40</v>
      </c>
      <c r="AP52" s="323">
        <v>26936</v>
      </c>
      <c r="AQ52" s="324">
        <v>3.4</v>
      </c>
      <c r="AR52" s="325">
        <v>-43.4</v>
      </c>
    </row>
    <row r="53" spans="1:44" ht="13.2" x14ac:dyDescent="0.2">
      <c r="A53" s="247"/>
      <c r="AK53" s="303" t="s">
        <v>521</v>
      </c>
      <c r="AL53" s="304"/>
      <c r="AM53" s="312">
        <v>4113526</v>
      </c>
      <c r="AN53" s="313">
        <v>159297</v>
      </c>
      <c r="AO53" s="314">
        <v>106.7</v>
      </c>
      <c r="AP53" s="315">
        <v>47161</v>
      </c>
      <c r="AQ53" s="316">
        <v>-9.4</v>
      </c>
      <c r="AR53" s="317">
        <v>116.1</v>
      </c>
    </row>
    <row r="54" spans="1:44" ht="13.2" x14ac:dyDescent="0.2">
      <c r="A54" s="247"/>
      <c r="AK54" s="318"/>
      <c r="AL54" s="319" t="s">
        <v>520</v>
      </c>
      <c r="AM54" s="320">
        <v>3551472</v>
      </c>
      <c r="AN54" s="321">
        <v>137531</v>
      </c>
      <c r="AO54" s="322">
        <v>137.69999999999999</v>
      </c>
      <c r="AP54" s="323">
        <v>24595</v>
      </c>
      <c r="AQ54" s="324">
        <v>-8.6999999999999993</v>
      </c>
      <c r="AR54" s="325">
        <v>146.4</v>
      </c>
    </row>
    <row r="55" spans="1:44" ht="13.2" x14ac:dyDescent="0.2">
      <c r="A55" s="247"/>
      <c r="AK55" s="303" t="s">
        <v>522</v>
      </c>
      <c r="AL55" s="304"/>
      <c r="AM55" s="312">
        <v>2803040</v>
      </c>
      <c r="AN55" s="313">
        <v>108847</v>
      </c>
      <c r="AO55" s="314">
        <v>-31.7</v>
      </c>
      <c r="AP55" s="315">
        <v>43423</v>
      </c>
      <c r="AQ55" s="316">
        <v>-7.9</v>
      </c>
      <c r="AR55" s="317">
        <v>-23.8</v>
      </c>
    </row>
    <row r="56" spans="1:44" ht="13.2" x14ac:dyDescent="0.2">
      <c r="A56" s="247"/>
      <c r="AK56" s="318"/>
      <c r="AL56" s="319" t="s">
        <v>520</v>
      </c>
      <c r="AM56" s="320">
        <v>1325705</v>
      </c>
      <c r="AN56" s="321">
        <v>51480</v>
      </c>
      <c r="AO56" s="322">
        <v>-62.6</v>
      </c>
      <c r="AP56" s="323">
        <v>22207</v>
      </c>
      <c r="AQ56" s="324">
        <v>-9.6999999999999993</v>
      </c>
      <c r="AR56" s="325">
        <v>-52.9</v>
      </c>
    </row>
    <row r="57" spans="1:44" ht="13.2" x14ac:dyDescent="0.2">
      <c r="A57" s="247"/>
      <c r="AK57" s="303" t="s">
        <v>523</v>
      </c>
      <c r="AL57" s="304"/>
      <c r="AM57" s="312">
        <v>1594735</v>
      </c>
      <c r="AN57" s="313">
        <v>61910</v>
      </c>
      <c r="AO57" s="314">
        <v>-43.1</v>
      </c>
      <c r="AP57" s="315">
        <v>45265</v>
      </c>
      <c r="AQ57" s="316">
        <v>4.2</v>
      </c>
      <c r="AR57" s="317">
        <v>-47.3</v>
      </c>
    </row>
    <row r="58" spans="1:44" ht="13.2" x14ac:dyDescent="0.2">
      <c r="A58" s="247"/>
      <c r="AK58" s="318"/>
      <c r="AL58" s="319" t="s">
        <v>520</v>
      </c>
      <c r="AM58" s="320">
        <v>943545</v>
      </c>
      <c r="AN58" s="321">
        <v>36630</v>
      </c>
      <c r="AO58" s="322">
        <v>-28.8</v>
      </c>
      <c r="AP58" s="323">
        <v>22600</v>
      </c>
      <c r="AQ58" s="324">
        <v>1.8</v>
      </c>
      <c r="AR58" s="325">
        <v>-30.6</v>
      </c>
    </row>
    <row r="59" spans="1:44" ht="13.2" x14ac:dyDescent="0.2">
      <c r="A59" s="247"/>
      <c r="AK59" s="303" t="s">
        <v>524</v>
      </c>
      <c r="AL59" s="304"/>
      <c r="AM59" s="312">
        <v>1292837</v>
      </c>
      <c r="AN59" s="313">
        <v>50162</v>
      </c>
      <c r="AO59" s="314">
        <v>-19</v>
      </c>
      <c r="AP59" s="315">
        <v>54621</v>
      </c>
      <c r="AQ59" s="316">
        <v>20.7</v>
      </c>
      <c r="AR59" s="317">
        <v>-39.700000000000003</v>
      </c>
    </row>
    <row r="60" spans="1:44" ht="13.2" x14ac:dyDescent="0.2">
      <c r="A60" s="247"/>
      <c r="AK60" s="318"/>
      <c r="AL60" s="319" t="s">
        <v>520</v>
      </c>
      <c r="AM60" s="320">
        <v>887540</v>
      </c>
      <c r="AN60" s="321">
        <v>34437</v>
      </c>
      <c r="AO60" s="322">
        <v>-6</v>
      </c>
      <c r="AP60" s="323">
        <v>30892</v>
      </c>
      <c r="AQ60" s="324">
        <v>36.700000000000003</v>
      </c>
      <c r="AR60" s="325">
        <v>-42.7</v>
      </c>
    </row>
    <row r="61" spans="1:44" ht="13.2" x14ac:dyDescent="0.2">
      <c r="A61" s="247"/>
      <c r="AK61" s="303" t="s">
        <v>525</v>
      </c>
      <c r="AL61" s="326"/>
      <c r="AM61" s="312">
        <v>2357778</v>
      </c>
      <c r="AN61" s="313">
        <v>91460</v>
      </c>
      <c r="AO61" s="314">
        <v>-5.3</v>
      </c>
      <c r="AP61" s="315">
        <v>48508</v>
      </c>
      <c r="AQ61" s="327">
        <v>1.8</v>
      </c>
      <c r="AR61" s="317">
        <v>-7.1</v>
      </c>
    </row>
    <row r="62" spans="1:44" ht="13.2" x14ac:dyDescent="0.2">
      <c r="A62" s="247"/>
      <c r="AK62" s="318"/>
      <c r="AL62" s="319" t="s">
        <v>520</v>
      </c>
      <c r="AM62" s="320">
        <v>1639666</v>
      </c>
      <c r="AN62" s="321">
        <v>63590</v>
      </c>
      <c r="AO62" s="322">
        <v>0.1</v>
      </c>
      <c r="AP62" s="323">
        <v>25446</v>
      </c>
      <c r="AQ62" s="324">
        <v>4.7</v>
      </c>
      <c r="AR62" s="325">
        <v>-4.5999999999999996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9uUhun41wbq2WAjYASiv/jmLZwiCFpyWzTCDypaDoDqBj1hyn+djmvfXsJEL79BX+b5hRES+6C9gMRkhe8B2+g==" saltValue="e9TZKM4Xh6vo+Njg5FkP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el25c+eVz5Y4FCaRDP2MY5qk5XvHPeF6uda2eEn4aPbQrIElNV8PYpWUtZK5GVuyGzK/95QWDkkYzWKkJs5DA==" saltValue="oqbMA51o49nSzpmuWrjFU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njXsRiywrhV+M3YlCozoQNIQxAYaOjM5qROdzgCZEpTzjPShU5kxn1eV337qk51m22VlDUciNuljmIYp575s9A==" saltValue="D8yAlctNhGLBC7JWqu/8x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26.08</v>
      </c>
      <c r="G47" s="12">
        <v>26.22</v>
      </c>
      <c r="H47" s="12">
        <v>26.18</v>
      </c>
      <c r="I47" s="12">
        <v>25.8</v>
      </c>
      <c r="J47" s="13">
        <v>24.69</v>
      </c>
    </row>
    <row r="48" spans="2:10" ht="57.75" customHeight="1" x14ac:dyDescent="0.2">
      <c r="B48" s="14"/>
      <c r="C48" s="1128" t="s">
        <v>4</v>
      </c>
      <c r="D48" s="1128"/>
      <c r="E48" s="1129"/>
      <c r="F48" s="15">
        <v>10.53</v>
      </c>
      <c r="G48" s="16">
        <v>7.97</v>
      </c>
      <c r="H48" s="16">
        <v>9.82</v>
      </c>
      <c r="I48" s="16">
        <v>8.4499999999999993</v>
      </c>
      <c r="J48" s="17">
        <v>7.81</v>
      </c>
    </row>
    <row r="49" spans="2:10" ht="57.75" customHeight="1" thickBot="1" x14ac:dyDescent="0.25">
      <c r="B49" s="18"/>
      <c r="C49" s="1130" t="s">
        <v>5</v>
      </c>
      <c r="D49" s="1130"/>
      <c r="E49" s="1131"/>
      <c r="F49" s="19">
        <v>9.48</v>
      </c>
      <c r="G49" s="20" t="s">
        <v>532</v>
      </c>
      <c r="H49" s="20">
        <v>1.17</v>
      </c>
      <c r="I49" s="20" t="s">
        <v>533</v>
      </c>
      <c r="J49" s="21" t="s">
        <v>534</v>
      </c>
    </row>
    <row r="50" spans="2:10" ht="13.2" x14ac:dyDescent="0.2"/>
  </sheetData>
  <sheetProtection algorithmName="SHA-512" hashValue="XE8VYLMtT6fpZqGO2e99nmyeCr4Q7SwulxOjxt2lJwmnW1m9O0pZwsTskET3aK8FSYkC4BLF2Vxe5rtvWR6fhw==" saltValue="TrbsM3h5sALoOSYzGXvbx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2026-03-19T00:43:34Z</cp:lastPrinted>
  <dcterms:created xsi:type="dcterms:W3CDTF">2026-02-26T10:15:03Z</dcterms:created>
  <dcterms:modified xsi:type="dcterms:W3CDTF">2026-03-19T00:47:11Z</dcterms:modified>
  <cp:category/>
</cp:coreProperties>
</file>