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ED41FD70-C1B9-4166-A753-42C3FFCAB9BB}"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23" i="12" l="1"/>
  <c r="AA23" i="12"/>
  <c r="V23" i="12"/>
  <c r="Q23"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<sst xmlns="http://schemas.openxmlformats.org/spreadsheetml/2006/main" count="1063" uniqueCount="558">
  <si>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</si>
  <si>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</si>
  <si>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</si>
  <si>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</si>
  <si>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</si>
  <si>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</si>
  <si>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</si>
  <si>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</si>
  <si>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</si>
  <si>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</si>
  <si>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</si>
  <si>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</si>
  <si>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</si>
  <si>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</si>
  <si>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</si>
  <si>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</si>
  <si>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</si>
  <si>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</si>
  <si>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</si>
  <si>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</si>
  <si>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</si>
  <si>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</si>
  <si>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</si>
  <si>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</si>
  <si>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</si>
  <si>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</si>
  <si>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</si>
  <si>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</si>
  <si>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</si>
  <si>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</si>
  <si>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</si>
  <si>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</si>
  <si>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</si>
  <si>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</si>
  <si>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</si>
  <si>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</si>
  <si>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</si>
  <si>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</si>
  <si>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</si>
  <si>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</si>
  <si>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</si>
  <si>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</si>
  <si>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</si>
  <si>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</si>
  <si>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</si>
  <si>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</si>
  <si>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</si>
  <si>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</si>
  <si>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</si>
  <si>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</si>
  <si>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</si>
  <si>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</si>
  <si>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</si>
  <si>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</si>
  <si>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</si>
  <si>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</si>
  <si>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</si>
  <si>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</si>
  <si>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</si>
  <si>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</si>
  <si>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</si>
  <si>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</si>
  <si>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</si>
  <si>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</si>
  <si>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</si>
  <si>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</si>
  <si>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</si>
  <si>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</si>
  <si>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</si>
  <si>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</si>
  <si>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</si>
  <si>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</si>
  <si>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</si>
  <si>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</si>
  <si>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</si>
  <si>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</si>
  <si>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</si>
  <si>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</si>
  <si>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</si>
  <si>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</si>
  <si>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</si>
  <si>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</si>
  <si>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</si>
  <si>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</si>
  <si>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</si>
  <si>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</si>
  <si>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</si>
  <si>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</si>
  <si>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</si>
  <si>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</si>
  <si>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</si>
  <si>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</si>
  <si>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</si>
  <si>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</si>
  <si>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基山町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</si>
  <si>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</si>
  <si>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</si>
  <si>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</si>
  <si>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</si>
  <si>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</si>
  <si>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</si>
  <si>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</si>
  <si>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</si>
  <si>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</si>
  <si>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</si>
  <si>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</si>
  <si>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</si>
  <si>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</si>
  <si>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</si>
  <si>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</si>
  <si>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</si>
  <si>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</si>
  <si>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</si>
  <si>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</si>
  <si>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</si>
  <si>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</si>
  <si>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</si>
  <si>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</si>
  <si>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</si>
  <si>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</si>
  <si>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</si>
  <si>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</si>
  <si>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</si>
  <si>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</si>
  <si>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</si>
  <si>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</si>
  <si>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</si>
  <si>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</si>
  <si>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</si>
  <si>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</si>
  <si>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</si>
  <si>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</si>
  <si>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</si>
  <si>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</si>
  <si>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</si>
  <si>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</si>
  <si>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</si>
  <si>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</si>
  <si>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</si>
  <si>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</si>
  <si>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</si>
  <si>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</si>
  <si>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</si>
  <si>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</si>
  <si>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</si>
  <si>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</si>
  <si>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</si>
  <si>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</si>
  <si>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</si>
  <si>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</si>
  <si>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</si>
  <si>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</si>
  <si>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</si>
  <si>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</si>
  <si>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</si>
  <si>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</si>
  <si>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</si>
  <si>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</si>
  <si>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</si>
  <si>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</si>
  <si>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</si>
  <si>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</si>
  <si>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</si>
  <si>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</si>
  <si>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</si>
  <si>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</si>
  <si>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</si>
  <si>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</si>
  <si>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</si>
  <si>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</si>
  <si>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</si>
  <si>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</si>
  <si>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</si>
  <si>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</si>
  <si>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</si>
  <si>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</si>
  <si>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</si>
  <si>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</si>
  <si>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</si>
  <si>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</si>
  <si>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</si>
  <si>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</si>
  <si>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</si>
  <si>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</si>
  <si>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</si>
  <si>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</si>
  <si>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</si>
  <si>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</si>
  <si>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</si>
  <si>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</si>
  <si>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</si>
  <si>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</si>
  <si>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</si>
  <si>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</si>
  <si>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</si>
  <si>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</si>
  <si>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</si>
  <si>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</si>
  <si>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</si>
  <si>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</si>
  <si>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</si>
  <si>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</si>
  <si>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</si>
  <si>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</si>
  <si>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佐賀県基山町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</si>
  <si>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</si>
  <si>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</si>
  <si>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</si>
  <si>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</si>
  <si>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</si>
  <si>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</si>
  <si>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</si>
  <si>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</si>
  <si>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</si>
  <si>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</si>
  <si>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</si>
  <si>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</si>
  <si>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</si>
  <si>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</si>
  <si>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</si>
  <si>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</si>
  <si>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</si>
  <si>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</si>
  <si>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</si>
  <si>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</si>
  <si>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</si>
  <si>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</si>
  <si>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</si>
  <si>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</si>
  <si>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</si>
  <si>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</si>
  <si>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</si>
  <si>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</si>
  <si>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</si>
  <si>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</si>
  <si>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</si>
  <si>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</si>
  <si>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</si>
  <si>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</si>
  <si>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</si>
  <si>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</si>
  <si>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</si>
  <si>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</si>
  <si>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</si>
  <si>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</si>
  <si>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</si>
  <si>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</si>
  <si>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</si>
  <si>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</si>
  <si>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</si>
  <si>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</si>
  <si>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</si>
  <si>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</si>
  <si>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</si>
  <si>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</si>
  <si>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</si>
  <si>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</si>
  <si>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</si>
  <si>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</si>
  <si>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</si>
  <si>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</si>
  <si>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</si>
  <si>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</si>
  <si>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</si>
  <si>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</si>
  <si>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</si>
  <si>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</si>
  <si>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</si>
  <si>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</si>
  <si>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</si>
  <si>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</si>
  <si>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</si>
  <si>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</si>
  <si>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</si>
  <si>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</si>
  <si>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</si>
  <si>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</si>
  <si>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</si>
  <si>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</si>
  <si>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</si>
  <si>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</si>
  <si>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</si>
  <si>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</si>
  <si>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</si>
  <si>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</si>
  <si>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</si>
  <si>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</si>
  <si>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</si>
  <si>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</si>
  <si>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</si>
  <si>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</si>
  <si>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</si>
  <si>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</si>
  <si>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</si>
  <si>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</si>
  <si>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</si>
  <si>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</si>
  <si>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</si>
  <si>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</si>
  <si>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</si>
  <si>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</si>
  <si>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</si>
  <si>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</si>
  <si>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</si>
  <si>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</si>
  <si>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</si>
  <si>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</si>
  <si>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</si>
  <si>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</si>
  <si>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</si>
  <si>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</si>
  <si>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</si>
  <si>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</si>
  <si>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</si>
  <si>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</si>
  <si>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</si>
  <si>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</si>
  <si>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</si>
  <si>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</si>
  <si>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</si>
  <si>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</si>
  <si>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</si>
  <si>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</si>
  <si>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</si>
  <si>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</si>
  <si>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</si>
  <si>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</si>
  <si>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</si>
  <si>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</si>
  <si>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</si>
  <si>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</si>
  <si>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</si>
  <si>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</si>
  <si>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</si>
  <si>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</si>
  <si>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</si>
  <si>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</si>
  <si>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</si>
  <si>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</si>
  <si>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</si>
  <si>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</si>
  <si>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</si>
  <si>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</si>
  <si>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</si>
  <si>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</si>
  <si>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</si>
  <si>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</si>
  <si>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</si>
  <si>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</si>
  <si>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</si>
  <si>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</si>
  <si>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</si>
  <si>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</si>
  <si>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</si>
  <si>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</si>
  <si>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佐賀県基山町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</si>
  <si>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</si>
  <si>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</si>
  <si>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</si>
  <si>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</si>
  <si>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</si>
  <si>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</si>
  <si>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</si>
  <si>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</si>
  <si>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</si>
  <si>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</si>
  <si>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</si>
  <si>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</si>
  <si>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</si>
  <si>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</si>
  <si>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</si>
  <si>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</si>
  <si>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</si>
  <si>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</si>
  <si>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</si>
  <si>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</si>
  <si>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</si>
  <si>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</si>
  <si>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</si>
  <si>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</si>
  <si>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</si>
  <si>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</si>
  <si>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</si>
  <si>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</si>
  <si>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</si>
  <si>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</si>
  <si>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</si>
  <si>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</si>
  <si>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</si>
  <si>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</si>
  <si>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</si>
  <si>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</si>
  <si>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</si>
  <si>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</si>
  <si>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</si>
  <si>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</si>
  <si>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</si>
  <si>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</si>
  <si>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</si>
  <si>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</si>
  <si>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</si>
  <si>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</si>
  <si>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</si>
  <si>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</si>
  <si>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</si>
  <si>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</si>
  <si>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</si>
  <si>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</si>
  <si>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</si>
  <si>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</si>
  <si>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</si>
  <si>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</si>
  <si>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</si>
  <si>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</si>
  <si>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</si>
  <si>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</si>
  <si>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</si>
  <si>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</si>
  <si>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</si>
  <si>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</si>
  <si>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</si>
  <si>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</si>
  <si>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</si>
  <si>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</si>
  <si>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</si>
  <si>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</si>
  <si>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</si>
  <si>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</si>
  <si>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</si>
  <si>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</si>
  <si>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</si>
  <si>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</si>
  <si>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</si>
  <si>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</si>
  <si>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</si>
  <si>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</si>
  <si>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</si>
  <si>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</si>
  <si>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</si>
  <si>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</si>
  <si>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</si>
  <si>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</si>
  <si>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</si>
  <si>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</si>
  <si>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</si>
  <si>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</si>
  <si>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</si>
  <si>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</si>
  <si>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</si>
  <si>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</si>
  <si>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</si>
  <si>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</si>
  <si>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</si>
  <si>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</si>
  <si>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</si>
  <si>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</si>
  <si>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</si>
  <si>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</si>
  <si>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</si>
  <si>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</si>
  <si>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</si>
  <si>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</si>
  <si>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</si>
  <si>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</si>
  <si>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</si>
  <si>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</si>
  <si>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</si>
  <si>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</si>
  <si>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</si>
  <si>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</si>
  <si>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</si>
  <si>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</si>
  <si>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</si>
  <si>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</si>
  <si>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</si>
  <si>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</si>
  <si>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</si>
  <si>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</si>
  <si>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</si>
  <si>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</si>
  <si>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</si>
  <si>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</si>
  <si>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</si>
  <si>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</si>
  <si>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</si>
  <si>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</si>
  <si>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</si>
  <si>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</si>
  <si>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</si>
  <si>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</si>
  <si>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</si>
  <si>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</si>
  <si>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</si>
  <si>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</si>
  <si>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</si>
  <si>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</si>
  <si>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</si>
  <si>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</si>
  <si>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</si>
  <si>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</si>
  <si>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</si>
  <si>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</si>
  <si>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</si>
  <si>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</si>
  <si>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</si>
  <si>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</si>
  <si>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</si>
  <si>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</si>
  <si>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</si>
  <si>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</si>
  <si>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</si>
  <si>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</si>
  <si>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</si>
  <si>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</si>
  <si>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</si>
  <si>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</si>
  <si>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</si>
  <si>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</si>
  <si>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</si>
  <si>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</si>
  <si>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</si>
  <si>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</si>
  <si>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</si>
  <si>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</si>
  <si>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</si>
  <si>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</si>
  <si>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</si>
  <si>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</si>
  <si>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</si>
  <si>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</si>
  <si>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</si>
  <si>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</si>
  <si>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</si>
  <si>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</si>
  <si>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</si>
  <si>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</si>
  <si>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</si>
  <si>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</si>
  <si>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</si>
  <si>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佐賀県市町総合事務組合</t>
    <phoneticPr fontId="2"/>
  </si>
  <si>
    <t>佐賀県市町総合事務組合（交通災害）</t>
    <phoneticPr fontId="2"/>
  </si>
  <si>
    <t>鳥栖・三養基地区消防事務組合</t>
    <phoneticPr fontId="2"/>
  </si>
  <si>
    <t>鳥栖地区広域市町村圏組合（介護保険特別会計）</t>
    <phoneticPr fontId="2"/>
  </si>
  <si>
    <t>鳥栖地区広域市町村圏組合</t>
    <phoneticPr fontId="2"/>
  </si>
  <si>
    <t>三神地区環境事務組合</t>
    <phoneticPr fontId="2"/>
  </si>
  <si>
    <t>佐賀東部水道企業団（末端給水）</t>
    <phoneticPr fontId="2"/>
  </si>
  <si>
    <t>佐賀東部水道企業団（用水供給）</t>
    <phoneticPr fontId="2"/>
  </si>
  <si>
    <t>佐賀県後期高齢者医療広域連合（一般会計）</t>
    <phoneticPr fontId="2"/>
  </si>
  <si>
    <t>佐賀県後期高齢者医療広域連合（特別会計）</t>
    <phoneticPr fontId="2"/>
  </si>
  <si>
    <t>筑紫野・小郡・基山清掃施設組合</t>
    <phoneticPr fontId="2"/>
  </si>
  <si>
    <t>基山町土地開発公社</t>
    <phoneticPr fontId="2"/>
  </si>
  <si>
    <t>○</t>
    <phoneticPr fontId="2"/>
  </si>
  <si>
    <t>-</t>
    <phoneticPr fontId="2"/>
  </si>
  <si>
    <t>公共施設整備基金</t>
    <phoneticPr fontId="5"/>
  </si>
  <si>
    <t>ふるさと応援寄附基金</t>
    <phoneticPr fontId="5"/>
  </si>
  <si>
    <t>福祉振興基金</t>
    <phoneticPr fontId="5"/>
  </si>
  <si>
    <t>文化及び体育振興基金</t>
    <phoneticPr fontId="5"/>
  </si>
  <si>
    <t>ふるさと・水と土保全基金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</si>
</sst>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32FC-4C91-B422-05A90FF77A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82170</c:v>
                </c:pt>
                <c:pt idx="1">
                  <c:v>45695</c:v>
                </c:pt>
                <c:pt idx="2">
                  <c:v>20178</c:v>
                </c:pt>
                <c:pt idx="3">
                  <c:v>25516</c:v>
                </c:pt>
                <c:pt idx="4">
                  <c:v>37081</c:v>
                </c:pt>
              </c:numCache>
            </c:numRef>
          </c:val>
          <c:smooth val="0"/>
          <c:extLst>
            <c:ext xmlns:c16="http://schemas.microsoft.com/office/drawing/2014/chart" uri="{C3380CC4-5D6E-409C-BE32-E72D297353CC}">
              <c16:uniqueId val="{00000001-32FC-4C91-B422-05A90FF77A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4.67</c:v>
                </c:pt>
                <c:pt idx="1">
                  <c:v>6.1</c:v>
                </c:pt>
                <c:pt idx="2">
                  <c:v>6.4</c:v>
                </c:pt>
                <c:pt idx="3">
                  <c:v>6.41</c:v>
                </c:pt>
                <c:pt idx="4">
                  <c:v>6.7</c:v>
                </c:pt>
              </c:numCache>
            </c:numRef>
          </c:val>
          <c:extLst>
            <c:ext xmlns:c16="http://schemas.microsoft.com/office/drawing/2014/chart" uri="{C3380CC4-5D6E-409C-BE32-E72D297353CC}">
              <c16:uniqueId val="{00000000-3E97-4B01-B49E-A53E33BBCB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9.27</c:v>
                </c:pt>
                <c:pt idx="1">
                  <c:v>17.829999999999998</c:v>
                </c:pt>
                <c:pt idx="2">
                  <c:v>21.44</c:v>
                </c:pt>
                <c:pt idx="3">
                  <c:v>27.12</c:v>
                </c:pt>
                <c:pt idx="4">
                  <c:v>28.79</c:v>
                </c:pt>
              </c:numCache>
            </c:numRef>
          </c:val>
          <c:extLst>
            <c:ext xmlns:c16="http://schemas.microsoft.com/office/drawing/2014/chart" uri="{C3380CC4-5D6E-409C-BE32-E72D297353CC}">
              <c16:uniqueId val="{00000001-3E97-4B01-B49E-A53E33BBCB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0.81</c:v>
                </c:pt>
                <c:pt idx="1">
                  <c:v>11.09</c:v>
                </c:pt>
                <c:pt idx="2">
                  <c:v>3.34</c:v>
                </c:pt>
                <c:pt idx="3">
                  <c:v>6.53</c:v>
                </c:pt>
                <c:pt idx="4">
                  <c:v>3.36</c:v>
                </c:pt>
              </c:numCache>
            </c:numRef>
          </c:val>
          <c:smooth val="0"/>
          <c:extLst>
            <c:ext xmlns:c16="http://schemas.microsoft.com/office/drawing/2014/chart" uri="{C3380CC4-5D6E-409C-BE32-E72D297353CC}">
              <c16:uniqueId val="{00000002-3E97-4B01-B49E-A53E33BBCB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33-4346-A47D-DD2337DBE2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33-4346-A47D-DD2337DBE2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33-4346-A47D-DD2337DBE2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633-4346-A47D-DD2337DBE22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633-4346-A47D-DD2337DBE22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633-4346-A47D-DD2337DBE22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0.15</c:v>
                </c:pt>
                <c:pt idx="8">
                  <c:v>#N/A</c:v>
                </c:pt>
                <c:pt idx="9">
                  <c:v>0.04</c:v>
                </c:pt>
              </c:numCache>
            </c:numRef>
          </c:val>
          <c:extLst>
            <c:ext xmlns:c16="http://schemas.microsoft.com/office/drawing/2014/chart" uri="{C3380CC4-5D6E-409C-BE32-E72D297353CC}">
              <c16:uniqueId val="{00000006-4633-4346-A47D-DD2337DBE22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3.48</c:v>
                </c:pt>
                <c:pt idx="2">
                  <c:v>#N/A</c:v>
                </c:pt>
                <c:pt idx="3">
                  <c:v>1.96</c:v>
                </c:pt>
                <c:pt idx="4">
                  <c:v>#N/A</c:v>
                </c:pt>
                <c:pt idx="5">
                  <c:v>1.95</c:v>
                </c:pt>
                <c:pt idx="6">
                  <c:v>#N/A</c:v>
                </c:pt>
                <c:pt idx="7">
                  <c:v>1.71</c:v>
                </c:pt>
                <c:pt idx="8">
                  <c:v>#N/A</c:v>
                </c:pt>
                <c:pt idx="9">
                  <c:v>0.31</c:v>
                </c:pt>
              </c:numCache>
            </c:numRef>
          </c:val>
          <c:extLst>
            <c:ext xmlns:c16="http://schemas.microsoft.com/office/drawing/2014/chart" uri="{C3380CC4-5D6E-409C-BE32-E72D297353CC}">
              <c16:uniqueId val="{00000007-4633-4346-A47D-DD2337DBE2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2.75</c:v>
                </c:pt>
                <c:pt idx="2">
                  <c:v>#N/A</c:v>
                </c:pt>
                <c:pt idx="3">
                  <c:v>3.04</c:v>
                </c:pt>
                <c:pt idx="4">
                  <c:v>#N/A</c:v>
                </c:pt>
                <c:pt idx="5">
                  <c:v>3.49</c:v>
                </c:pt>
                <c:pt idx="6">
                  <c:v>#N/A</c:v>
                </c:pt>
                <c:pt idx="7">
                  <c:v>4.04</c:v>
                </c:pt>
                <c:pt idx="8">
                  <c:v>#N/A</c:v>
                </c:pt>
                <c:pt idx="9">
                  <c:v>6.54</c:v>
                </c:pt>
              </c:numCache>
            </c:numRef>
          </c:val>
          <c:extLst>
            <c:ext xmlns:c16="http://schemas.microsoft.com/office/drawing/2014/chart" uri="{C3380CC4-5D6E-409C-BE32-E72D297353CC}">
              <c16:uniqueId val="{00000008-4633-4346-A47D-DD2337DBE2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4.67</c:v>
                </c:pt>
                <c:pt idx="2">
                  <c:v>#N/A</c:v>
                </c:pt>
                <c:pt idx="3">
                  <c:v>6.09</c:v>
                </c:pt>
                <c:pt idx="4">
                  <c:v>#N/A</c:v>
                </c:pt>
                <c:pt idx="5">
                  <c:v>6.4</c:v>
                </c:pt>
                <c:pt idx="6">
                  <c:v>#N/A</c:v>
                </c:pt>
                <c:pt idx="7">
                  <c:v>6.4</c:v>
                </c:pt>
                <c:pt idx="8">
                  <c:v>#N/A</c:v>
                </c:pt>
                <c:pt idx="9">
                  <c:v>6.69</c:v>
                </c:pt>
              </c:numCache>
            </c:numRef>
          </c:val>
          <c:extLst>
            <c:ext xmlns:c16="http://schemas.microsoft.com/office/drawing/2014/chart" uri="{C3380CC4-5D6E-409C-BE32-E72D297353CC}">
              <c16:uniqueId val="{00000009-4633-4346-A47D-DD2337DBE2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512</c:v>
                </c:pt>
                <c:pt idx="5">
                  <c:v>504</c:v>
                </c:pt>
                <c:pt idx="8">
                  <c:v>495</c:v>
                </c:pt>
                <c:pt idx="11">
                  <c:v>479</c:v>
                </c:pt>
                <c:pt idx="14">
                  <c:v>482</c:v>
                </c:pt>
              </c:numCache>
            </c:numRef>
          </c:val>
          <c:extLst>
            <c:ext xmlns:c16="http://schemas.microsoft.com/office/drawing/2014/chart" uri="{C3380CC4-5D6E-409C-BE32-E72D297353CC}">
              <c16:uniqueId val="{00000000-3A97-4370-ABC5-0115E98BC8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97-4370-ABC5-0115E98BC8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97-4370-ABC5-0115E98BC8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119</c:v>
                </c:pt>
                <c:pt idx="3">
                  <c:v>109</c:v>
                </c:pt>
                <c:pt idx="6">
                  <c:v>51</c:v>
                </c:pt>
                <c:pt idx="9">
                  <c:v>16</c:v>
                </c:pt>
                <c:pt idx="12">
                  <c:v>12</c:v>
                </c:pt>
              </c:numCache>
            </c:numRef>
          </c:val>
          <c:extLst>
            <c:ext xmlns:c16="http://schemas.microsoft.com/office/drawing/2014/chart" uri="{C3380CC4-5D6E-409C-BE32-E72D297353CC}">
              <c16:uniqueId val="{00000003-3A97-4370-ABC5-0115E98BC8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113</c:v>
                </c:pt>
                <c:pt idx="3">
                  <c:v>106</c:v>
                </c:pt>
                <c:pt idx="6">
                  <c:v>111</c:v>
                </c:pt>
                <c:pt idx="9">
                  <c:v>127</c:v>
                </c:pt>
                <c:pt idx="12">
                  <c:v>146</c:v>
                </c:pt>
              </c:numCache>
            </c:numRef>
          </c:val>
          <c:extLst>
            <c:ext xmlns:c16="http://schemas.microsoft.com/office/drawing/2014/chart" uri="{C3380CC4-5D6E-409C-BE32-E72D297353CC}">
              <c16:uniqueId val="{00000004-3A97-4370-ABC5-0115E98BC8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7-4370-ABC5-0115E98BC8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97-4370-ABC5-0115E98BC8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574</c:v>
                </c:pt>
                <c:pt idx="3">
                  <c:v>587</c:v>
                </c:pt>
                <c:pt idx="6">
                  <c:v>594</c:v>
                </c:pt>
                <c:pt idx="9">
                  <c:v>594</c:v>
                </c:pt>
                <c:pt idx="12">
                  <c:v>587</c:v>
                </c:pt>
              </c:numCache>
            </c:numRef>
          </c:val>
          <c:extLst>
            <c:ext xmlns:c16="http://schemas.microsoft.com/office/drawing/2014/chart" uri="{C3380CC4-5D6E-409C-BE32-E72D297353CC}">
              <c16:uniqueId val="{00000007-3A97-4370-ABC5-0115E98BC8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294</c:v>
                </c:pt>
                <c:pt idx="2">
                  <c:v>#N/A</c:v>
                </c:pt>
                <c:pt idx="3">
                  <c:v>#N/A</c:v>
                </c:pt>
                <c:pt idx="4">
                  <c:v>298</c:v>
                </c:pt>
                <c:pt idx="5">
                  <c:v>#N/A</c:v>
                </c:pt>
                <c:pt idx="6">
                  <c:v>#N/A</c:v>
                </c:pt>
                <c:pt idx="7">
                  <c:v>261</c:v>
                </c:pt>
                <c:pt idx="8">
                  <c:v>#N/A</c:v>
                </c:pt>
                <c:pt idx="9">
                  <c:v>#N/A</c:v>
                </c:pt>
                <c:pt idx="10">
                  <c:v>258</c:v>
                </c:pt>
                <c:pt idx="11">
                  <c:v>#N/A</c:v>
                </c:pt>
                <c:pt idx="12">
                  <c:v>#N/A</c:v>
                </c:pt>
                <c:pt idx="13">
                  <c:v>263</c:v>
                </c:pt>
                <c:pt idx="14">
                  <c:v>#N/A</c:v>
                </c:pt>
              </c:numCache>
            </c:numRef>
          </c:val>
          <c:smooth val="0"/>
          <c:extLst>
            <c:ext xmlns:c16="http://schemas.microsoft.com/office/drawing/2014/chart" uri="{C3380CC4-5D6E-409C-BE32-E72D297353CC}">
              <c16:uniqueId val="{00000008-3A97-4370-ABC5-0115E98BC8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5770</c:v>
                </c:pt>
                <c:pt idx="5">
                  <c:v>5678</c:v>
                </c:pt>
                <c:pt idx="8">
                  <c:v>5456</c:v>
                </c:pt>
                <c:pt idx="11">
                  <c:v>5378</c:v>
                </c:pt>
                <c:pt idx="14">
                  <c:v>5451</c:v>
                </c:pt>
              </c:numCache>
            </c:numRef>
          </c:val>
          <c:extLst>
            <c:ext xmlns:c16="http://schemas.microsoft.com/office/drawing/2014/chart" uri="{C3380CC4-5D6E-409C-BE32-E72D297353CC}">
              <c16:uniqueId val="{00000000-10E0-4755-BF16-36C45FC3CD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436</c:v>
                </c:pt>
                <c:pt idx="5">
                  <c:v>412</c:v>
                </c:pt>
                <c:pt idx="8">
                  <c:v>393</c:v>
                </c:pt>
                <c:pt idx="11">
                  <c:v>374</c:v>
                </c:pt>
                <c:pt idx="14">
                  <c:v>348</c:v>
                </c:pt>
              </c:numCache>
            </c:numRef>
          </c:val>
          <c:extLst>
            <c:ext xmlns:c16="http://schemas.microsoft.com/office/drawing/2014/chart" uri="{C3380CC4-5D6E-409C-BE32-E72D297353CC}">
              <c16:uniqueId val="{00000001-10E0-4755-BF16-36C45FC3CD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3216</c:v>
                </c:pt>
                <c:pt idx="5">
                  <c:v>3909</c:v>
                </c:pt>
                <c:pt idx="8">
                  <c:v>4249</c:v>
                </c:pt>
                <c:pt idx="11">
                  <c:v>4594</c:v>
                </c:pt>
                <c:pt idx="14">
                  <c:v>4691</c:v>
                </c:pt>
              </c:numCache>
            </c:numRef>
          </c:val>
          <c:extLst>
            <c:ext xmlns:c16="http://schemas.microsoft.com/office/drawing/2014/chart" uri="{C3380CC4-5D6E-409C-BE32-E72D297353CC}">
              <c16:uniqueId val="{00000002-10E0-4755-BF16-36C45FC3CD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E0-4755-BF16-36C45FC3CD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E0-4755-BF16-36C45FC3CD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E0-4755-BF16-36C45FC3CD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c:v>
                </c:pt>
                <c:pt idx="3">
                  <c:v>277</c:v>
                </c:pt>
                <c:pt idx="6">
                  <c:v>252</c:v>
                </c:pt>
                <c:pt idx="9">
                  <c:v>239</c:v>
                </c:pt>
                <c:pt idx="12">
                  <c:v>200</c:v>
                </c:pt>
              </c:numCache>
            </c:numRef>
          </c:val>
          <c:extLst>
            <c:ext xmlns:c16="http://schemas.microsoft.com/office/drawing/2014/chart" uri="{C3380CC4-5D6E-409C-BE32-E72D297353CC}">
              <c16:uniqueId val="{00000006-10E0-4755-BF16-36C45FC3CD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199</c:v>
                </c:pt>
                <c:pt idx="3">
                  <c:v>98</c:v>
                </c:pt>
                <c:pt idx="6">
                  <c:v>48</c:v>
                </c:pt>
                <c:pt idx="9">
                  <c:v>60</c:v>
                </c:pt>
                <c:pt idx="12">
                  <c:v>273</c:v>
                </c:pt>
              </c:numCache>
            </c:numRef>
          </c:val>
          <c:extLst>
            <c:ext xmlns:c16="http://schemas.microsoft.com/office/drawing/2014/chart" uri="{C3380CC4-5D6E-409C-BE32-E72D297353CC}">
              <c16:uniqueId val="{00000007-10E0-4755-BF16-36C45FC3CD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1637</c:v>
                </c:pt>
                <c:pt idx="3">
                  <c:v>1589</c:v>
                </c:pt>
                <c:pt idx="6">
                  <c:v>1728</c:v>
                </c:pt>
                <c:pt idx="9">
                  <c:v>2082</c:v>
                </c:pt>
                <c:pt idx="12">
                  <c:v>2866</c:v>
                </c:pt>
              </c:numCache>
            </c:numRef>
          </c:val>
          <c:extLst>
            <c:ext xmlns:c16="http://schemas.microsoft.com/office/drawing/2014/chart" uri="{C3380CC4-5D6E-409C-BE32-E72D297353CC}">
              <c16:uniqueId val="{00000008-10E0-4755-BF16-36C45FC3CD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334</c:v>
                </c:pt>
                <c:pt idx="3">
                  <c:v>319</c:v>
                </c:pt>
                <c:pt idx="6">
                  <c:v>305</c:v>
                </c:pt>
                <c:pt idx="9">
                  <c:v>417</c:v>
                </c:pt>
                <c:pt idx="12">
                  <c:v>388</c:v>
                </c:pt>
              </c:numCache>
            </c:numRef>
          </c:val>
          <c:extLst>
            <c:ext xmlns:c16="http://schemas.microsoft.com/office/drawing/2014/chart" uri="{C3380CC4-5D6E-409C-BE32-E72D297353CC}">
              <c16:uniqueId val="{00000009-10E0-4755-BF16-36C45FC3CD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6655</c:v>
                </c:pt>
                <c:pt idx="3">
                  <c:v>6736</c:v>
                </c:pt>
                <c:pt idx="6">
                  <c:v>6354</c:v>
                </c:pt>
                <c:pt idx="9">
                  <c:v>6006</c:v>
                </c:pt>
                <c:pt idx="12">
                  <c:v>5726</c:v>
                </c:pt>
              </c:numCache>
            </c:numRef>
          </c:val>
          <c:extLst>
            <c:ext xmlns:c16="http://schemas.microsoft.com/office/drawing/2014/chart" uri="{C3380CC4-5D6E-409C-BE32-E72D297353CC}">
              <c16:uniqueId val="{0000000A-10E0-4755-BF16-36C45FC3CD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E0-4755-BF16-36C45FC3CD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943</c:v>
                </c:pt>
                <c:pt idx="1">
                  <c:v>1230</c:v>
                </c:pt>
                <c:pt idx="2">
                  <c:v>1362</c:v>
                </c:pt>
              </c:numCache>
            </c:numRef>
          </c:val>
          <c:extLst>
            <c:ext xmlns:c16="http://schemas.microsoft.com/office/drawing/2014/chart" uri="{C3380CC4-5D6E-409C-BE32-E72D297353CC}">
              <c16:uniqueId val="{00000000-AAD2-48CF-B11C-E09886DA749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c:v>
                </c:pt>
                <c:pt idx="1">
                  <c:v>124</c:v>
                </c:pt>
                <c:pt idx="2">
                  <c:v>142</c:v>
                </c:pt>
              </c:numCache>
            </c:numRef>
          </c:val>
          <c:extLst>
            <c:ext xmlns:c16="http://schemas.microsoft.com/office/drawing/2014/chart" uri="{C3380CC4-5D6E-409C-BE32-E72D297353CC}">
              <c16:uniqueId val="{00000001-AAD2-48CF-B11C-E09886DA749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2590</c:v>
                </c:pt>
                <c:pt idx="1">
                  <c:v>2629</c:v>
                </c:pt>
                <c:pt idx="2">
                  <c:v>2583</c:v>
                </c:pt>
              </c:numCache>
            </c:numRef>
          </c:val>
          <c:extLst>
            <c:ext xmlns:c16="http://schemas.microsoft.com/office/drawing/2014/chart" uri="{C3380CC4-5D6E-409C-BE32-E72D297353CC}">
              <c16:uniqueId val="{00000002-AAD2-48CF-B11C-E09886DA749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実質公債費比率（分子）については、公営企業債の元利償還金に対する繰入金（下水道事業特別会計）の負担が増加し、元利償還金等全体も前年度に比べ</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８百万円</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今後も新規起債発行の抑制を図るなど、健全な財政運営を継続していくよう努める。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満期一括償還地方債の借入については、引き続き行っていない。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将来負担比率（分子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については、充当可能財源等欄の充当可能基金の増などにより、前年度から継続しマイナス（将来負担比率なし）となっている。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今後も、定員管理計画による退職手当負担見込額の抑制、充当可能基金の積み増し等により、将来負担比率（分子）の減額を図り、財政健全化の継続に努める。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佐賀県基山町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優良賃貸住宅積立基金に約４百万円、ふるさと応援寄附基金に約５億７百万円、森林環境譲与税基金に約５百万円を積み立てた一方、災害復旧費や子ども・子育て支援事業等に充てるため、ふるさと応援寄附基金を約５億６千１百万円取り崩したが、基金全体としては約１億５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基金残高の確保に向け、積立額を増加させるよう今後も努めていく。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・公共施設整備基金：公共施設の整備（新設・改修・長寿命化等）に用いる。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基山町を応援したいという想いのもとに贈られた寄附金を活用することにより、町がいつまでも輝くふるさとであり続けるための手段を講じ、更なる発展に寄与す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・福祉振興基金：福祉活動の促進を図るための施策に用いる。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・文化及び体育振興基金：文化及び体育の振興をはかるための施策に用いる。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・ふるさと・水と土保全基金：農村地域における農業用施設の機能を将来にわたって適正に維持し、集落共同活動への支援に係る施策に用いる。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まちづくり基金：まちづくり団体への活動費補助金として８０万円を取り崩し、あわせて寄附金で約２百万円を積立した。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公共施設整備基金：今後の各種公共施設の整備に用いるため、利子収入約５０万円の積立てを行った。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ふるさと応援寄附基金：約５億７百万円を積立し、各種事業へ充当するため約５億６千１百万円を取り崩した。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福祉振興基金：積立、取崩しによる増減はなかった。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文化及び体育振興基金：積立、取崩しによる増減はなかった。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ふるさと・水と土保全基金：積立、取崩しによる増減はなかった。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寄附金：寄附金の使い道については、「町長におまかせ」「地域福祉の向上」「地域文化の振興」「自然環境の保全」「協働のまちづくり」「県内プロスポーツ支援」のコースを設けており、充当事業の検討を行いながら、基金を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公共施設整備基金：今後の公共施設の整備・維持管理に向け、基金残高の増加に努めていく。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福祉振興基金：現行額を維持していく見込みである。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繰越金のうち２分の１程度と基金運用収入等の約２億３千２百万円を積立てた一方、基金から一般会計への取崩しを１億円行い、基金全体として約１億３千２百万円の増となった。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基金残高の確保に向け、積立額を増加させるよう今後も努めていく。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令和６年度は今後の臨時財政対策債の償還に</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向け、約２千９百万円の積立てを行った一方で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、償還費に充てるため約</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１千１百万円の取崩し</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を行った。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臨時財政対策債償還費に充てるため、中長期的には減少していく見込みである。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17,565
17,124
22.15
10,245,198
9,889,021
316,987
4,731,174
5,725,961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前年度から０．０１ポイントの低下、令和３年度は０．０２ポイント低下、令和４年度も０．０２ポイント低下、令和５年度は０．０１ポイント低下し、令和６年度は前年度と同じく０．６３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上回っているものの、近年は指数が低下傾向であるため、今後も人口減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対策や定住促進及び税の徴収率向上による自主財源確保を図るとともに、行財政改革などによる歳出の見直しを推進しながら財政の健全化・基盤強化に努める。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55563</xdr:rowOff>
    </xdr:from>
    <xdr:to>
      <xdr:col>23</xdr:col>
      <xdr:colOff>133350</xdr:colOff>
      <xdr:row>42</xdr:row>
      <xdr:rowOff>55563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25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55563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2464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25400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4763</xdr:rowOff>
    </xdr:from>
    <xdr:to>
      <xdr:col>23</xdr:col>
      <xdr:colOff>184150</xdr:colOff>
      <xdr:row>42</xdr:row>
      <xdr:rowOff>106363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21290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4763</xdr:rowOff>
    </xdr:from>
    <xdr:to>
      <xdr:col>19</xdr:col>
      <xdr:colOff>184150</xdr:colOff>
      <xdr:row>42</xdr:row>
      <xdr:rowOff>106363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2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116540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97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前年度からほぼ横ばい、令和３年度は８．０ポイント低下、令和４年度は３．９ポイント上昇、令和５年度は０．１ポイントの低下、令和６年度は１．８ポイントの低下となった。分母である経常一般財源収入について、増加（地方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+50,685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千円、地方消費税交付金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+36,437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千円、地方特例交付金等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+80,419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千円、地方交付税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+106,435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千円）した一方で、分子である経常的経費充当一般財源の人件費（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+143,304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千円）、扶助費（＋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67,272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千円）、物件費（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+24,134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千円）、補助費等（△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69,980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千円）も変動した。今後も人件費や扶助費の増加等が見込まれるため、経常経費の抑制に努める。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113242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8510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113242</xdr:rowOff>
    </xdr:from>
    <xdr:to>
      <xdr:col>19</xdr:col>
      <xdr:colOff>133350</xdr:colOff>
      <xdr:row>65</xdr:row>
      <xdr:rowOff>117263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5749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131869</xdr:rowOff>
    </xdr:from>
    <xdr:to>
      <xdr:col>15</xdr:col>
      <xdr:colOff>82550</xdr:colOff>
      <xdr:row>65</xdr:row>
      <xdr:rowOff>117263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04669"/>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131869</xdr:rowOff>
    </xdr:from>
    <xdr:to>
      <xdr:col>11</xdr:col>
      <xdr:colOff>31750</xdr:colOff>
      <xdr:row>66</xdr:row>
      <xdr:rowOff>110702</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04669"/>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161502</xdr:rowOff>
    </xdr:from>
    <xdr:to>
      <xdr:col>23</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133579</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0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62442</xdr:rowOff>
    </xdr:from>
    <xdr:to>
      <xdr:col>19</xdr:col>
      <xdr:colOff>184150</xdr:colOff>
      <xdr:row>65</xdr:row>
      <xdr:rowOff>164042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148819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9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66463</xdr:rowOff>
    </xdr:from>
    <xdr:to>
      <xdr:col>15</xdr:col>
      <xdr:colOff>133350</xdr:colOff>
      <xdr:row>65</xdr:row>
      <xdr:rowOff>168063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152840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81069</xdr:rowOff>
    </xdr:from>
    <xdr:to>
      <xdr:col>11</xdr:col>
      <xdr:colOff>82550</xdr:colOff>
      <xdr:row>65</xdr:row>
      <xdr:rowOff>11219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167446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59902</xdr:rowOff>
    </xdr:from>
    <xdr:to>
      <xdr:col>7</xdr:col>
      <xdr:colOff>31750</xdr:colOff>
      <xdr:row>66</xdr:row>
      <xdr:rowOff>161502</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7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146279</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定員管理計画に則した人件費の抑制や需用費等の削減による物件費の抑制を行っているが、令和６年度の人口１人当たりの金額は増加した。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類似団体の平均値を下回っているものの、今後も定員管理計画の見直しや委託料等の見直しによる経費削減に努め、引き続き人件費・物件費等の抑制を図る必要がある。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63075</xdr:rowOff>
    </xdr:from>
    <xdr:to>
      <xdr:col>23</xdr:col>
      <xdr:colOff>133350</xdr:colOff>
      <xdr:row>81</xdr:row>
      <xdr:rowOff>82178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50525"/>
          <a:ext cx="8382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66955</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58014</xdr:rowOff>
    </xdr:from>
    <xdr:to>
      <xdr:col>19</xdr:col>
      <xdr:colOff>133350</xdr:colOff>
      <xdr:row>81</xdr:row>
      <xdr:rowOff>63075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45464"/>
          <a:ext cx="889000" cy="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49557</xdr:rowOff>
    </xdr:from>
    <xdr:to>
      <xdr:col>15</xdr:col>
      <xdr:colOff>82550</xdr:colOff>
      <xdr:row>81</xdr:row>
      <xdr:rowOff>58014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37007"/>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49557</xdr:rowOff>
    </xdr:from>
    <xdr:to>
      <xdr:col>11</xdr:col>
      <xdr:colOff>31750</xdr:colOff>
      <xdr:row>81</xdr:row>
      <xdr:rowOff>53835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37007"/>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31378</xdr:rowOff>
    </xdr:from>
    <xdr:to>
      <xdr:col>23</xdr:col>
      <xdr:colOff>184150</xdr:colOff>
      <xdr:row>81</xdr:row>
      <xdr:rowOff>132978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124105</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84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12275</xdr:rowOff>
    </xdr:from>
    <xdr:to>
      <xdr:col>19</xdr:col>
      <xdr:colOff>184150</xdr:colOff>
      <xdr:row>81</xdr:row>
      <xdr:rowOff>113875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124052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6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7214</xdr:rowOff>
    </xdr:from>
    <xdr:to>
      <xdr:col>15</xdr:col>
      <xdr:colOff>133350</xdr:colOff>
      <xdr:row>81</xdr:row>
      <xdr:rowOff>108814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118991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6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170207</xdr:rowOff>
    </xdr:from>
    <xdr:to>
      <xdr:col>11</xdr:col>
      <xdr:colOff>82550</xdr:colOff>
      <xdr:row>81</xdr:row>
      <xdr:rowOff>100357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110534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5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3035</xdr:rowOff>
    </xdr:from>
    <xdr:to>
      <xdr:col>7</xdr:col>
      <xdr:colOff>31750</xdr:colOff>
      <xdr:row>81</xdr:row>
      <xdr:rowOff>104635</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114812</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5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平成２６年度以降は１００を切っているが、令和６年度は昨年度から０．３ポイント上がり９９．４ポイントとなっており、類似団体内平均値を上回っている。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今後も引き続き定員管理計画及び事務の効率化等により、給与水準の適正化に努める。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44148</xdr:rowOff>
    </xdr:from>
    <xdr:to>
      <xdr:col>81</xdr:col>
      <xdr:colOff>44450</xdr:colOff>
      <xdr:row>86</xdr:row>
      <xdr:rowOff>78618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88848"/>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44148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658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32657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658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78618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773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164798</xdr:rowOff>
    </xdr:from>
    <xdr:to>
      <xdr:col>77</xdr:col>
      <xdr:colOff>95250</xdr:colOff>
      <xdr:row>86</xdr:row>
      <xdr:rowOff>94948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79725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2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人口１，０００人当たりの職員数は前年度より０．０６人の増となったが、類似団体の平均を１．４１人下回る８．１４人となっている。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今後も更なる業務の効率化を図り、定員管理計画に基づいた職員数の適正な管理に努める。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153952</xdr:rowOff>
    </xdr:from>
    <xdr:to>
      <xdr:col>81</xdr:col>
      <xdr:colOff>44450</xdr:colOff>
      <xdr:row>59</xdr:row>
      <xdr:rowOff>161996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6950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153952</xdr:rowOff>
    </xdr:from>
    <xdr:to>
      <xdr:col>77</xdr:col>
      <xdr:colOff>44450</xdr:colOff>
      <xdr:row>59</xdr:row>
      <xdr:rowOff>163336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69502"/>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159314</xdr:rowOff>
    </xdr:from>
    <xdr:to>
      <xdr:col>72</xdr:col>
      <xdr:colOff>203200</xdr:colOff>
      <xdr:row>59</xdr:row>
      <xdr:rowOff>163336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7486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159314</xdr:rowOff>
    </xdr:from>
    <xdr:to>
      <xdr:col>68</xdr:col>
      <xdr:colOff>152400</xdr:colOff>
      <xdr:row>59</xdr:row>
      <xdr:rowOff>160655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27486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111196</xdr:rowOff>
    </xdr:from>
    <xdr:to>
      <xdr:col>81</xdr:col>
      <xdr:colOff>95250</xdr:colOff>
      <xdr:row>60</xdr:row>
      <xdr:rowOff>41346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127723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103152</xdr:rowOff>
    </xdr:from>
    <xdr:to>
      <xdr:col>77</xdr:col>
      <xdr:colOff>95250</xdr:colOff>
      <xdr:row>60</xdr:row>
      <xdr:rowOff>33302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1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43479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87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112536</xdr:rowOff>
    </xdr:from>
    <xdr:to>
      <xdr:col>73</xdr:col>
      <xdr:colOff>44450</xdr:colOff>
      <xdr:row>60</xdr:row>
      <xdr:rowOff>42686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52863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9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108514</xdr:rowOff>
    </xdr:from>
    <xdr:to>
      <xdr:col>68</xdr:col>
      <xdr:colOff>203200</xdr:colOff>
      <xdr:row>60</xdr:row>
      <xdr:rowOff>38664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48841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前年度より０．３ポイントの減となり、類似団体の平均値を３年連続で下回った。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繰上償還の活用や緊急度・優先度を基本とした住民ニーズを的確に把握した事業の選択により、地方債の残高を抑制するとともに、新規発行は交付税措置があるものに限定するなど、地方債に大きく頼ることのない健全な財政運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60113</xdr:rowOff>
    </xdr:from>
    <xdr:to>
      <xdr:col>81</xdr:col>
      <xdr:colOff>44450</xdr:colOff>
      <xdr:row>41</xdr:row>
      <xdr:rowOff>84244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0895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136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9313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25840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88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129963</xdr:rowOff>
    </xdr:from>
    <xdr:to>
      <xdr:col>68</xdr:col>
      <xdr:colOff>203200</xdr:colOff>
      <xdr:row>42</xdr:row>
      <xdr:rowOff>60113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地方債残高の減少、充当可能基金の増加等により今年度も将来負担比率は「算定なし」となっている。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今後も投資的事業の抑制等により適正な地方債管理を行い、財政の健全化に努める。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17,565
17,124
22.15
10,245,198
9,889,021
316,987
4,731,174
5,725,961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人件費にかかる経常収支比率は、前年度に比べ１．４ポイント増の２９．９％となり、依然として類似団体内平均値よりかなり高い水準にある。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要因としては町民会館を指定管理から直営に変えたことなどが挙げられるが、今後も定員管理計画の見直し等により、人件費の抑制に努める。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53522</xdr:rowOff>
    </xdr:from>
    <xdr:to>
      <xdr:col>24</xdr:col>
      <xdr:colOff>25400</xdr:colOff>
      <xdr:row>40</xdr:row>
      <xdr:rowOff>34472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40072"/>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9978</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96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91622</xdr:rowOff>
    </xdr:from>
    <xdr:to>
      <xdr:col>15</xdr:col>
      <xdr:colOff>98425</xdr:colOff>
      <xdr:row>39</xdr:row>
      <xdr:rowOff>9978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35272"/>
          <a:ext cx="8890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91622</xdr:rowOff>
    </xdr:from>
    <xdr:to>
      <xdr:col>11</xdr:col>
      <xdr:colOff>9525</xdr:colOff>
      <xdr:row>38</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35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155122</xdr:rowOff>
    </xdr:from>
    <xdr:to>
      <xdr:col>24</xdr:col>
      <xdr:colOff>76200</xdr:colOff>
      <xdr:row>40</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127199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2722</xdr:rowOff>
    </xdr:from>
    <xdr:to>
      <xdr:col>20</xdr:col>
      <xdr:colOff>38100</xdr:colOff>
      <xdr:row>39</xdr:row>
      <xdr:rowOff>104322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89099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130628</xdr:rowOff>
    </xdr:from>
    <xdr:to>
      <xdr:col>15</xdr:col>
      <xdr:colOff>149225</xdr:colOff>
      <xdr:row>39</xdr:row>
      <xdr:rowOff>60778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45555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40822</xdr:rowOff>
    </xdr:from>
    <xdr:to>
      <xdr:col>11</xdr:col>
      <xdr:colOff>60325</xdr:colOff>
      <xdr:row>37</xdr:row>
      <xdr:rowOff>142422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97972</xdr:rowOff>
    </xdr:from>
    <xdr:to>
      <xdr:col>6</xdr:col>
      <xdr:colOff>171450</xdr:colOff>
      <xdr:row>39</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物件費に係る経常収支比率は、前年度に比べ０．２ポイント減の１２．２％となり、類似団体内の平均値を下回っている。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今後も所要経費の精査や委託料の削減等により物件費の水準抑制に努める。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14</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998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117856</xdr:rowOff>
    </xdr:from>
    <xdr:to>
      <xdr:col>78</xdr:col>
      <xdr:colOff>69850</xdr:colOff>
      <xdr:row>14</xdr:row>
      <xdr:rowOff>163576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18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163576</xdr:rowOff>
    </xdr:from>
    <xdr:to>
      <xdr:col>73</xdr:col>
      <xdr:colOff>180975</xdr:colOff>
      <xdr:row>15</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15</xdr:row>
      <xdr:rowOff>101854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821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67056</xdr:rowOff>
    </xdr:from>
    <xdr:to>
      <xdr:col>78</xdr:col>
      <xdr:colOff>120650</xdr:colOff>
      <xdr:row>14</xdr:row>
      <xdr:rowOff>168656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7383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3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扶助費に係る経常収支比率は、前年度に比べ０．８ポイント増となり、類似団体の平均値を４．０ポイント上回る１１．２％となっている。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老人福祉費や児童福祉の施設型給付費、障害福祉サービス費、子どもの医療費助成等の増加が予想されるため、住民ニーズを的確に把握した事業の選択により経費を節減し、財政を圧迫することのないよ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58965</xdr:rowOff>
    </xdr:from>
    <xdr:to>
      <xdr:col>24</xdr:col>
      <xdr:colOff>25400</xdr:colOff>
      <xdr:row>57</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316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48078</xdr:rowOff>
    </xdr:from>
    <xdr:to>
      <xdr:col>19</xdr:col>
      <xdr:colOff>187325</xdr:colOff>
      <xdr:row>57</xdr:row>
      <xdr:rowOff>58965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57</xdr:row>
      <xdr:rowOff>48078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35672"/>
          <a:ext cx="8890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35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その他に係る経常収支比率は類似団体内の平均値を０．６ポイント下回る１１．８％となっているが、そのほとんどが他会計への繰出金である。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今後は、特別会計への繰出金の増が予想されるため、経費削減等に努め、一般会計の負担を減らしていく。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17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19050</xdr:rowOff>
    </xdr:from>
    <xdr:to>
      <xdr:col>78</xdr:col>
      <xdr:colOff>69850</xdr:colOff>
      <xdr:row>57</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1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79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69850</xdr:rowOff>
    </xdr:from>
    <xdr:to>
      <xdr:col>78</xdr:col>
      <xdr:colOff>120650</xdr:colOff>
      <xdr:row>58</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139700</xdr:rowOff>
    </xdr:from>
    <xdr:to>
      <xdr:col>74</xdr:col>
      <xdr:colOff>31750</xdr:colOff>
      <xdr:row>57</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補助費等に係る経常収支比率は、前年度に比べ２．３ポイント減の１２．７％となっているが、ごみ処理業務や消防業務等を一部事務組合で行っているため、負担金の歳出は増加傾向にある。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今後も、下水道事業特別会計への補助費増が見込まれるため、各種団体等への補助金についても精査することで、補助費の抑制に努める。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167005</xdr:rowOff>
    </xdr:from>
    <xdr:to>
      <xdr:col>82</xdr:col>
      <xdr:colOff>107950</xdr:colOff>
      <xdr:row>35</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9630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127000</xdr:rowOff>
    </xdr:from>
    <xdr:to>
      <xdr:col>78</xdr:col>
      <xdr:colOff>69850</xdr:colOff>
      <xdr:row>36</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277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xdr:rowOff>
    </xdr:from>
    <xdr:to>
      <xdr:col>73</xdr:col>
      <xdr:colOff>180975</xdr:colOff>
      <xdr:row>36</xdr:row>
      <xdr:rowOff>46990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73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46990</xdr:rowOff>
    </xdr:from>
    <xdr:to>
      <xdr:col>69</xdr:col>
      <xdr:colOff>92075</xdr:colOff>
      <xdr:row>36</xdr:row>
      <xdr:rowOff>167005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1919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116205</xdr:rowOff>
    </xdr:from>
    <xdr:to>
      <xdr:col>82</xdr:col>
      <xdr:colOff>158750</xdr:colOff>
      <xdr:row>35</xdr:row>
      <xdr:rowOff>46355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132732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79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76200</xdr:rowOff>
    </xdr:from>
    <xdr:to>
      <xdr:col>78</xdr:col>
      <xdr:colOff>120650</xdr:colOff>
      <xdr:row>36</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121920</xdr:rowOff>
    </xdr:from>
    <xdr:to>
      <xdr:col>74</xdr:col>
      <xdr:colOff>31750</xdr:colOff>
      <xdr:row>36</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36847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167640</xdr:rowOff>
    </xdr:from>
    <xdr:to>
      <xdr:col>69</xdr:col>
      <xdr:colOff>142875</xdr:colOff>
      <xdr:row>36</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82567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116205</xdr:rowOff>
    </xdr:from>
    <xdr:to>
      <xdr:col>65</xdr:col>
      <xdr:colOff>53975</xdr:colOff>
      <xdr:row>37</xdr:row>
      <xdr:rowOff>46355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31132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公債費に係る経常収支比率は、前年度より０．９ポイント減の１１．９％となり、類似団体を１．９ポイント下回っている。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今後も道路や学校施設の整備などが予定されているため、償還額が膨らみすぎないよう、繰上償還の活用や新規起債発行の抑制、低利での起債に努める。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140715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29768"/>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145287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145287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113285</xdr:rowOff>
    </xdr:from>
    <xdr:to>
      <xdr:col>11</xdr:col>
      <xdr:colOff>9525</xdr:colOff>
      <xdr:row>77</xdr:row>
      <xdr:rowOff>5842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434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48768</xdr:rowOff>
    </xdr:from>
    <xdr:to>
      <xdr:col>24</xdr:col>
      <xdr:colOff>76200</xdr:colOff>
      <xdr:row>76</xdr:row>
      <xdr:rowOff>150368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65295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2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94487</xdr:rowOff>
    </xdr:from>
    <xdr:to>
      <xdr:col>15</xdr:col>
      <xdr:colOff>149225</xdr:colOff>
      <xdr:row>77</xdr:row>
      <xdr:rowOff>24637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34815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62485</xdr:rowOff>
    </xdr:from>
    <xdr:to>
      <xdr:col>11</xdr:col>
      <xdr:colOff>60325</xdr:colOff>
      <xdr:row>76</xdr:row>
      <xdr:rowOff>164085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2811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公債費以外の経常収支比率は７７．８％となり、前年度から０．９ポイント減となったが依然として類似団体内の平均値を上回っている。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主な要因としては、人件費や扶助費の経常収支比率の上昇が考えられる。今後も行財政改革による経費節減を行い、引き続き水準抑制に努める。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26415</xdr:rowOff>
    </xdr:from>
    <xdr:to>
      <xdr:col>82</xdr:col>
      <xdr:colOff>107950</xdr:colOff>
      <xdr:row>78</xdr:row>
      <xdr:rowOff>67563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995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67563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40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94361"/>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79</xdr:row>
      <xdr:rowOff>51563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94361"/>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119142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153431</xdr:rowOff>
    </xdr:from>
    <xdr:to>
      <xdr:col>29</xdr:col>
      <xdr:colOff>127000</xdr:colOff>
      <xdr:row>18</xdr:row>
      <xdr:rowOff>86614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15706"/>
          <a:ext cx="647700" cy="10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86614</xdr:rowOff>
    </xdr:from>
    <xdr:to>
      <xdr:col>26</xdr:col>
      <xdr:colOff>50800</xdr:colOff>
      <xdr:row>18</xdr:row>
      <xdr:rowOff>96389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20339"/>
          <a:ext cx="698500" cy="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96389</xdr:rowOff>
    </xdr:from>
    <xdr:to>
      <xdr:col>22</xdr:col>
      <xdr:colOff>114300</xdr:colOff>
      <xdr:row>18</xdr:row>
      <xdr:rowOff>131616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30114"/>
          <a:ext cx="698500" cy="3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131616</xdr:rowOff>
    </xdr:from>
    <xdr:to>
      <xdr:col>18</xdr:col>
      <xdr:colOff>177800</xdr:colOff>
      <xdr:row>18</xdr:row>
      <xdr:rowOff>165143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65341"/>
          <a:ext cx="698500" cy="3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102631</xdr:rowOff>
    </xdr:from>
    <xdr:to>
      <xdr:col>29</xdr:col>
      <xdr:colOff>177800</xdr:colOff>
      <xdr:row>18</xdr:row>
      <xdr:rowOff>32781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64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74708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35814</xdr:rowOff>
    </xdr:from>
    <xdr:to>
      <xdr:col>26</xdr:col>
      <xdr:colOff>101600</xdr:colOff>
      <xdr:row>18</xdr:row>
      <xdr:rowOff>137414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122191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45589</xdr:rowOff>
    </xdr:from>
    <xdr:to>
      <xdr:col>22</xdr:col>
      <xdr:colOff>165100</xdr:colOff>
      <xdr:row>18</xdr:row>
      <xdr:rowOff>147189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131966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80816</xdr:rowOff>
    </xdr:from>
    <xdr:to>
      <xdr:col>19</xdr:col>
      <xdr:colOff>38100</xdr:colOff>
      <xdr:row>19</xdr:row>
      <xdr:rowOff>10966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1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167193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114344</xdr:rowOff>
    </xdr:from>
    <xdr:to>
      <xdr:col>15</xdr:col>
      <xdr:colOff>101600</xdr:colOff>
      <xdr:row>19</xdr:row>
      <xdr:rowOff>44493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4806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29270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279324</xdr:rowOff>
    </xdr:from>
    <xdr:to>
      <xdr:col>29</xdr:col>
      <xdr:colOff>127000</xdr:colOff>
      <xdr:row>35</xdr:row>
      <xdr:rowOff>286715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9674"/>
          <a:ext cx="647700" cy="7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281648</xdr:rowOff>
    </xdr:from>
    <xdr:to>
      <xdr:col>26</xdr:col>
      <xdr:colOff>50800</xdr:colOff>
      <xdr:row>35</xdr:row>
      <xdr:rowOff>286715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1998"/>
          <a:ext cx="698500" cy="5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240329</xdr:rowOff>
    </xdr:from>
    <xdr:to>
      <xdr:col>22</xdr:col>
      <xdr:colOff>114300</xdr:colOff>
      <xdr:row>35</xdr:row>
      <xdr:rowOff>281648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50679"/>
          <a:ext cx="698500" cy="41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240329</xdr:rowOff>
    </xdr:from>
    <xdr:to>
      <xdr:col>18</xdr:col>
      <xdr:colOff>177800</xdr:colOff>
      <xdr:row>35</xdr:row>
      <xdr:rowOff>245129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0679"/>
          <a:ext cx="698500" cy="4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228524</xdr:rowOff>
    </xdr:from>
    <xdr:to>
      <xdr:col>29</xdr:col>
      <xdr:colOff>177800</xdr:colOff>
      <xdr:row>35</xdr:row>
      <xdr:rowOff>330124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200601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235915</xdr:rowOff>
    </xdr:from>
    <xdr:to>
      <xdr:col>26</xdr:col>
      <xdr:colOff>101600</xdr:colOff>
      <xdr:row>35</xdr:row>
      <xdr:rowOff>337515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46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322292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3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230848</xdr:rowOff>
    </xdr:from>
    <xdr:to>
      <xdr:col>22</xdr:col>
      <xdr:colOff>165100</xdr:colOff>
      <xdr:row>35</xdr:row>
      <xdr:rowOff>332448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317225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2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189529</xdr:rowOff>
    </xdr:from>
    <xdr:to>
      <xdr:col>19</xdr:col>
      <xdr:colOff>38100</xdr:colOff>
      <xdr:row>35</xdr:row>
      <xdr:rowOff>291129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9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275906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194329</xdr:rowOff>
    </xdr:from>
    <xdr:to>
      <xdr:col>15</xdr:col>
      <xdr:colOff>101600</xdr:colOff>
      <xdr:row>35</xdr:row>
      <xdr:rowOff>295929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0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280706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9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17,565
17,124
22.15
10,245,198
9,889,021
316,987
4,731,174
5,725,961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89941</xdr:rowOff>
    </xdr:from>
    <xdr:to>
      <xdr:col>24</xdr:col>
      <xdr:colOff>63500</xdr:colOff>
      <xdr:row>37</xdr:row>
      <xdr:rowOff>37617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2141"/>
          <a:ext cx="838200" cy="1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37617</xdr:rowOff>
    </xdr:from>
    <xdr:to>
      <xdr:col>19</xdr:col>
      <xdr:colOff>177800</xdr:colOff>
      <xdr:row>37</xdr:row>
      <xdr:rowOff>44005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1267"/>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44005</xdr:rowOff>
    </xdr:from>
    <xdr:to>
      <xdr:col>15</xdr:col>
      <xdr:colOff>50800</xdr:colOff>
      <xdr:row>37</xdr:row>
      <xdr:rowOff>89116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87655"/>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89116</xdr:rowOff>
    </xdr:from>
    <xdr:to>
      <xdr:col>10</xdr:col>
      <xdr:colOff>114300</xdr:colOff>
      <xdr:row>37</xdr:row>
      <xdr:rowOff>131800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2766"/>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39141</xdr:rowOff>
    </xdr:from>
    <xdr:to>
      <xdr:col>24</xdr:col>
      <xdr:colOff>114300</xdr:colOff>
      <xdr:row>36</xdr:row>
      <xdr:rowOff>140741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17568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158267</xdr:rowOff>
    </xdr:from>
    <xdr:to>
      <xdr:col>20</xdr:col>
      <xdr:colOff>38100</xdr:colOff>
      <xdr:row>37</xdr:row>
      <xdr:rowOff>88417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79544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164655</xdr:rowOff>
    </xdr:from>
    <xdr:to>
      <xdr:col>15</xdr:col>
      <xdr:colOff>101600</xdr:colOff>
      <xdr:row>37</xdr:row>
      <xdr:rowOff>94805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85932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38316</xdr:rowOff>
    </xdr:from>
    <xdr:to>
      <xdr:col>10</xdr:col>
      <xdr:colOff>165100</xdr:colOff>
      <xdr:row>37</xdr:row>
      <xdr:rowOff>139916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131043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81000</xdr:rowOff>
    </xdr:from>
    <xdr:to>
      <xdr:col>6</xdr:col>
      <xdr:colOff>38100</xdr:colOff>
      <xdr:row>38</xdr:row>
      <xdr:rowOff>11150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2277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92723</xdr:rowOff>
    </xdr:from>
    <xdr:to>
      <xdr:col>24</xdr:col>
      <xdr:colOff>63500</xdr:colOff>
      <xdr:row>58</xdr:row>
      <xdr:rowOff>101455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6823"/>
          <a:ext cx="8382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101455</xdr:rowOff>
    </xdr:from>
    <xdr:to>
      <xdr:col>19</xdr:col>
      <xdr:colOff>177800</xdr:colOff>
      <xdr:row>58</xdr:row>
      <xdr:rowOff>104334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45555"/>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104334</xdr:rowOff>
    </xdr:from>
    <xdr:to>
      <xdr:col>15</xdr:col>
      <xdr:colOff>50800</xdr:colOff>
      <xdr:row>58</xdr:row>
      <xdr:rowOff>109406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8434"/>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102297</xdr:rowOff>
    </xdr:from>
    <xdr:to>
      <xdr:col>10</xdr:col>
      <xdr:colOff>114300</xdr:colOff>
      <xdr:row>58</xdr:row>
      <xdr:rowOff>109406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46397"/>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41923</xdr:rowOff>
    </xdr:from>
    <xdr:to>
      <xdr:col>24</xdr:col>
      <xdr:colOff>114300</xdr:colOff>
      <xdr:row>58</xdr:row>
      <xdr:rowOff>143523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50655</xdr:rowOff>
    </xdr:from>
    <xdr:to>
      <xdr:col>20</xdr:col>
      <xdr:colOff>38100</xdr:colOff>
      <xdr:row>58</xdr:row>
      <xdr:rowOff>152255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143382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53534</xdr:rowOff>
    </xdr:from>
    <xdr:to>
      <xdr:col>15</xdr:col>
      <xdr:colOff>101600</xdr:colOff>
      <xdr:row>58</xdr:row>
      <xdr:rowOff>155134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146261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9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58606</xdr:rowOff>
    </xdr:from>
    <xdr:to>
      <xdr:col>10</xdr:col>
      <xdr:colOff>165100</xdr:colOff>
      <xdr:row>58</xdr:row>
      <xdr:rowOff>160206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51497</xdr:rowOff>
    </xdr:from>
    <xdr:to>
      <xdr:col>6</xdr:col>
      <xdr:colOff>38100</xdr:colOff>
      <xdr:row>58</xdr:row>
      <xdr:rowOff>153097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9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169624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135905</xdr:rowOff>
    </xdr:from>
    <xdr:to>
      <xdr:col>24</xdr:col>
      <xdr:colOff>63500</xdr:colOff>
      <xdr:row>77</xdr:row>
      <xdr:rowOff>144706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37555"/>
          <a:ext cx="8382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144706</xdr:rowOff>
    </xdr:from>
    <xdr:to>
      <xdr:col>19</xdr:col>
      <xdr:colOff>177800</xdr:colOff>
      <xdr:row>78</xdr:row>
      <xdr:rowOff>2563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46356"/>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2563</xdr:rowOff>
    </xdr:from>
    <xdr:to>
      <xdr:col>15</xdr:col>
      <xdr:colOff>50800</xdr:colOff>
      <xdr:row>78</xdr:row>
      <xdr:rowOff>17445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75663"/>
          <a:ext cx="88900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7204</xdr:rowOff>
    </xdr:from>
    <xdr:to>
      <xdr:col>10</xdr:col>
      <xdr:colOff>114300</xdr:colOff>
      <xdr:row>78</xdr:row>
      <xdr:rowOff>17445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80304"/>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85105</xdr:rowOff>
    </xdr:from>
    <xdr:to>
      <xdr:col>24</xdr:col>
      <xdr:colOff>114300</xdr:colOff>
      <xdr:row>78</xdr:row>
      <xdr:rowOff>15255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63532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93906</xdr:rowOff>
    </xdr:from>
    <xdr:to>
      <xdr:col>20</xdr:col>
      <xdr:colOff>38100</xdr:colOff>
      <xdr:row>78</xdr:row>
      <xdr:rowOff>24056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15183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38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123213</xdr:rowOff>
    </xdr:from>
    <xdr:to>
      <xdr:col>15</xdr:col>
      <xdr:colOff>101600</xdr:colOff>
      <xdr:row>78</xdr:row>
      <xdr:rowOff>53363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44490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138095</xdr:rowOff>
    </xdr:from>
    <xdr:to>
      <xdr:col>10</xdr:col>
      <xdr:colOff>165100</xdr:colOff>
      <xdr:row>78</xdr:row>
      <xdr:rowOff>68245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59372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3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127854</xdr:rowOff>
    </xdr:from>
    <xdr:to>
      <xdr:col>6</xdr:col>
      <xdr:colOff>38100</xdr:colOff>
      <xdr:row>78</xdr:row>
      <xdr:rowOff>58004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49131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115784</xdr:rowOff>
    </xdr:from>
    <xdr:to>
      <xdr:col>24</xdr:col>
      <xdr:colOff>63500</xdr:colOff>
      <xdr:row>94</xdr:row>
      <xdr:rowOff>111561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60634"/>
          <a:ext cx="838200" cy="16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111561</xdr:rowOff>
    </xdr:from>
    <xdr:to>
      <xdr:col>19</xdr:col>
      <xdr:colOff>177800</xdr:colOff>
      <xdr:row>95</xdr:row>
      <xdr:rowOff>76595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27861"/>
          <a:ext cx="889000" cy="1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155615</xdr:rowOff>
    </xdr:from>
    <xdr:to>
      <xdr:col>15</xdr:col>
      <xdr:colOff>50800</xdr:colOff>
      <xdr:row>95</xdr:row>
      <xdr:rowOff>76595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71915"/>
          <a:ext cx="889000" cy="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155615</xdr:rowOff>
    </xdr:from>
    <xdr:to>
      <xdr:col>10</xdr:col>
      <xdr:colOff>114300</xdr:colOff>
      <xdr:row>96</xdr:row>
      <xdr:rowOff>120019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1915"/>
          <a:ext cx="889000" cy="30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64984</xdr:rowOff>
    </xdr:from>
    <xdr:to>
      <xdr:col>24</xdr:col>
      <xdr:colOff>114300</xdr:colOff>
      <xdr:row>93</xdr:row>
      <xdr:rowOff>166584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87861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6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60761</xdr:rowOff>
    </xdr:from>
    <xdr:to>
      <xdr:col>20</xdr:col>
      <xdr:colOff>38100</xdr:colOff>
      <xdr:row>94</xdr:row>
      <xdr:rowOff>162361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7438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5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25795</xdr:rowOff>
    </xdr:from>
    <xdr:to>
      <xdr:col>15</xdr:col>
      <xdr:colOff>101600</xdr:colOff>
      <xdr:row>95</xdr:row>
      <xdr:rowOff>127395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143922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8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104815</xdr:rowOff>
    </xdr:from>
    <xdr:to>
      <xdr:col>10</xdr:col>
      <xdr:colOff>165100</xdr:colOff>
      <xdr:row>95</xdr:row>
      <xdr:rowOff>34965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51492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9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69219</xdr:rowOff>
    </xdr:from>
    <xdr:to>
      <xdr:col>6</xdr:col>
      <xdr:colOff>38100</xdr:colOff>
      <xdr:row>96</xdr:row>
      <xdr:rowOff>170819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15896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0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106930</xdr:rowOff>
    </xdr:from>
    <xdr:to>
      <xdr:col>55</xdr:col>
      <xdr:colOff>0</xdr:colOff>
      <xdr:row>37</xdr:row>
      <xdr:rowOff>121321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50580"/>
          <a:ext cx="838200" cy="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106477</xdr:rowOff>
    </xdr:from>
    <xdr:to>
      <xdr:col>50</xdr:col>
      <xdr:colOff>114300</xdr:colOff>
      <xdr:row>37</xdr:row>
      <xdr:rowOff>121321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50127"/>
          <a:ext cx="8890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106477</xdr:rowOff>
    </xdr:from>
    <xdr:to>
      <xdr:col>45</xdr:col>
      <xdr:colOff>177800</xdr:colOff>
      <xdr:row>37</xdr:row>
      <xdr:rowOff>135025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0127"/>
          <a:ext cx="889000" cy="2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69112</xdr:rowOff>
    </xdr:from>
    <xdr:to>
      <xdr:col>41</xdr:col>
      <xdr:colOff>50800</xdr:colOff>
      <xdr:row>37</xdr:row>
      <xdr:rowOff>135025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69862"/>
          <a:ext cx="889000" cy="4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56130</xdr:rowOff>
    </xdr:from>
    <xdr:to>
      <xdr:col>55</xdr:col>
      <xdr:colOff>50800</xdr:colOff>
      <xdr:row>37</xdr:row>
      <xdr:rowOff>157730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142507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70521</xdr:rowOff>
    </xdr:from>
    <xdr:to>
      <xdr:col>50</xdr:col>
      <xdr:colOff>165100</xdr:colOff>
      <xdr:row>38</xdr:row>
      <xdr:rowOff>671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163248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55677</xdr:rowOff>
    </xdr:from>
    <xdr:to>
      <xdr:col>46</xdr:col>
      <xdr:colOff>38100</xdr:colOff>
      <xdr:row>37</xdr:row>
      <xdr:rowOff>157277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148403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84225</xdr:rowOff>
    </xdr:from>
    <xdr:to>
      <xdr:col>41</xdr:col>
      <xdr:colOff>101600</xdr:colOff>
      <xdr:row>38</xdr:row>
      <xdr:rowOff>14375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5502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18312</xdr:rowOff>
    </xdr:from>
    <xdr:to>
      <xdr:col>36</xdr:col>
      <xdr:colOff>165100</xdr:colOff>
      <xdr:row>35</xdr:row>
      <xdr:rowOff>119912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1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111039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1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141615</xdr:rowOff>
    </xdr:from>
    <xdr:to>
      <xdr:col>55</xdr:col>
      <xdr:colOff>0</xdr:colOff>
      <xdr:row>58</xdr:row>
      <xdr:rowOff>23041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14265"/>
          <a:ext cx="838200" cy="5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23041</xdr:rowOff>
    </xdr:from>
    <xdr:to>
      <xdr:col>50</xdr:col>
      <xdr:colOff>114300</xdr:colOff>
      <xdr:row>58</xdr:row>
      <xdr:rowOff>47446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67141"/>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102233</xdr:rowOff>
    </xdr:from>
    <xdr:to>
      <xdr:col>45</xdr:col>
      <xdr:colOff>177800</xdr:colOff>
      <xdr:row>58</xdr:row>
      <xdr:rowOff>47446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74883"/>
          <a:ext cx="889000" cy="1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106919</xdr:rowOff>
    </xdr:from>
    <xdr:to>
      <xdr:col>41</xdr:col>
      <xdr:colOff>50800</xdr:colOff>
      <xdr:row>57</xdr:row>
      <xdr:rowOff>102233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8119"/>
          <a:ext cx="889000" cy="16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90815</xdr:rowOff>
    </xdr:from>
    <xdr:to>
      <xdr:col>55</xdr:col>
      <xdr:colOff>50800</xdr:colOff>
      <xdr:row>58</xdr:row>
      <xdr:rowOff>20965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69242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143691</xdr:rowOff>
    </xdr:from>
    <xdr:to>
      <xdr:col>50</xdr:col>
      <xdr:colOff>165100</xdr:colOff>
      <xdr:row>58</xdr:row>
      <xdr:rowOff>73841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1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64968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168096</xdr:rowOff>
    </xdr:from>
    <xdr:to>
      <xdr:col>46</xdr:col>
      <xdr:colOff>38100</xdr:colOff>
      <xdr:row>58</xdr:row>
      <xdr:rowOff>98246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89373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51433</xdr:rowOff>
    </xdr:from>
    <xdr:to>
      <xdr:col>41</xdr:col>
      <xdr:colOff>101600</xdr:colOff>
      <xdr:row>57</xdr:row>
      <xdr:rowOff>153033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144160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56119</xdr:rowOff>
    </xdr:from>
    <xdr:to>
      <xdr:col>36</xdr:col>
      <xdr:colOff>165100</xdr:colOff>
      <xdr:row>56</xdr:row>
      <xdr:rowOff>157719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148846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34348</xdr:rowOff>
    </xdr:from>
    <xdr:to>
      <xdr:col>55</xdr:col>
      <xdr:colOff>0</xdr:colOff>
      <xdr:row>79</xdr:row>
      <xdr:rowOff>38267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78898"/>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34348</xdr:rowOff>
    </xdr:from>
    <xdr:to>
      <xdr:col>50</xdr:col>
      <xdr:colOff>114300</xdr:colOff>
      <xdr:row>79</xdr:row>
      <xdr:rowOff>62815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8898"/>
          <a:ext cx="889000" cy="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62815</xdr:rowOff>
    </xdr:from>
    <xdr:to>
      <xdr:col>45</xdr:col>
      <xdr:colOff>177800</xdr:colOff>
      <xdr:row>79</xdr:row>
      <xdr:rowOff>81429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07365"/>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9322</xdr:rowOff>
    </xdr:from>
    <xdr:to>
      <xdr:col>41</xdr:col>
      <xdr:colOff>50800</xdr:colOff>
      <xdr:row>79</xdr:row>
      <xdr:rowOff>81429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3872"/>
          <a:ext cx="889000" cy="7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158917</xdr:rowOff>
    </xdr:from>
    <xdr:to>
      <xdr:col>55</xdr:col>
      <xdr:colOff>50800</xdr:colOff>
      <xdr:row>79</xdr:row>
      <xdr:rowOff>89067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73844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154998</xdr:rowOff>
    </xdr:from>
    <xdr:to>
      <xdr:col>50</xdr:col>
      <xdr:colOff>165100</xdr:colOff>
      <xdr:row>79</xdr:row>
      <xdr:rowOff>85148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76275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12015</xdr:rowOff>
    </xdr:from>
    <xdr:to>
      <xdr:col>46</xdr:col>
      <xdr:colOff>38100</xdr:colOff>
      <xdr:row>79</xdr:row>
      <xdr:rowOff>113615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104742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4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30629</xdr:rowOff>
    </xdr:from>
    <xdr:to>
      <xdr:col>41</xdr:col>
      <xdr:colOff>101600</xdr:colOff>
      <xdr:row>79</xdr:row>
      <xdr:rowOff>132229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123356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129972</xdr:rowOff>
    </xdr:from>
    <xdr:to>
      <xdr:col>36</xdr:col>
      <xdr:colOff>165100</xdr:colOff>
      <xdr:row>79</xdr:row>
      <xdr:rowOff>60122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51249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22045</xdr:rowOff>
    </xdr:from>
    <xdr:to>
      <xdr:col>55</xdr:col>
      <xdr:colOff>0</xdr:colOff>
      <xdr:row>97</xdr:row>
      <xdr:rowOff>88328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52695"/>
          <a:ext cx="838200" cy="6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88328</xdr:rowOff>
    </xdr:from>
    <xdr:to>
      <xdr:col>50</xdr:col>
      <xdr:colOff>114300</xdr:colOff>
      <xdr:row>97</xdr:row>
      <xdr:rowOff>113795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718978"/>
          <a:ext cx="889000" cy="2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137128</xdr:rowOff>
    </xdr:from>
    <xdr:to>
      <xdr:col>45</xdr:col>
      <xdr:colOff>177800</xdr:colOff>
      <xdr:row>97</xdr:row>
      <xdr:rowOff>113795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96328"/>
          <a:ext cx="889000" cy="14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130367</xdr:rowOff>
    </xdr:from>
    <xdr:to>
      <xdr:col>41</xdr:col>
      <xdr:colOff>50800</xdr:colOff>
      <xdr:row>96</xdr:row>
      <xdr:rowOff>137128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18117"/>
          <a:ext cx="889000" cy="17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142695</xdr:rowOff>
    </xdr:from>
    <xdr:to>
      <xdr:col>55</xdr:col>
      <xdr:colOff>50800</xdr:colOff>
      <xdr:row>97</xdr:row>
      <xdr:rowOff>72845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121122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37528</xdr:rowOff>
    </xdr:from>
    <xdr:to>
      <xdr:col>50</xdr:col>
      <xdr:colOff>165100</xdr:colOff>
      <xdr:row>97</xdr:row>
      <xdr:rowOff>139128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6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130255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6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62995</xdr:rowOff>
    </xdr:from>
    <xdr:to>
      <xdr:col>46</xdr:col>
      <xdr:colOff>38100</xdr:colOff>
      <xdr:row>97</xdr:row>
      <xdr:rowOff>164595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155722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8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86328</xdr:rowOff>
    </xdr:from>
    <xdr:to>
      <xdr:col>41</xdr:col>
      <xdr:colOff>101600</xdr:colOff>
      <xdr:row>97</xdr:row>
      <xdr:rowOff>16478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7605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3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79567</xdr:rowOff>
    </xdr:from>
    <xdr:to>
      <xdr:col>36</xdr:col>
      <xdr:colOff>165100</xdr:colOff>
      <xdr:row>96</xdr:row>
      <xdr:rowOff>9717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4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6921</xdr:rowOff>
    </xdr:from>
    <xdr:to>
      <xdr:col>85</xdr:col>
      <xdr:colOff>127000</xdr:colOff>
      <xdr:row>39</xdr:row>
      <xdr:rowOff>30361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3471"/>
          <a:ext cx="838200" cy="2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17369</xdr:rowOff>
    </xdr:from>
    <xdr:to>
      <xdr:col>81</xdr:col>
      <xdr:colOff>50800</xdr:colOff>
      <xdr:row>39</xdr:row>
      <xdr:rowOff>30361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03919"/>
          <a:ext cx="8890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11090</xdr:rowOff>
    </xdr:from>
    <xdr:to>
      <xdr:col>76</xdr:col>
      <xdr:colOff>114300</xdr:colOff>
      <xdr:row>39</xdr:row>
      <xdr:rowOff>17369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97640"/>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8975</xdr:rowOff>
    </xdr:from>
    <xdr:to>
      <xdr:col>71</xdr:col>
      <xdr:colOff>177800</xdr:colOff>
      <xdr:row>39</xdr:row>
      <xdr:rowOff>11090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95525"/>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127571</xdr:rowOff>
    </xdr:from>
    <xdr:to>
      <xdr:col>85</xdr:col>
      <xdr:colOff>177800</xdr:colOff>
      <xdr:row>39</xdr:row>
      <xdr:rowOff>57721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104245</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151011</xdr:rowOff>
    </xdr:from>
    <xdr:to>
      <xdr:col>81</xdr:col>
      <xdr:colOff>101600</xdr:colOff>
      <xdr:row>39</xdr:row>
      <xdr:rowOff>81161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72288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138019</xdr:rowOff>
    </xdr:from>
    <xdr:to>
      <xdr:col>76</xdr:col>
      <xdr:colOff>165100</xdr:colOff>
      <xdr:row>39</xdr:row>
      <xdr:rowOff>68169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84696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2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131740</xdr:rowOff>
    </xdr:from>
    <xdr:to>
      <xdr:col>72</xdr:col>
      <xdr:colOff>38100</xdr:colOff>
      <xdr:row>39</xdr:row>
      <xdr:rowOff>61890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78417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2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129625</xdr:rowOff>
    </xdr:from>
    <xdr:to>
      <xdr:col>67</xdr:col>
      <xdr:colOff>101600</xdr:colOff>
      <xdr:row>39</xdr:row>
      <xdr:rowOff>59775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76302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2356</xdr:rowOff>
    </xdr:from>
    <xdr:to>
      <xdr:col>85</xdr:col>
      <xdr:colOff>127000</xdr:colOff>
      <xdr:row>77</xdr:row>
      <xdr:rowOff>5411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04006"/>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1525</xdr:rowOff>
    </xdr:from>
    <xdr:to>
      <xdr:col>81</xdr:col>
      <xdr:colOff>50800</xdr:colOff>
      <xdr:row>77</xdr:row>
      <xdr:rowOff>2356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203175"/>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1525</xdr:rowOff>
    </xdr:from>
    <xdr:to>
      <xdr:col>76</xdr:col>
      <xdr:colOff>114300</xdr:colOff>
      <xdr:row>77</xdr:row>
      <xdr:rowOff>4415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3175"/>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4415</xdr:rowOff>
    </xdr:from>
    <xdr:to>
      <xdr:col>71</xdr:col>
      <xdr:colOff>177800</xdr:colOff>
      <xdr:row>77</xdr:row>
      <xdr:rowOff>10623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06065"/>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126061</xdr:rowOff>
    </xdr:from>
    <xdr:to>
      <xdr:col>85</xdr:col>
      <xdr:colOff>177800</xdr:colOff>
      <xdr:row>77</xdr:row>
      <xdr:rowOff>56211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104488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123006</xdr:rowOff>
    </xdr:from>
    <xdr:to>
      <xdr:col>81</xdr:col>
      <xdr:colOff>101600</xdr:colOff>
      <xdr:row>77</xdr:row>
      <xdr:rowOff>53156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5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44283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122175</xdr:rowOff>
    </xdr:from>
    <xdr:to>
      <xdr:col>76</xdr:col>
      <xdr:colOff>165100</xdr:colOff>
      <xdr:row>77</xdr:row>
      <xdr:rowOff>52325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43452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4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125065</xdr:rowOff>
    </xdr:from>
    <xdr:to>
      <xdr:col>72</xdr:col>
      <xdr:colOff>38100</xdr:colOff>
      <xdr:row>77</xdr:row>
      <xdr:rowOff>55215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5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4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131273</xdr:rowOff>
    </xdr:from>
    <xdr:to>
      <xdr:col>67</xdr:col>
      <xdr:colOff>101600</xdr:colOff>
      <xdr:row>77</xdr:row>
      <xdr:rowOff>61423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52550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5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2304</xdr:rowOff>
    </xdr:from>
    <xdr:to>
      <xdr:col>85</xdr:col>
      <xdr:colOff>127000</xdr:colOff>
      <xdr:row>97</xdr:row>
      <xdr:rowOff>48085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32954"/>
          <a:ext cx="838200" cy="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2304</xdr:rowOff>
    </xdr:from>
    <xdr:to>
      <xdr:col>81</xdr:col>
      <xdr:colOff>50800</xdr:colOff>
      <xdr:row>97</xdr:row>
      <xdr:rowOff>18306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329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82344</xdr:rowOff>
    </xdr:from>
    <xdr:to>
      <xdr:col>76</xdr:col>
      <xdr:colOff>114300</xdr:colOff>
      <xdr:row>97</xdr:row>
      <xdr:rowOff>18306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41544"/>
          <a:ext cx="889000" cy="10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82344</xdr:rowOff>
    </xdr:from>
    <xdr:to>
      <xdr:col>71</xdr:col>
      <xdr:colOff>177800</xdr:colOff>
      <xdr:row>97</xdr:row>
      <xdr:rowOff>90917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41544"/>
          <a:ext cx="889000" cy="18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168735</xdr:rowOff>
    </xdr:from>
    <xdr:to>
      <xdr:col>85</xdr:col>
      <xdr:colOff>177800</xdr:colOff>
      <xdr:row>97</xdr:row>
      <xdr:rowOff>98885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147162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0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122954</xdr:rowOff>
    </xdr:from>
    <xdr:to>
      <xdr:col>81</xdr:col>
      <xdr:colOff>101600</xdr:colOff>
      <xdr:row>97</xdr:row>
      <xdr:rowOff>53104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44231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7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138956</xdr:rowOff>
    </xdr:from>
    <xdr:to>
      <xdr:col>76</xdr:col>
      <xdr:colOff>165100</xdr:colOff>
      <xdr:row>97</xdr:row>
      <xdr:rowOff>69106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9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85633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7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31544</xdr:rowOff>
    </xdr:from>
    <xdr:to>
      <xdr:col>72</xdr:col>
      <xdr:colOff>38100</xdr:colOff>
      <xdr:row>96</xdr:row>
      <xdr:rowOff>133144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149671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6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40117</xdr:rowOff>
    </xdr:from>
    <xdr:to>
      <xdr:col>67</xdr:col>
      <xdr:colOff>101600</xdr:colOff>
      <xdr:row>97</xdr:row>
      <xdr:rowOff>141717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7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158244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4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98340</xdr:rowOff>
    </xdr:from>
    <xdr:to>
      <xdr:col>116</xdr:col>
      <xdr:colOff>63500</xdr:colOff>
      <xdr:row>39</xdr:row>
      <xdr:rowOff>98503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84890"/>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98503</xdr:rowOff>
    </xdr:from>
    <xdr:to>
      <xdr:col>111</xdr:col>
      <xdr:colOff>177800</xdr:colOff>
      <xdr:row>39</xdr:row>
      <xdr:rowOff>98732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78505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98732</xdr:rowOff>
    </xdr:from>
    <xdr:to>
      <xdr:col>107</xdr:col>
      <xdr:colOff>50800</xdr:colOff>
      <xdr:row>39</xdr:row>
      <xdr:rowOff>98813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85282"/>
          <a:ext cx="8890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98813</xdr:rowOff>
    </xdr:from>
    <xdr:to>
      <xdr:col>102</xdr:col>
      <xdr:colOff>114300</xdr:colOff>
      <xdr:row>39</xdr:row>
      <xdr:rowOff>98813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47540</xdr:rowOff>
    </xdr:from>
    <xdr:to>
      <xdr:col>116</xdr:col>
      <xdr:colOff>114300</xdr:colOff>
      <xdr:row>39</xdr:row>
      <xdr:rowOff>149140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133917</xdr:rowOff>
    </xdr:from>
    <xdr:ext cx="313932"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47703</xdr:rowOff>
    </xdr:from>
    <xdr:to>
      <xdr:col>112</xdr:col>
      <xdr:colOff>38100</xdr:colOff>
      <xdr:row>39</xdr:row>
      <xdr:rowOff>149303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140430</xdr:rowOff>
    </xdr:from>
    <xdr:ext cx="313932"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66333" y="6826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47932</xdr:rowOff>
    </xdr:from>
    <xdr:to>
      <xdr:col>107</xdr:col>
      <xdr:colOff>101600</xdr:colOff>
      <xdr:row>39</xdr:row>
      <xdr:rowOff>149532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140659</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2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48013</xdr:rowOff>
    </xdr:from>
    <xdr:to>
      <xdr:col>102</xdr:col>
      <xdr:colOff>165100</xdr:colOff>
      <xdr:row>39</xdr:row>
      <xdr:rowOff>149613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140740</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48013</xdr:rowOff>
    </xdr:from>
    <xdr:to>
      <xdr:col>98</xdr:col>
      <xdr:colOff>38100</xdr:colOff>
      <xdr:row>39</xdr:row>
      <xdr:rowOff>149613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140740</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2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41345</xdr:rowOff>
    </xdr:from>
    <xdr:to>
      <xdr:col>116</xdr:col>
      <xdr:colOff>63500</xdr:colOff>
      <xdr:row>57</xdr:row>
      <xdr:rowOff>89694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13995"/>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61347</xdr:rowOff>
    </xdr:from>
    <xdr:to>
      <xdr:col>111</xdr:col>
      <xdr:colOff>177800</xdr:colOff>
      <xdr:row>57</xdr:row>
      <xdr:rowOff>89694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33997"/>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56832</xdr:rowOff>
    </xdr:from>
    <xdr:to>
      <xdr:col>107</xdr:col>
      <xdr:colOff>50800</xdr:colOff>
      <xdr:row>57</xdr:row>
      <xdr:rowOff>61347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29482"/>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56832</xdr:rowOff>
    </xdr:from>
    <xdr:to>
      <xdr:col>102</xdr:col>
      <xdr:colOff>114300</xdr:colOff>
      <xdr:row>57</xdr:row>
      <xdr:rowOff>67634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29482"/>
          <a:ext cx="889000" cy="1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161995</xdr:rowOff>
    </xdr:from>
    <xdr:to>
      <xdr:col>116</xdr:col>
      <xdr:colOff>114300</xdr:colOff>
      <xdr:row>57</xdr:row>
      <xdr:rowOff>92145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13422</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1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38894</xdr:rowOff>
    </xdr:from>
    <xdr:to>
      <xdr:col>112</xdr:col>
      <xdr:colOff>38100</xdr:colOff>
      <xdr:row>57</xdr:row>
      <xdr:rowOff>140494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157021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10547</xdr:rowOff>
    </xdr:from>
    <xdr:to>
      <xdr:col>107</xdr:col>
      <xdr:colOff>101600</xdr:colOff>
      <xdr:row>57</xdr:row>
      <xdr:rowOff>112147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8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128674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5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6032</xdr:rowOff>
    </xdr:from>
    <xdr:to>
      <xdr:col>102</xdr:col>
      <xdr:colOff>165100</xdr:colOff>
      <xdr:row>57</xdr:row>
      <xdr:rowOff>107632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98759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16834</xdr:rowOff>
    </xdr:from>
    <xdr:to>
      <xdr:col>98</xdr:col>
      <xdr:colOff>38100</xdr:colOff>
      <xdr:row>57</xdr:row>
      <xdr:rowOff>118434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109561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88768</xdr:rowOff>
    </xdr:from>
    <xdr:to>
      <xdr:col>116</xdr:col>
      <xdr:colOff>63500</xdr:colOff>
      <xdr:row>76</xdr:row>
      <xdr:rowOff>92197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1896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92197</xdr:rowOff>
    </xdr:from>
    <xdr:to>
      <xdr:col>111</xdr:col>
      <xdr:colOff>177800</xdr:colOff>
      <xdr:row>76</xdr:row>
      <xdr:rowOff>143518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122397"/>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143518</xdr:rowOff>
    </xdr:from>
    <xdr:to>
      <xdr:col>107</xdr:col>
      <xdr:colOff>50800</xdr:colOff>
      <xdr:row>76</xdr:row>
      <xdr:rowOff>160159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73718"/>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160159</xdr:rowOff>
    </xdr:from>
    <xdr:to>
      <xdr:col>102</xdr:col>
      <xdr:colOff>114300</xdr:colOff>
      <xdr:row>77</xdr:row>
      <xdr:rowOff>12485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90359"/>
          <a:ext cx="889000" cy="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37968</xdr:rowOff>
    </xdr:from>
    <xdr:to>
      <xdr:col>116</xdr:col>
      <xdr:colOff>114300</xdr:colOff>
      <xdr:row>76</xdr:row>
      <xdr:rowOff>139568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16395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41397</xdr:rowOff>
    </xdr:from>
    <xdr:to>
      <xdr:col>112</xdr:col>
      <xdr:colOff>38100</xdr:colOff>
      <xdr:row>76</xdr:row>
      <xdr:rowOff>142997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134124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6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92718</xdr:rowOff>
    </xdr:from>
    <xdr:to>
      <xdr:col>107</xdr:col>
      <xdr:colOff>101600</xdr:colOff>
      <xdr:row>77</xdr:row>
      <xdr:rowOff>22868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2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13995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21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109359</xdr:rowOff>
    </xdr:from>
    <xdr:to>
      <xdr:col>102</xdr:col>
      <xdr:colOff>165100</xdr:colOff>
      <xdr:row>77</xdr:row>
      <xdr:rowOff>39509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30636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3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133135</xdr:rowOff>
    </xdr:from>
    <xdr:to>
      <xdr:col>98</xdr:col>
      <xdr:colOff>38100</xdr:colOff>
      <xdr:row>77</xdr:row>
      <xdr:rowOff>63285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54412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5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歳出決算総額は住民一人当たり５６２，９９６円となっている。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義務的経費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人件費については、主な増加の要因は、人事院勧告に伴う職員給の増、会計年度任用職員（パートタイム）人件費の増。扶助費については、低所得者支援及び定額減税補足給付金事業、</a:t>
          </a:r>
          <a:r>
            <a:rPr lang="ja-JP" altLang="en-US" sz="1300" b="0" i="0">
              <a:solidFill>
                <a:srgbClr val="000000"/>
              </a:solidFill>
              <a:effectLst/>
              <a:latin typeface="ＭＳ ゴシック" panose="020B0609070205080204" pitchFamily="49" charset="-128"/>
              <a:ea typeface="ＭＳ ゴシック" panose="020B0609070205080204" pitchFamily="49" charset="-128"/>
            </a:rPr>
            <a:t>物価高騰対応重点支援地方創生臨時交付金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事業により増加となった。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投資的経費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普通建設事業費については、三国・丸林線道路改良工事及び三国踏切拡幅工事に係る踏切改良事業の増に伴い前年度に比べ増加した。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その他の経費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物件費については、システム標準化移行に係る基幹系システム改修委託料の増、ふるさと応援寄附金事業に係る返礼品費用の増が主な要因である。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積立金については、財政調整基金積立金及び公共施設整備基金積立金が減り、減となった。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佐賀県基山町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17,565
17,124
22.15
10,245,198
9,889,021
316,987
4,731,174
5,725,961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99695</xdr:rowOff>
    </xdr:from>
    <xdr:to>
      <xdr:col>24</xdr:col>
      <xdr:colOff>63500</xdr:colOff>
      <xdr:row>34</xdr:row>
      <xdr:rowOff>6426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57545"/>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6426</xdr:rowOff>
    </xdr:from>
    <xdr:to>
      <xdr:col>19</xdr:col>
      <xdr:colOff>177800</xdr:colOff>
      <xdr:row>34</xdr:row>
      <xdr:rowOff>60833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35726"/>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60833</xdr:rowOff>
    </xdr:from>
    <xdr:to>
      <xdr:col>15</xdr:col>
      <xdr:colOff>50800</xdr:colOff>
      <xdr:row>34</xdr:row>
      <xdr:rowOff>69291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0133"/>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69291</xdr:rowOff>
    </xdr:from>
    <xdr:to>
      <xdr:col>10</xdr:col>
      <xdr:colOff>114300</xdr:colOff>
      <xdr:row>34</xdr:row>
      <xdr:rowOff>78892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9859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48895</xdr:rowOff>
    </xdr:from>
    <xdr:to>
      <xdr:col>24</xdr:col>
      <xdr:colOff>114300</xdr:colOff>
      <xdr:row>33</xdr:row>
      <xdr:rowOff>150495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71772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5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127076</xdr:rowOff>
    </xdr:from>
    <xdr:to>
      <xdr:col>20</xdr:col>
      <xdr:colOff>38100</xdr:colOff>
      <xdr:row>34</xdr:row>
      <xdr:rowOff>57226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48353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7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10033</xdr:rowOff>
    </xdr:from>
    <xdr:to>
      <xdr:col>15</xdr:col>
      <xdr:colOff>101600</xdr:colOff>
      <xdr:row>34</xdr:row>
      <xdr:rowOff>111633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102760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3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18491</xdr:rowOff>
    </xdr:from>
    <xdr:to>
      <xdr:col>10</xdr:col>
      <xdr:colOff>165100</xdr:colOff>
      <xdr:row>34</xdr:row>
      <xdr:rowOff>120091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111218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28092</xdr:rowOff>
    </xdr:from>
    <xdr:to>
      <xdr:col>6</xdr:col>
      <xdr:colOff>38100</xdr:colOff>
      <xdr:row>34</xdr:row>
      <xdr:rowOff>129692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5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120819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5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41307</xdr:rowOff>
    </xdr:from>
    <xdr:to>
      <xdr:col>24</xdr:col>
      <xdr:colOff>63500</xdr:colOff>
      <xdr:row>56</xdr:row>
      <xdr:rowOff>68103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42507"/>
          <a:ext cx="8382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68103</xdr:rowOff>
    </xdr:from>
    <xdr:to>
      <xdr:col>19</xdr:col>
      <xdr:colOff>177800</xdr:colOff>
      <xdr:row>56</xdr:row>
      <xdr:rowOff>81273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69303"/>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21899</xdr:rowOff>
    </xdr:from>
    <xdr:to>
      <xdr:col>15</xdr:col>
      <xdr:colOff>50800</xdr:colOff>
      <xdr:row>56</xdr:row>
      <xdr:rowOff>81273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3099"/>
          <a:ext cx="889000" cy="5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9916</xdr:rowOff>
    </xdr:from>
    <xdr:to>
      <xdr:col>10</xdr:col>
      <xdr:colOff>114300</xdr:colOff>
      <xdr:row>56</xdr:row>
      <xdr:rowOff>21899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8216"/>
          <a:ext cx="889000" cy="35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161957</xdr:rowOff>
    </xdr:from>
    <xdr:to>
      <xdr:col>24</xdr:col>
      <xdr:colOff>114300</xdr:colOff>
      <xdr:row>56</xdr:row>
      <xdr:rowOff>92107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140384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7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17303</xdr:rowOff>
    </xdr:from>
    <xdr:to>
      <xdr:col>20</xdr:col>
      <xdr:colOff>38100</xdr:colOff>
      <xdr:row>56</xdr:row>
      <xdr:rowOff>118903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135430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9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30473</xdr:rowOff>
    </xdr:from>
    <xdr:to>
      <xdr:col>15</xdr:col>
      <xdr:colOff>101600</xdr:colOff>
      <xdr:row>56</xdr:row>
      <xdr:rowOff>132073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148600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0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142549</xdr:rowOff>
    </xdr:from>
    <xdr:to>
      <xdr:col>10</xdr:col>
      <xdr:colOff>165100</xdr:colOff>
      <xdr:row>56</xdr:row>
      <xdr:rowOff>72699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89226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130566</xdr:rowOff>
    </xdr:from>
    <xdr:to>
      <xdr:col>6</xdr:col>
      <xdr:colOff>38100</xdr:colOff>
      <xdr:row>54</xdr:row>
      <xdr:rowOff>60716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77243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9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37356</xdr:rowOff>
    </xdr:from>
    <xdr:to>
      <xdr:col>24</xdr:col>
      <xdr:colOff>63500</xdr:colOff>
      <xdr:row>77</xdr:row>
      <xdr:rowOff>80908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9006"/>
          <a:ext cx="838200" cy="4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80908</xdr:rowOff>
    </xdr:from>
    <xdr:to>
      <xdr:col>19</xdr:col>
      <xdr:colOff>177800</xdr:colOff>
      <xdr:row>77</xdr:row>
      <xdr:rowOff>168042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2558"/>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147732</xdr:rowOff>
    </xdr:from>
    <xdr:to>
      <xdr:col>15</xdr:col>
      <xdr:colOff>50800</xdr:colOff>
      <xdr:row>77</xdr:row>
      <xdr:rowOff>168042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49382"/>
          <a:ext cx="889000" cy="2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147732</xdr:rowOff>
    </xdr:from>
    <xdr:to>
      <xdr:col>10</xdr:col>
      <xdr:colOff>114300</xdr:colOff>
      <xdr:row>78</xdr:row>
      <xdr:rowOff>72842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9382"/>
          <a:ext cx="8890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158006</xdr:rowOff>
    </xdr:from>
    <xdr:to>
      <xdr:col>24</xdr:col>
      <xdr:colOff>114300</xdr:colOff>
      <xdr:row>77</xdr:row>
      <xdr:rowOff>88156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136433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30108</xdr:rowOff>
    </xdr:from>
    <xdr:to>
      <xdr:col>20</xdr:col>
      <xdr:colOff>38100</xdr:colOff>
      <xdr:row>77</xdr:row>
      <xdr:rowOff>131708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122835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117242</xdr:rowOff>
    </xdr:from>
    <xdr:to>
      <xdr:col>15</xdr:col>
      <xdr:colOff>101600</xdr:colOff>
      <xdr:row>78</xdr:row>
      <xdr:rowOff>47392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1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38519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1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96932</xdr:rowOff>
    </xdr:from>
    <xdr:to>
      <xdr:col>10</xdr:col>
      <xdr:colOff>165100</xdr:colOff>
      <xdr:row>78</xdr:row>
      <xdr:rowOff>27082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18209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22042</xdr:rowOff>
    </xdr:from>
    <xdr:to>
      <xdr:col>6</xdr:col>
      <xdr:colOff>38100</xdr:colOff>
      <xdr:row>78</xdr:row>
      <xdr:rowOff>123642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158964</xdr:rowOff>
    </xdr:from>
    <xdr:to>
      <xdr:col>24</xdr:col>
      <xdr:colOff>63500</xdr:colOff>
      <xdr:row>98</xdr:row>
      <xdr:rowOff>159406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61064"/>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152895</xdr:rowOff>
    </xdr:from>
    <xdr:to>
      <xdr:col>19</xdr:col>
      <xdr:colOff>177800</xdr:colOff>
      <xdr:row>98</xdr:row>
      <xdr:rowOff>158964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54995"/>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152895</xdr:rowOff>
    </xdr:from>
    <xdr:to>
      <xdr:col>15</xdr:col>
      <xdr:colOff>50800</xdr:colOff>
      <xdr:row>98</xdr:row>
      <xdr:rowOff>153988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54995"/>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153988</xdr:rowOff>
    </xdr:from>
    <xdr:to>
      <xdr:col>10</xdr:col>
      <xdr:colOff>114300</xdr:colOff>
      <xdr:row>98</xdr:row>
      <xdr:rowOff>164398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56088"/>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108606</xdr:rowOff>
    </xdr:from>
    <xdr:to>
      <xdr:col>24</xdr:col>
      <xdr:colOff>114300</xdr:colOff>
      <xdr:row>99</xdr:row>
      <xdr:rowOff>38756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108164</xdr:rowOff>
    </xdr:from>
    <xdr:to>
      <xdr:col>20</xdr:col>
      <xdr:colOff>38100</xdr:colOff>
      <xdr:row>99</xdr:row>
      <xdr:rowOff>38314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29441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102095</xdr:rowOff>
    </xdr:from>
    <xdr:to>
      <xdr:col>15</xdr:col>
      <xdr:colOff>101600</xdr:colOff>
      <xdr:row>99</xdr:row>
      <xdr:rowOff>32245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23372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103188</xdr:rowOff>
    </xdr:from>
    <xdr:to>
      <xdr:col>10</xdr:col>
      <xdr:colOff>165100</xdr:colOff>
      <xdr:row>99</xdr:row>
      <xdr:rowOff>33338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24465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113598</xdr:rowOff>
    </xdr:from>
    <xdr:to>
      <xdr:col>6</xdr:col>
      <xdr:colOff>38100</xdr:colOff>
      <xdr:row>99</xdr:row>
      <xdr:rowOff>43748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1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34875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21481</xdr:rowOff>
    </xdr:from>
    <xdr:to>
      <xdr:col>55</xdr:col>
      <xdr:colOff>0</xdr:colOff>
      <xdr:row>37</xdr:row>
      <xdr:rowOff>78958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65131"/>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88102</xdr:rowOff>
    </xdr:from>
    <xdr:to>
      <xdr:col>50</xdr:col>
      <xdr:colOff>114300</xdr:colOff>
      <xdr:row>37</xdr:row>
      <xdr:rowOff>78958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6030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44341</xdr:rowOff>
    </xdr:from>
    <xdr:to>
      <xdr:col>45</xdr:col>
      <xdr:colOff>177800</xdr:colOff>
      <xdr:row>36</xdr:row>
      <xdr:rowOff>88102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16541"/>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41728</xdr:rowOff>
    </xdr:from>
    <xdr:to>
      <xdr:col>41</xdr:col>
      <xdr:colOff>50800</xdr:colOff>
      <xdr:row>36</xdr:row>
      <xdr:rowOff>44341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1392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142131</xdr:rowOff>
    </xdr:from>
    <xdr:to>
      <xdr:col>55</xdr:col>
      <xdr:colOff>50800</xdr:colOff>
      <xdr:row>37</xdr:row>
      <xdr:rowOff>72281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1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165008</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6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28158</xdr:rowOff>
    </xdr:from>
    <xdr:to>
      <xdr:col>50</xdr:col>
      <xdr:colOff>165100</xdr:colOff>
      <xdr:row>37</xdr:row>
      <xdr:rowOff>129758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146285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37302</xdr:rowOff>
    </xdr:from>
    <xdr:to>
      <xdr:col>46</xdr:col>
      <xdr:colOff>38100</xdr:colOff>
      <xdr:row>36</xdr:row>
      <xdr:rowOff>138902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0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155429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8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164991</xdr:rowOff>
    </xdr:from>
    <xdr:to>
      <xdr:col>41</xdr:col>
      <xdr:colOff>101600</xdr:colOff>
      <xdr:row>36</xdr:row>
      <xdr:rowOff>95141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6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111668</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9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162378</xdr:rowOff>
    </xdr:from>
    <xdr:to>
      <xdr:col>36</xdr:col>
      <xdr:colOff>165100</xdr:colOff>
      <xdr:row>36</xdr:row>
      <xdr:rowOff>92528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109055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3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27511</xdr:rowOff>
    </xdr:from>
    <xdr:to>
      <xdr:col>55</xdr:col>
      <xdr:colOff>0</xdr:colOff>
      <xdr:row>59</xdr:row>
      <xdr:rowOff>34435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43061"/>
          <a:ext cx="838200" cy="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34435</xdr:rowOff>
    </xdr:from>
    <xdr:to>
      <xdr:col>50</xdr:col>
      <xdr:colOff>114300</xdr:colOff>
      <xdr:row>59</xdr:row>
      <xdr:rowOff>39279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9985"/>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39279</xdr:rowOff>
    </xdr:from>
    <xdr:to>
      <xdr:col>45</xdr:col>
      <xdr:colOff>177800</xdr:colOff>
      <xdr:row>59</xdr:row>
      <xdr:rowOff>41849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54829"/>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39138</xdr:rowOff>
    </xdr:from>
    <xdr:to>
      <xdr:col>41</xdr:col>
      <xdr:colOff>50800</xdr:colOff>
      <xdr:row>59</xdr:row>
      <xdr:rowOff>41849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5468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148161</xdr:rowOff>
    </xdr:from>
    <xdr:to>
      <xdr:col>55</xdr:col>
      <xdr:colOff>50800</xdr:colOff>
      <xdr:row>59</xdr:row>
      <xdr:rowOff>78311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9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63088</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0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155085</xdr:rowOff>
    </xdr:from>
    <xdr:to>
      <xdr:col>50</xdr:col>
      <xdr:colOff>165100</xdr:colOff>
      <xdr:row>59</xdr:row>
      <xdr:rowOff>85235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76362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159929</xdr:rowOff>
    </xdr:from>
    <xdr:to>
      <xdr:col>46</xdr:col>
      <xdr:colOff>38100</xdr:colOff>
      <xdr:row>59</xdr:row>
      <xdr:rowOff>90079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0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81206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9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162499</xdr:rowOff>
    </xdr:from>
    <xdr:to>
      <xdr:col>41</xdr:col>
      <xdr:colOff>101600</xdr:colOff>
      <xdr:row>59</xdr:row>
      <xdr:rowOff>92649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83776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159788</xdr:rowOff>
    </xdr:from>
    <xdr:to>
      <xdr:col>36</xdr:col>
      <xdr:colOff>165100</xdr:colOff>
      <xdr:row>59</xdr:row>
      <xdr:rowOff>89938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81065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81750</xdr:rowOff>
    </xdr:from>
    <xdr:to>
      <xdr:col>55</xdr:col>
      <xdr:colOff>0</xdr:colOff>
      <xdr:row>78</xdr:row>
      <xdr:rowOff>90519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54850"/>
          <a:ext cx="8382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123403</xdr:rowOff>
    </xdr:from>
    <xdr:to>
      <xdr:col>50</xdr:col>
      <xdr:colOff>114300</xdr:colOff>
      <xdr:row>78</xdr:row>
      <xdr:rowOff>90519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25053"/>
          <a:ext cx="889000" cy="13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123403</xdr:rowOff>
    </xdr:from>
    <xdr:to>
      <xdr:col>45</xdr:col>
      <xdr:colOff>177800</xdr:colOff>
      <xdr:row>78</xdr:row>
      <xdr:rowOff>13219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25053"/>
          <a:ext cx="889000" cy="6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13219</xdr:rowOff>
    </xdr:from>
    <xdr:to>
      <xdr:col>41</xdr:col>
      <xdr:colOff>50800</xdr:colOff>
      <xdr:row>78</xdr:row>
      <xdr:rowOff>90861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86319"/>
          <a:ext cx="889000" cy="7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30950</xdr:rowOff>
    </xdr:from>
    <xdr:to>
      <xdr:col>55</xdr:col>
      <xdr:colOff>50800</xdr:colOff>
      <xdr:row>78</xdr:row>
      <xdr:rowOff>132550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9377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39719</xdr:rowOff>
    </xdr:from>
    <xdr:to>
      <xdr:col>50</xdr:col>
      <xdr:colOff>165100</xdr:colOff>
      <xdr:row>78</xdr:row>
      <xdr:rowOff>141319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132446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72603</xdr:rowOff>
    </xdr:from>
    <xdr:to>
      <xdr:col>46</xdr:col>
      <xdr:colOff>38100</xdr:colOff>
      <xdr:row>78</xdr:row>
      <xdr:rowOff>2753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165330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6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133869</xdr:rowOff>
    </xdr:from>
    <xdr:to>
      <xdr:col>41</xdr:col>
      <xdr:colOff>101600</xdr:colOff>
      <xdr:row>78</xdr:row>
      <xdr:rowOff>64019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3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55146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2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40061</xdr:rowOff>
    </xdr:from>
    <xdr:to>
      <xdr:col>36</xdr:col>
      <xdr:colOff>165100</xdr:colOff>
      <xdr:row>78</xdr:row>
      <xdr:rowOff>141661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132788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119800</xdr:rowOff>
    </xdr:from>
    <xdr:to>
      <xdr:col>55</xdr:col>
      <xdr:colOff>0</xdr:colOff>
      <xdr:row>97</xdr:row>
      <xdr:rowOff>63990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579000"/>
          <a:ext cx="838200" cy="1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63990</xdr:rowOff>
    </xdr:from>
    <xdr:to>
      <xdr:col>50</xdr:col>
      <xdr:colOff>114300</xdr:colOff>
      <xdr:row>97</xdr:row>
      <xdr:rowOff>105400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94640"/>
          <a:ext cx="889000" cy="4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107000</xdr:rowOff>
    </xdr:from>
    <xdr:to>
      <xdr:col>45</xdr:col>
      <xdr:colOff>177800</xdr:colOff>
      <xdr:row>97</xdr:row>
      <xdr:rowOff>105400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66200"/>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100326</xdr:rowOff>
    </xdr:from>
    <xdr:to>
      <xdr:col>41</xdr:col>
      <xdr:colOff>50800</xdr:colOff>
      <xdr:row>96</xdr:row>
      <xdr:rowOff>107000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88076"/>
          <a:ext cx="889000" cy="17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69000</xdr:rowOff>
    </xdr:from>
    <xdr:to>
      <xdr:col>55</xdr:col>
      <xdr:colOff>50800</xdr:colOff>
      <xdr:row>96</xdr:row>
      <xdr:rowOff>170600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5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47427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5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13190</xdr:rowOff>
    </xdr:from>
    <xdr:to>
      <xdr:col>50</xdr:col>
      <xdr:colOff>165100</xdr:colOff>
      <xdr:row>97</xdr:row>
      <xdr:rowOff>114790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105917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3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54600</xdr:rowOff>
    </xdr:from>
    <xdr:to>
      <xdr:col>46</xdr:col>
      <xdr:colOff>38100</xdr:colOff>
      <xdr:row>97</xdr:row>
      <xdr:rowOff>156200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147327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56200</xdr:rowOff>
    </xdr:from>
    <xdr:to>
      <xdr:col>41</xdr:col>
      <xdr:colOff>101600</xdr:colOff>
      <xdr:row>96</xdr:row>
      <xdr:rowOff>157800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148927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60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49526</xdr:rowOff>
    </xdr:from>
    <xdr:to>
      <xdr:col>36</xdr:col>
      <xdr:colOff>165100</xdr:colOff>
      <xdr:row>95</xdr:row>
      <xdr:rowOff>151126</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3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167653</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134589</xdr:rowOff>
    </xdr:from>
    <xdr:to>
      <xdr:col>85</xdr:col>
      <xdr:colOff>127000</xdr:colOff>
      <xdr:row>38</xdr:row>
      <xdr:rowOff>10443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8239"/>
          <a:ext cx="838200" cy="4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10019</xdr:rowOff>
    </xdr:from>
    <xdr:to>
      <xdr:col>81</xdr:col>
      <xdr:colOff>50800</xdr:colOff>
      <xdr:row>38</xdr:row>
      <xdr:rowOff>10443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2511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10019</xdr:rowOff>
    </xdr:from>
    <xdr:to>
      <xdr:col>76</xdr:col>
      <xdr:colOff>114300</xdr:colOff>
      <xdr:row>38</xdr:row>
      <xdr:rowOff>31148</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5119"/>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31148</xdr:rowOff>
    </xdr:from>
    <xdr:to>
      <xdr:col>71</xdr:col>
      <xdr:colOff>177800</xdr:colOff>
      <xdr:row>38</xdr:row>
      <xdr:rowOff>31148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83789</xdr:rowOff>
    </xdr:from>
    <xdr:to>
      <xdr:col>85</xdr:col>
      <xdr:colOff>177800</xdr:colOff>
      <xdr:row>38</xdr:row>
      <xdr:rowOff>13939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170166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131093</xdr:rowOff>
    </xdr:from>
    <xdr:to>
      <xdr:col>81</xdr:col>
      <xdr:colOff>101600</xdr:colOff>
      <xdr:row>38</xdr:row>
      <xdr:rowOff>61243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52370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6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130668</xdr:rowOff>
    </xdr:from>
    <xdr:to>
      <xdr:col>76</xdr:col>
      <xdr:colOff>165100</xdr:colOff>
      <xdr:row>38</xdr:row>
      <xdr:rowOff>60818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151798</xdr:rowOff>
    </xdr:from>
    <xdr:to>
      <xdr:col>72</xdr:col>
      <xdr:colOff>38100</xdr:colOff>
      <xdr:row>38</xdr:row>
      <xdr:rowOff>81948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73075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151798</xdr:rowOff>
    </xdr:from>
    <xdr:to>
      <xdr:col>67</xdr:col>
      <xdr:colOff>101600</xdr:colOff>
      <xdr:row>38</xdr:row>
      <xdr:rowOff>81948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73075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136086</xdr:rowOff>
    </xdr:from>
    <xdr:to>
      <xdr:col>85</xdr:col>
      <xdr:colOff>127000</xdr:colOff>
      <xdr:row>58</xdr:row>
      <xdr:rowOff>62825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08736"/>
          <a:ext cx="838200" cy="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62825</xdr:rowOff>
    </xdr:from>
    <xdr:to>
      <xdr:col>81</xdr:col>
      <xdr:colOff>50800</xdr:colOff>
      <xdr:row>58</xdr:row>
      <xdr:rowOff>115806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06925"/>
          <a:ext cx="88900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101774</xdr:rowOff>
    </xdr:from>
    <xdr:to>
      <xdr:col>76</xdr:col>
      <xdr:colOff>114300</xdr:colOff>
      <xdr:row>58</xdr:row>
      <xdr:rowOff>115806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45874"/>
          <a:ext cx="88900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34327</xdr:rowOff>
    </xdr:from>
    <xdr:to>
      <xdr:col>71</xdr:col>
      <xdr:colOff>177800</xdr:colOff>
      <xdr:row>58</xdr:row>
      <xdr:rowOff>101774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06977"/>
          <a:ext cx="889000" cy="23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85286</xdr:rowOff>
    </xdr:from>
    <xdr:to>
      <xdr:col>85</xdr:col>
      <xdr:colOff>177800</xdr:colOff>
      <xdr:row>58</xdr:row>
      <xdr:rowOff>15436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63713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3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12025</xdr:rowOff>
    </xdr:from>
    <xdr:to>
      <xdr:col>81</xdr:col>
      <xdr:colOff>101600</xdr:colOff>
      <xdr:row>58</xdr:row>
      <xdr:rowOff>113625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104752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4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65006</xdr:rowOff>
    </xdr:from>
    <xdr:to>
      <xdr:col>76</xdr:col>
      <xdr:colOff>165100</xdr:colOff>
      <xdr:row>58</xdr:row>
      <xdr:rowOff>166606</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157733</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50974</xdr:rowOff>
    </xdr:from>
    <xdr:to>
      <xdr:col>72</xdr:col>
      <xdr:colOff>38100</xdr:colOff>
      <xdr:row>58</xdr:row>
      <xdr:rowOff>152574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9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143701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8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154977</xdr:rowOff>
    </xdr:from>
    <xdr:to>
      <xdr:col>67</xdr:col>
      <xdr:colOff>101600</xdr:colOff>
      <xdr:row>57</xdr:row>
      <xdr:rowOff>85127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7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76254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8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6922</xdr:rowOff>
    </xdr:from>
    <xdr:to>
      <xdr:col>85</xdr:col>
      <xdr:colOff>127000</xdr:colOff>
      <xdr:row>79</xdr:row>
      <xdr:rowOff>30361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51472"/>
          <a:ext cx="838200" cy="2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17368</xdr:rowOff>
    </xdr:from>
    <xdr:to>
      <xdr:col>81</xdr:col>
      <xdr:colOff>50800</xdr:colOff>
      <xdr:row>79</xdr:row>
      <xdr:rowOff>30361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61918"/>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11089</xdr:rowOff>
    </xdr:from>
    <xdr:to>
      <xdr:col>76</xdr:col>
      <xdr:colOff>114300</xdr:colOff>
      <xdr:row>79</xdr:row>
      <xdr:rowOff>17368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55639"/>
          <a:ext cx="8890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8975</xdr:rowOff>
    </xdr:from>
    <xdr:to>
      <xdr:col>71</xdr:col>
      <xdr:colOff>177800</xdr:colOff>
      <xdr:row>79</xdr:row>
      <xdr:rowOff>11089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53525"/>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127572</xdr:rowOff>
    </xdr:from>
    <xdr:to>
      <xdr:col>85</xdr:col>
      <xdr:colOff>177800</xdr:colOff>
      <xdr:row>79</xdr:row>
      <xdr:rowOff>57722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151011</xdr:rowOff>
    </xdr:from>
    <xdr:to>
      <xdr:col>81</xdr:col>
      <xdr:colOff>101600</xdr:colOff>
      <xdr:row>79</xdr:row>
      <xdr:rowOff>81161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72288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138018</xdr:rowOff>
    </xdr:from>
    <xdr:to>
      <xdr:col>76</xdr:col>
      <xdr:colOff>165100</xdr:colOff>
      <xdr:row>79</xdr:row>
      <xdr:rowOff>68168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84695</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28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131739</xdr:rowOff>
    </xdr:from>
    <xdr:to>
      <xdr:col>72</xdr:col>
      <xdr:colOff>38100</xdr:colOff>
      <xdr:row>79</xdr:row>
      <xdr:rowOff>61889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78416</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2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129625</xdr:rowOff>
    </xdr:from>
    <xdr:to>
      <xdr:col>67</xdr:col>
      <xdr:colOff>101600</xdr:colOff>
      <xdr:row>79</xdr:row>
      <xdr:rowOff>59775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0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76302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27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2356</xdr:rowOff>
    </xdr:from>
    <xdr:to>
      <xdr:col>85</xdr:col>
      <xdr:colOff>127000</xdr:colOff>
      <xdr:row>97</xdr:row>
      <xdr:rowOff>5411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633006"/>
          <a:ext cx="8382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1525</xdr:rowOff>
    </xdr:from>
    <xdr:to>
      <xdr:col>81</xdr:col>
      <xdr:colOff>50800</xdr:colOff>
      <xdr:row>97</xdr:row>
      <xdr:rowOff>2356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632175"/>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1525</xdr:rowOff>
    </xdr:from>
    <xdr:to>
      <xdr:col>76</xdr:col>
      <xdr:colOff>114300</xdr:colOff>
      <xdr:row>97</xdr:row>
      <xdr:rowOff>4415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632175"/>
          <a:ext cx="8890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4415</xdr:rowOff>
    </xdr:from>
    <xdr:to>
      <xdr:col>71</xdr:col>
      <xdr:colOff>177800</xdr:colOff>
      <xdr:row>97</xdr:row>
      <xdr:rowOff>10623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635065"/>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126061</xdr:rowOff>
    </xdr:from>
    <xdr:to>
      <xdr:col>85</xdr:col>
      <xdr:colOff>177800</xdr:colOff>
      <xdr:row>97</xdr:row>
      <xdr:rowOff>56211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8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104488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5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123006</xdr:rowOff>
    </xdr:from>
    <xdr:to>
      <xdr:col>81</xdr:col>
      <xdr:colOff>101600</xdr:colOff>
      <xdr:row>97</xdr:row>
      <xdr:rowOff>53156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58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44283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67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122175</xdr:rowOff>
    </xdr:from>
    <xdr:to>
      <xdr:col>76</xdr:col>
      <xdr:colOff>165100</xdr:colOff>
      <xdr:row>97</xdr:row>
      <xdr:rowOff>52325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58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43452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6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125065</xdr:rowOff>
    </xdr:from>
    <xdr:to>
      <xdr:col>72</xdr:col>
      <xdr:colOff>38100</xdr:colOff>
      <xdr:row>97</xdr:row>
      <xdr:rowOff>55215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5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46342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6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131273</xdr:rowOff>
    </xdr:from>
    <xdr:to>
      <xdr:col>67</xdr:col>
      <xdr:colOff>101600</xdr:colOff>
      <xdr:row>97</xdr:row>
      <xdr:rowOff>61423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59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52550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歳出決算総額は住民一人当たり５６２，９９６円となっている。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総務費について、システム標準化移行に係る基幹系システム改修費用増及びふるさと応援寄附金事業への積立金の増により増加。</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民生費については、低所得者支援及び定額減税補足給付金（地方創生臨時交付金事業）の増、幼稚園・保育園等への施設型給付費の増が主な増加要因となっている。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土木費については、地方創生道整備推進交付金事業（三国・丸林線道路改良工事）の増、踏切改良事業に係る負担金の増が主な増加要因となっている。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消防費については、急傾斜地崩壊防止事業に係る工事費の増が主な増加要因となっている。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SAGA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２０２４国民スポーツ大会・全国障害者スポーツ大会実行委員会への負担金の増、基肄城跡保存整備事業（基肄城跡測量実施設計業務委託料）の増が主な増加要因となっている。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財政調整基金残高は前年度より１．６７ポイント増の２８．７９％、実質収支額も前年度より０．２９ポイントの増となり、６．７０％となっている。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実質単年度収支も３．３６％と黒字推移となった。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今後も実質収支額、実質単年度収支ともに黒字を継続できるよう、町税等の財源確保及び経費節減に努め、健全な財政運営に努める。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佐賀県基山町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令和６年度もすべての会計において赤字額は０となっている。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今後も引き続き黒字を維持するために、経費節減とともに、公会計・特別会計にあっては繰入金に頼らない健全財政運営に努める。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10245198</v>
      </c>
      <c r="BO4" s="436"/>
      <c r="BP4" s="436"/>
      <c r="BQ4" s="436"/>
      <c r="BR4" s="436"/>
      <c r="BS4" s="436"/>
      <c r="BT4" s="436"/>
      <c r="BU4" s="437"/>
      <c r="BV4" s="435">
        <v>9382314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6.4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9889021</v>
      </c>
      <c r="BO5" s="407"/>
      <c r="BP5" s="407"/>
      <c r="BQ5" s="407"/>
      <c r="BR5" s="407"/>
      <c r="BS5" s="407"/>
      <c r="BT5" s="407"/>
      <c r="BU5" s="408"/>
      <c r="BV5" s="406">
        <v>9048159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91.5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356177</v>
      </c>
      <c r="BO6" s="407"/>
      <c r="BP6" s="407"/>
      <c r="BQ6" s="407"/>
      <c r="BR6" s="407"/>
      <c r="BS6" s="407"/>
      <c r="BT6" s="407"/>
      <c r="BU6" s="408"/>
      <c r="BV6" s="406">
        <v>334155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v>
      </c>
      <c r="CU6" s="550"/>
      <c r="CV6" s="550"/>
      <c r="CW6" s="550"/>
      <c r="CX6" s="550"/>
      <c r="CY6" s="550"/>
      <c r="CZ6" s="550"/>
      <c r="DA6" s="551"/>
      <c r="DB6" s="549">
        <v>92.3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39190</v>
      </c>
      <c r="BO7" s="407"/>
      <c r="BP7" s="407"/>
      <c r="BQ7" s="407"/>
      <c r="BR7" s="407"/>
      <c r="BS7" s="407"/>
      <c r="BT7" s="407"/>
      <c r="BU7" s="408"/>
      <c r="BV7" s="406">
        <v>43596</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4731174</v>
      </c>
      <c r="CU7" s="407"/>
      <c r="CV7" s="407"/>
      <c r="CW7" s="407"/>
      <c r="CX7" s="407"/>
      <c r="CY7" s="407"/>
      <c r="CZ7" s="407"/>
      <c r="DA7" s="408"/>
      <c r="DB7" s="406">
        <v>4533797</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316987</v>
      </c>
      <c r="BO8" s="407"/>
      <c r="BP8" s="407"/>
      <c r="BQ8" s="407"/>
      <c r="BR8" s="407"/>
      <c r="BS8" s="407"/>
      <c r="BT8" s="407"/>
      <c r="BU8" s="408"/>
      <c r="BV8" s="406">
        <v>290559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17250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26428</v>
      </c>
      <c r="BO9" s="407"/>
      <c r="BP9" s="407"/>
      <c r="BQ9" s="407"/>
      <c r="BR9" s="407"/>
      <c r="BS9" s="407"/>
      <c r="BT9" s="407"/>
      <c r="BU9" s="408"/>
      <c r="BV9" s="406">
        <v>9091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10.3</v>
      </c>
      <c r="CU9" s="404"/>
      <c r="CV9" s="404"/>
      <c r="CW9" s="404"/>
      <c r="CX9" s="404"/>
      <c r="CY9" s="404"/>
      <c r="CZ9" s="404"/>
      <c r="DA9" s="405"/>
      <c r="DB9" s="403">
        <v>11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17501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232631</v>
      </c>
      <c r="BO10" s="407"/>
      <c r="BP10" s="407"/>
      <c r="BQ10" s="407"/>
      <c r="BR10" s="407"/>
      <c r="BS10" s="407"/>
      <c r="BT10" s="407"/>
      <c r="BU10" s="408"/>
      <c r="BV10" s="406">
        <v>287084</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17565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100000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17124</v>
      </c>
      <c r="S13" s="494"/>
      <c r="T13" s="494"/>
      <c r="U13" s="494"/>
      <c r="V13" s="495"/>
      <c r="W13" s="496" t="s">
        <v>131</v>
      </c>
      <c r="X13" s="392"/>
      <c r="Y13" s="392"/>
      <c r="Z13" s="392"/>
      <c r="AA13" s="392"/>
      <c r="AB13" s="393"/>
      <c r="AC13" s="359">
        <v>235</v>
      </c>
      <c r="AD13" s="360"/>
      <c r="AE13" s="360"/>
      <c r="AF13" s="360"/>
      <c r="AG13" s="361"/>
      <c r="AH13" s="359">
        <v>274</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159059</v>
      </c>
      <c r="BO13" s="407"/>
      <c r="BP13" s="407"/>
      <c r="BQ13" s="407"/>
      <c r="BR13" s="407"/>
      <c r="BS13" s="407"/>
      <c r="BT13" s="407"/>
      <c r="BU13" s="408"/>
      <c r="BV13" s="406">
        <v>296175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6.3</v>
      </c>
      <c r="CU13" s="404"/>
      <c r="CV13" s="404"/>
      <c r="CW13" s="404"/>
      <c r="CX13" s="404"/>
      <c r="CY13" s="404"/>
      <c r="CZ13" s="404"/>
      <c r="DA13" s="405"/>
      <c r="DB13" s="403">
        <v>6.6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17575</v>
      </c>
      <c r="S14" s="494"/>
      <c r="T14" s="494"/>
      <c r="U14" s="494"/>
      <c r="V14" s="495"/>
      <c r="W14" s="497"/>
      <c r="X14" s="395"/>
      <c r="Y14" s="395"/>
      <c r="Z14" s="395"/>
      <c r="AA14" s="395"/>
      <c r="AB14" s="396"/>
      <c r="AC14" s="486">
        <v>2.9</v>
      </c>
      <c r="AD14" s="487"/>
      <c r="AE14" s="487"/>
      <c r="AF14" s="487"/>
      <c r="AG14" s="488"/>
      <c r="AH14" s="486">
        <v>3.4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17197</v>
      </c>
      <c r="S15" s="494"/>
      <c r="T15" s="494"/>
      <c r="U15" s="494"/>
      <c r="V15" s="495"/>
      <c r="W15" s="496" t="s">
        <v>137</v>
      </c>
      <c r="X15" s="392"/>
      <c r="Y15" s="392"/>
      <c r="Z15" s="392"/>
      <c r="AA15" s="392"/>
      <c r="AB15" s="393"/>
      <c r="AC15" s="359">
        <v>2080</v>
      </c>
      <c r="AD15" s="360"/>
      <c r="AE15" s="360"/>
      <c r="AF15" s="360"/>
      <c r="AG15" s="361"/>
      <c r="AH15" s="359">
        <v>1896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2550113</v>
      </c>
      <c r="BO15" s="436"/>
      <c r="BP15" s="436"/>
      <c r="BQ15" s="436"/>
      <c r="BR15" s="436"/>
      <c r="BS15" s="436"/>
      <c r="BT15" s="436"/>
      <c r="BU15" s="437"/>
      <c r="BV15" s="435">
        <v>2463223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25.2</v>
      </c>
      <c r="AD16" s="487"/>
      <c r="AE16" s="487"/>
      <c r="AF16" s="487"/>
      <c r="AG16" s="488"/>
      <c r="AH16" s="486">
        <v>23.5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4028735</v>
      </c>
      <c r="BO16" s="407"/>
      <c r="BP16" s="407"/>
      <c r="BQ16" s="407"/>
      <c r="BR16" s="407"/>
      <c r="BS16" s="407"/>
      <c r="BT16" s="407"/>
      <c r="BU16" s="408"/>
      <c r="BV16" s="406">
        <v>3852546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5924</v>
      </c>
      <c r="AD17" s="360"/>
      <c r="AE17" s="360"/>
      <c r="AF17" s="360"/>
      <c r="AG17" s="361"/>
      <c r="AH17" s="359">
        <v>5905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3234651</v>
      </c>
      <c r="BO17" s="407"/>
      <c r="BP17" s="407"/>
      <c r="BQ17" s="407"/>
      <c r="BR17" s="407"/>
      <c r="BS17" s="407"/>
      <c r="BT17" s="407"/>
      <c r="BU17" s="408"/>
      <c r="BV17" s="406">
        <v>3122874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22.15</v>
      </c>
      <c r="M18" s="459"/>
      <c r="N18" s="459"/>
      <c r="O18" s="459"/>
      <c r="P18" s="459"/>
      <c r="Q18" s="459"/>
      <c r="R18" s="460"/>
      <c r="S18" s="460"/>
      <c r="T18" s="460"/>
      <c r="U18" s="460"/>
      <c r="V18" s="461"/>
      <c r="W18" s="477"/>
      <c r="X18" s="478"/>
      <c r="Y18" s="478"/>
      <c r="Z18" s="478"/>
      <c r="AA18" s="478"/>
      <c r="AB18" s="502"/>
      <c r="AC18" s="376">
        <v>71.900000000000006</v>
      </c>
      <c r="AD18" s="377"/>
      <c r="AE18" s="377"/>
      <c r="AF18" s="377"/>
      <c r="AG18" s="462"/>
      <c r="AH18" s="376">
        <v>73.099999999999994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4339139</v>
      </c>
      <c r="BO18" s="407"/>
      <c r="BP18" s="407"/>
      <c r="BQ18" s="407"/>
      <c r="BR18" s="407"/>
      <c r="BS18" s="407"/>
      <c r="BT18" s="407"/>
      <c r="BU18" s="408"/>
      <c r="BV18" s="406">
        <v>4177351</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779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5599590</v>
      </c>
      <c r="BO19" s="407"/>
      <c r="BP19" s="407"/>
      <c r="BQ19" s="407"/>
      <c r="BR19" s="407"/>
      <c r="BS19" s="407"/>
      <c r="BT19" s="407"/>
      <c r="BU19" s="408"/>
      <c r="BV19" s="406">
        <v>5288272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6756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5725961</v>
      </c>
      <c r="BO22" s="436"/>
      <c r="BP22" s="436"/>
      <c r="BQ22" s="436"/>
      <c r="BR22" s="436"/>
      <c r="BS22" s="436"/>
      <c r="BT22" s="436"/>
      <c r="BU22" s="437"/>
      <c r="BV22" s="435">
        <v>6005721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5136562</v>
      </c>
      <c r="BO23" s="407"/>
      <c r="BP23" s="407"/>
      <c r="BQ23" s="407"/>
      <c r="BR23" s="407"/>
      <c r="BS23" s="407"/>
      <c r="BT23" s="407"/>
      <c r="BU23" s="408"/>
      <c r="BV23" s="406">
        <v>5351899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7584</v>
      </c>
      <c r="R24" s="360"/>
      <c r="S24" s="360"/>
      <c r="T24" s="360"/>
      <c r="U24" s="360"/>
      <c r="V24" s="361"/>
      <c r="W24" s="449"/>
      <c r="X24" s="386"/>
      <c r="Y24" s="387"/>
      <c r="Z24" s="362" t="s">
        <v>162</v>
      </c>
      <c r="AA24" s="363"/>
      <c r="AB24" s="363"/>
      <c r="AC24" s="363"/>
      <c r="AD24" s="363"/>
      <c r="AE24" s="363"/>
      <c r="AF24" s="363"/>
      <c r="AG24" s="364"/>
      <c r="AH24" s="359">
        <v>139</v>
      </c>
      <c r="AI24" s="360"/>
      <c r="AJ24" s="360"/>
      <c r="AK24" s="360"/>
      <c r="AL24" s="361"/>
      <c r="AM24" s="359">
        <v>438128</v>
      </c>
      <c r="AN24" s="360"/>
      <c r="AO24" s="360"/>
      <c r="AP24" s="360"/>
      <c r="AQ24" s="360"/>
      <c r="AR24" s="361"/>
      <c r="AS24" s="359">
        <v>3152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2946623</v>
      </c>
      <c r="BO24" s="407"/>
      <c r="BP24" s="407"/>
      <c r="BQ24" s="407"/>
      <c r="BR24" s="407"/>
      <c r="BS24" s="407"/>
      <c r="BT24" s="407"/>
      <c r="BU24" s="408"/>
      <c r="BV24" s="406">
        <v>2995465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6204</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1605341</v>
      </c>
      <c r="BO25" s="436"/>
      <c r="BP25" s="436"/>
      <c r="BQ25" s="436"/>
      <c r="BR25" s="436"/>
      <c r="BS25" s="436"/>
      <c r="BT25" s="436"/>
      <c r="BU25" s="437"/>
      <c r="BV25" s="435">
        <v>1171090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5260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21952</v>
      </c>
      <c r="AN26" s="360"/>
      <c r="AO26" s="360"/>
      <c r="AP26" s="360"/>
      <c r="AQ26" s="360"/>
      <c r="AR26" s="361"/>
      <c r="AS26" s="359">
        <v>3136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3450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355339</v>
      </c>
      <c r="BO27" s="441"/>
      <c r="BP27" s="441"/>
      <c r="BQ27" s="441"/>
      <c r="BR27" s="441"/>
      <c r="BS27" s="441"/>
      <c r="BT27" s="441"/>
      <c r="BU27" s="442"/>
      <c r="BV27" s="440">
        <v>355194</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2808</v>
      </c>
      <c r="R28" s="360"/>
      <c r="S28" s="360"/>
      <c r="T28" s="360"/>
      <c r="U28" s="360"/>
      <c r="V28" s="361"/>
      <c r="W28" s="449"/>
      <c r="X28" s="386"/>
      <c r="Y28" s="387"/>
      <c r="Z28" s="362" t="s">
        <v>175</v>
      </c>
      <c r="AA28" s="363"/>
      <c r="AB28" s="363"/>
      <c r="AC28" s="363"/>
      <c r="AD28" s="363"/>
      <c r="AE28" s="363"/>
      <c r="AF28" s="363"/>
      <c r="AG28" s="364"/>
      <c r="AH28" s="359">
        <v>2</v>
      </c>
      <c r="AI28" s="360"/>
      <c r="AJ28" s="360"/>
      <c r="AK28" s="360"/>
      <c r="AL28" s="361"/>
      <c r="AM28" s="359" t="s">
        <v>172</v>
      </c>
      <c r="AN28" s="360"/>
      <c r="AO28" s="360"/>
      <c r="AP28" s="360"/>
      <c r="AQ28" s="360"/>
      <c r="AR28" s="361"/>
      <c r="AS28" s="359" t="s">
        <v>172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1362336</v>
      </c>
      <c r="BO28" s="436"/>
      <c r="BP28" s="436"/>
      <c r="BQ28" s="436"/>
      <c r="BR28" s="436"/>
      <c r="BS28" s="436"/>
      <c r="BT28" s="436"/>
      <c r="BU28" s="437"/>
      <c r="BV28" s="435">
        <v>1229705</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11</v>
      </c>
      <c r="M29" s="360"/>
      <c r="N29" s="360"/>
      <c r="O29" s="360"/>
      <c r="P29" s="361"/>
      <c r="Q29" s="359">
        <v>2568</v>
      </c>
      <c r="R29" s="360"/>
      <c r="S29" s="360"/>
      <c r="T29" s="360"/>
      <c r="U29" s="360"/>
      <c r="V29" s="361"/>
      <c r="W29" s="450"/>
      <c r="X29" s="451"/>
      <c r="Y29" s="452"/>
      <c r="Z29" s="362" t="s">
        <v>178</v>
      </c>
      <c r="AA29" s="363"/>
      <c r="AB29" s="363"/>
      <c r="AC29" s="363"/>
      <c r="AD29" s="363"/>
      <c r="AE29" s="363"/>
      <c r="AF29" s="363"/>
      <c r="AG29" s="364"/>
      <c r="AH29" s="359">
        <v>143</v>
      </c>
      <c r="AI29" s="360"/>
      <c r="AJ29" s="360"/>
      <c r="AK29" s="360"/>
      <c r="AL29" s="361"/>
      <c r="AM29" s="359">
        <v>450056</v>
      </c>
      <c r="AN29" s="360"/>
      <c r="AO29" s="360"/>
      <c r="AP29" s="360"/>
      <c r="AQ29" s="360"/>
      <c r="AR29" s="361"/>
      <c r="AS29" s="359">
        <v>3147</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142325</v>
      </c>
      <c r="BO29" s="407"/>
      <c r="BP29" s="407"/>
      <c r="BQ29" s="407"/>
      <c r="BR29" s="407"/>
      <c r="BS29" s="407"/>
      <c r="BT29" s="407"/>
      <c r="BU29" s="408"/>
      <c r="BV29" s="406">
        <v>123842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2583218</v>
      </c>
      <c r="BO30" s="441"/>
      <c r="BP30" s="441"/>
      <c r="BQ30" s="441"/>
      <c r="BR30" s="441"/>
      <c r="BS30" s="441"/>
      <c r="BT30" s="441"/>
      <c r="BU30" s="442"/>
      <c r="BV30" s="440">
        <v>2629407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佐賀県市町総合事務組合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基山町土地開発公社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佐賀県市町総合事務組合（交通災害）</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鳥栖・三養基地区消防事務組合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鳥栖地区広域市町村圏組合（介護保険特別会計）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鳥栖地区広域市町村圏組合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三神地区環境事務組合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11</v>
      </c>
      <c r="BX40" s="354"/>
      <c r="BY40" s="355" t="str">
        <f>IF('各会計、関係団体の財政状況及び健全化判断比率'!B74="","",'各会計、関係団体の財政状況及び健全化判断比率'!B74)</f>
        <v>佐賀東部水道企業団（末端給水）</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12</v>
      </c>
      <c r="BX41" s="354"/>
      <c r="BY41" s="355" t="str">
        <f>IF('各会計、関係団体の財政状況及び健全化判断比率'!B75="","",'各会計、関係団体の財政状況及び健全化判断比率'!B75)</f>
        <v>佐賀東部水道企業団（用水供給）</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13</v>
      </c>
      <c r="BX42" s="354"/>
      <c r="BY42" s="355" t="str">
        <f>IF('各会計、関係団体の財政状況及び健全化判断比率'!B76="","",'各会計、関係団体の財政状況及び健全化判断比率'!B76)</f>
        <v>佐賀県後期高齢者医療広域連合（一般会計）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14</v>
      </c>
      <c r="BX43" s="354"/>
      <c r="BY43" s="355" t="str">
        <f>IF('各会計、関係団体の財政状況及び健全化判断比率'!B77="","",'各会計、関係団体の財政状況及び健全化判断比率'!B77)</f>
        <v>佐賀県後期高齢者医療広域連合（特別会計）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AYOPt1Y95QvpX5cFQtiUyHZfvrYsePCeQ8Hzb+mwwBa3Cv/G1hINJP//8WypOgnyb2FS3+Yqk4vpH/pWb0nmw==" saltValue="qwhQAJ+NmLXkBKKTfMlq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36" t="s">
        <v>528</v>
      </c>
      <c r="D34" s="1136"/>
      <c r="E34" s="1137"/>
      <c r="F34" s="32">
        <v>4.67</v>
      </c>
      <c r="G34" s="33">
        <v>6.09</v>
      </c>
      <c r="H34" s="33">
        <v>6.4</v>
      </c>
      <c r="I34" s="33">
        <v>6.4</v>
      </c>
      <c r="J34" s="34">
        <v>6.69</v>
      </c>
      <c r="K34" s="22"/>
      <c r="L34" s="22"/>
      <c r="M34" s="22"/>
      <c r="N34" s="22"/>
      <c r="O34" s="22"/>
      <c r="P34" s="22"/>
    </row>
    <row r="35" spans="1:16" ht="39" customHeight="1" x14ac:dyDescent="0.2">
      <c r="A35" s="22"/>
      <c r="B35" s="35"/>
      <c r="C35" s="1132" t="s">
        <v>529</v>
      </c>
      <c r="D35" s="1132"/>
      <c r="E35" s="1133"/>
      <c r="F35" s="36">
        <v>2.75</v>
      </c>
      <c r="G35" s="37">
        <v>3.04</v>
      </c>
      <c r="H35" s="37">
        <v>3.49</v>
      </c>
      <c r="I35" s="37">
        <v>4.04</v>
      </c>
      <c r="J35" s="38">
        <v>6.54</v>
      </c>
      <c r="K35" s="22"/>
      <c r="L35" s="22"/>
      <c r="M35" s="22"/>
      <c r="N35" s="22"/>
      <c r="O35" s="22"/>
      <c r="P35" s="22"/>
    </row>
    <row r="36" spans="1:16" ht="39" customHeight="1" x14ac:dyDescent="0.2">
      <c r="A36" s="22"/>
      <c r="B36" s="35"/>
      <c r="C36" s="1132" t="s">
        <v>530</v>
      </c>
      <c r="D36" s="1132"/>
      <c r="E36" s="1133"/>
      <c r="F36" s="36">
        <v>3.48</v>
      </c>
      <c r="G36" s="37">
        <v>1.96</v>
      </c>
      <c r="H36" s="37">
        <v>1.95</v>
      </c>
      <c r="I36" s="37">
        <v>1.71</v>
      </c>
      <c r="J36" s="38">
        <v>0.31</v>
      </c>
      <c r="K36" s="22"/>
      <c r="L36" s="22"/>
      <c r="M36" s="22"/>
      <c r="N36" s="22"/>
      <c r="O36" s="22"/>
      <c r="P36" s="22"/>
    </row>
    <row r="37" spans="1:16" ht="39" customHeight="1" x14ac:dyDescent="0.2">
      <c r="A37" s="22"/>
      <c r="B37" s="35"/>
      <c r="C37" s="1132" t="s">
        <v>531</v>
      </c>
      <c r="D37" s="1132"/>
      <c r="E37" s="1133"/>
      <c r="F37" s="36">
        <v>0</v>
      </c>
      <c r="G37" s="37">
        <v>0</v>
      </c>
      <c r="H37" s="37">
        <v>0.01</v>
      </c>
      <c r="I37" s="37">
        <v>0.15</v>
      </c>
      <c r="J37" s="38">
        <v>0.04</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484</v>
      </c>
      <c r="G42" s="37" t="s">
        <v>484</v>
      </c>
      <c r="H42" s="37" t="s">
        <v>484</v>
      </c>
      <c r="I42" s="37" t="s">
        <v>484</v>
      </c>
      <c r="J42" s="38" t="s">
        <v>484</v>
      </c>
      <c r="K42" s="22"/>
      <c r="L42" s="22"/>
      <c r="M42" s="22"/>
      <c r="N42" s="22"/>
      <c r="O42" s="22"/>
      <c r="P42" s="22"/>
    </row>
    <row r="43" spans="1:16" ht="39" customHeight="1" thickBot="1" x14ac:dyDescent="0.25">
      <c r="A43" s="22"/>
      <c r="B43" s="40"/>
      <c r="C43" s="1134" t="s">
        <v>533</v>
      </c>
      <c r="D43" s="1134"/>
      <c r="E43" s="1135"/>
      <c r="F43" s="41" t="s">
        <v>484</v>
      </c>
      <c r="G43" s="42" t="s">
        <v>484</v>
      </c>
      <c r="H43" s="42" t="s">
        <v>484</v>
      </c>
      <c r="I43" s="42" t="s">
        <v>484</v>
      </c>
      <c r="J43" s="43" t="s">
        <v>484</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pFyoVH9nWQW43rlzGHULIXi+4eUY/Yvkjhc+3isf8EUg6Yed3GiUr0QGDVcgsKuHZjql3YMa34c3CBA4y4Lcg==" saltValue="UIrNdse4+UqkX91iy0Tk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opLeftCell="A14" zoomScale="60" zoomScaleNormal="6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574</v>
      </c>
      <c r="L45" s="58">
        <v>587</v>
      </c>
      <c r="M45" s="58">
        <v>594</v>
      </c>
      <c r="N45" s="58">
        <v>594</v>
      </c>
      <c r="O45" s="59">
        <v>587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2">
      <c r="A48" s="46"/>
      <c r="B48" s="1163"/>
      <c r="C48" s="1164"/>
      <c r="D48" s="60"/>
      <c r="E48" s="1140" t="s">
        <v>13</v>
      </c>
      <c r="F48" s="1140"/>
      <c r="G48" s="1140"/>
      <c r="H48" s="1140"/>
      <c r="I48" s="1140"/>
      <c r="J48" s="1141"/>
      <c r="K48" s="61">
        <v>113</v>
      </c>
      <c r="L48" s="62">
        <v>106</v>
      </c>
      <c r="M48" s="62">
        <v>111</v>
      </c>
      <c r="N48" s="62">
        <v>127</v>
      </c>
      <c r="O48" s="63">
        <v>146</v>
      </c>
      <c r="P48" s="46"/>
      <c r="Q48" s="46"/>
      <c r="R48" s="46"/>
      <c r="S48" s="46"/>
      <c r="T48" s="46"/>
      <c r="U48" s="46"/>
    </row>
    <row r="49" spans="1:21" ht="30.75" customHeight="1" x14ac:dyDescent="0.2">
      <c r="A49" s="46"/>
      <c r="B49" s="1163"/>
      <c r="C49" s="1164"/>
      <c r="D49" s="60"/>
      <c r="E49" s="1140" t="s">
        <v>14</v>
      </c>
      <c r="F49" s="1140"/>
      <c r="G49" s="1140"/>
      <c r="H49" s="1140"/>
      <c r="I49" s="1140"/>
      <c r="J49" s="1141"/>
      <c r="K49" s="61">
        <v>119</v>
      </c>
      <c r="L49" s="62">
        <v>109</v>
      </c>
      <c r="M49" s="62">
        <v>51</v>
      </c>
      <c r="N49" s="62">
        <v>16</v>
      </c>
      <c r="O49" s="63">
        <v>12</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484</v>
      </c>
      <c r="L50" s="62" t="s">
        <v>484</v>
      </c>
      <c r="M50" s="62" t="s">
        <v>484</v>
      </c>
      <c r="N50" s="62" t="s">
        <v>484</v>
      </c>
      <c r="O50" s="63" t="s">
        <v>484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512</v>
      </c>
      <c r="L52" s="62">
        <v>504</v>
      </c>
      <c r="M52" s="62">
        <v>495</v>
      </c>
      <c r="N52" s="62">
        <v>479</v>
      </c>
      <c r="O52" s="63">
        <v>482</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294</v>
      </c>
      <c r="L53" s="67">
        <v>298</v>
      </c>
      <c r="M53" s="67">
        <v>261</v>
      </c>
      <c r="N53" s="67">
        <v>258</v>
      </c>
      <c r="O53" s="68">
        <v>263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row r="69" s="47" customFormat="1" ht="12.6" hidden="1" customHeight="1" x14ac:dyDescent="0.2"/>
    <row r="70" s="47" customFormat="1" ht="12.6" hidden="1" customHeight="1" x14ac:dyDescent="0.2"/>
  </sheetData>
  <sheetProtection algorithmName="SHA-512" hashValue="c9L/iLWiBmtqMbX1/H/dx929u5zfEmZTohHRNuJMg4ZVipNCHPOzMN9J2yfJKtbg5EQzmzjYoQURkV6g8KJtBw==" saltValue="8kq44V1W97KzjD/uFgdI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 zoomScale="60" zoomScaleNormal="6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523</v>
      </c>
      <c r="J40" s="101" t="s">
        <v>524</v>
      </c>
      <c r="K40" s="101" t="s">
        <v>525</v>
      </c>
      <c r="L40" s="101" t="s">
        <v>526</v>
      </c>
      <c r="M40" s="102" t="s">
        <v>527</v>
      </c>
    </row>
    <row r="41" spans="2:13" ht="27.75" customHeight="1" x14ac:dyDescent="0.2">
      <c r="B41" s="1181" t="s">
        <v>30</v>
      </c>
      <c r="C41" s="1182"/>
      <c r="D41" s="103"/>
      <c r="E41" s="1183" t="s">
        <v>31</v>
      </c>
      <c r="F41" s="1183"/>
      <c r="G41" s="1183"/>
      <c r="H41" s="1184"/>
      <c r="I41" s="330">
        <v>6655</v>
      </c>
      <c r="J41" s="331">
        <v>6736</v>
      </c>
      <c r="K41" s="331">
        <v>6354</v>
      </c>
      <c r="L41" s="331">
        <v>6006</v>
      </c>
      <c r="M41" s="332">
        <v>5726</v>
      </c>
    </row>
    <row r="42" spans="2:13" ht="27.75" customHeight="1" x14ac:dyDescent="0.2">
      <c r="B42" s="1171"/>
      <c r="C42" s="1172"/>
      <c r="D42" s="104"/>
      <c r="E42" s="1175" t="s">
        <v>32</v>
      </c>
      <c r="F42" s="1175"/>
      <c r="G42" s="1175"/>
      <c r="H42" s="1176"/>
      <c r="I42" s="333">
        <v>334</v>
      </c>
      <c r="J42" s="334">
        <v>319</v>
      </c>
      <c r="K42" s="334">
        <v>305</v>
      </c>
      <c r="L42" s="334">
        <v>417</v>
      </c>
      <c r="M42" s="335">
        <v>388</v>
      </c>
    </row>
    <row r="43" spans="2:13" ht="27.75" customHeight="1" x14ac:dyDescent="0.2">
      <c r="B43" s="1171"/>
      <c r="C43" s="1172"/>
      <c r="D43" s="104"/>
      <c r="E43" s="1175" t="s">
        <v>33</v>
      </c>
      <c r="F43" s="1175"/>
      <c r="G43" s="1175"/>
      <c r="H43" s="1176"/>
      <c r="I43" s="333">
        <v>1637</v>
      </c>
      <c r="J43" s="334">
        <v>1589</v>
      </c>
      <c r="K43" s="334">
        <v>1728</v>
      </c>
      <c r="L43" s="334">
        <v>2082</v>
      </c>
      <c r="M43" s="335">
        <v>2866</v>
      </c>
    </row>
    <row r="44" spans="2:13" ht="27.75" customHeight="1" x14ac:dyDescent="0.2">
      <c r="B44" s="1171"/>
      <c r="C44" s="1172"/>
      <c r="D44" s="104"/>
      <c r="E44" s="1175" t="s">
        <v>34</v>
      </c>
      <c r="F44" s="1175"/>
      <c r="G44" s="1175"/>
      <c r="H44" s="1176"/>
      <c r="I44" s="333">
        <v>199</v>
      </c>
      <c r="J44" s="334">
        <v>98</v>
      </c>
      <c r="K44" s="334">
        <v>48</v>
      </c>
      <c r="L44" s="334">
        <v>60</v>
      </c>
      <c r="M44" s="335">
        <v>273</v>
      </c>
    </row>
    <row r="45" spans="2:13" ht="27.75" customHeight="1" x14ac:dyDescent="0.2">
      <c r="B45" s="1171"/>
      <c r="C45" s="1172"/>
      <c r="D45" s="104"/>
      <c r="E45" s="1175" t="s">
        <v>35</v>
      </c>
      <c r="F45" s="1175"/>
      <c r="G45" s="1175"/>
      <c r="H45" s="1176"/>
      <c r="I45" s="333">
        <v>305</v>
      </c>
      <c r="J45" s="334">
        <v>277</v>
      </c>
      <c r="K45" s="334">
        <v>252</v>
      </c>
      <c r="L45" s="334">
        <v>239</v>
      </c>
      <c r="M45" s="335">
        <v>200</v>
      </c>
    </row>
    <row r="46" spans="2:13" ht="27.75" customHeight="1" x14ac:dyDescent="0.2">
      <c r="B46" s="1171"/>
      <c r="C46" s="1172"/>
      <c r="D46" s="105"/>
      <c r="E46" s="1175" t="s">
        <v>36</v>
      </c>
      <c r="F46" s="1175"/>
      <c r="G46" s="1175"/>
      <c r="H46" s="1176"/>
      <c r="I46" s="333" t="s">
        <v>484</v>
      </c>
      <c r="J46" s="334" t="s">
        <v>484</v>
      </c>
      <c r="K46" s="334" t="s">
        <v>484</v>
      </c>
      <c r="L46" s="334" t="s">
        <v>484</v>
      </c>
      <c r="M46" s="335" t="s">
        <v>484</v>
      </c>
    </row>
    <row r="47" spans="2:13" ht="27.75" customHeight="1" x14ac:dyDescent="0.2">
      <c r="B47" s="1171"/>
      <c r="C47" s="1172"/>
      <c r="D47" s="106"/>
      <c r="E47" s="1185" t="s">
        <v>37</v>
      </c>
      <c r="F47" s="1186"/>
      <c r="G47" s="1186"/>
      <c r="H47" s="1187"/>
      <c r="I47" s="333" t="s">
        <v>484</v>
      </c>
      <c r="J47" s="334" t="s">
        <v>484</v>
      </c>
      <c r="K47" s="334" t="s">
        <v>484</v>
      </c>
      <c r="L47" s="334" t="s">
        <v>484</v>
      </c>
      <c r="M47" s="335" t="s">
        <v>484</v>
      </c>
    </row>
    <row r="48" spans="2:13" ht="27.75" customHeight="1" x14ac:dyDescent="0.2">
      <c r="B48" s="1171"/>
      <c r="C48" s="1172"/>
      <c r="D48" s="104"/>
      <c r="E48" s="1175" t="s">
        <v>38</v>
      </c>
      <c r="F48" s="1175"/>
      <c r="G48" s="1175"/>
      <c r="H48" s="1176"/>
      <c r="I48" s="333" t="s">
        <v>484</v>
      </c>
      <c r="J48" s="334" t="s">
        <v>484</v>
      </c>
      <c r="K48" s="334" t="s">
        <v>484</v>
      </c>
      <c r="L48" s="334" t="s">
        <v>484</v>
      </c>
      <c r="M48" s="335" t="s">
        <v>484</v>
      </c>
    </row>
    <row r="49" spans="2:13" ht="27.75" customHeight="1" x14ac:dyDescent="0.2">
      <c r="B49" s="1173"/>
      <c r="C49" s="1174"/>
      <c r="D49" s="104"/>
      <c r="E49" s="1175" t="s">
        <v>39</v>
      </c>
      <c r="F49" s="1175"/>
      <c r="G49" s="1175"/>
      <c r="H49" s="1176"/>
      <c r="I49" s="333" t="s">
        <v>484</v>
      </c>
      <c r="J49" s="334" t="s">
        <v>484</v>
      </c>
      <c r="K49" s="334" t="s">
        <v>484</v>
      </c>
      <c r="L49" s="334" t="s">
        <v>484</v>
      </c>
      <c r="M49" s="335" t="s">
        <v>484</v>
      </c>
    </row>
    <row r="50" spans="2:13" ht="27.75" customHeight="1" x14ac:dyDescent="0.2">
      <c r="B50" s="1169" t="s">
        <v>40</v>
      </c>
      <c r="C50" s="1170"/>
      <c r="D50" s="107"/>
      <c r="E50" s="1175" t="s">
        <v>41</v>
      </c>
      <c r="F50" s="1175"/>
      <c r="G50" s="1175"/>
      <c r="H50" s="1176"/>
      <c r="I50" s="333">
        <v>3216</v>
      </c>
      <c r="J50" s="334">
        <v>3909</v>
      </c>
      <c r="K50" s="334">
        <v>4249</v>
      </c>
      <c r="L50" s="334">
        <v>4594</v>
      </c>
      <c r="M50" s="335">
        <v>4691</v>
      </c>
    </row>
    <row r="51" spans="2:13" ht="27.75" customHeight="1" x14ac:dyDescent="0.2">
      <c r="B51" s="1171"/>
      <c r="C51" s="1172"/>
      <c r="D51" s="104"/>
      <c r="E51" s="1175" t="s">
        <v>42</v>
      </c>
      <c r="F51" s="1175"/>
      <c r="G51" s="1175"/>
      <c r="H51" s="1176"/>
      <c r="I51" s="333">
        <v>436</v>
      </c>
      <c r="J51" s="334">
        <v>412</v>
      </c>
      <c r="K51" s="334">
        <v>393</v>
      </c>
      <c r="L51" s="334">
        <v>374</v>
      </c>
      <c r="M51" s="335">
        <v>348</v>
      </c>
    </row>
    <row r="52" spans="2:13" ht="27.75" customHeight="1" x14ac:dyDescent="0.2">
      <c r="B52" s="1173"/>
      <c r="C52" s="1174"/>
      <c r="D52" s="104"/>
      <c r="E52" s="1175" t="s">
        <v>43</v>
      </c>
      <c r="F52" s="1175"/>
      <c r="G52" s="1175"/>
      <c r="H52" s="1176"/>
      <c r="I52" s="333">
        <v>5770</v>
      </c>
      <c r="J52" s="334">
        <v>5678</v>
      </c>
      <c r="K52" s="334">
        <v>5456</v>
      </c>
      <c r="L52" s="334">
        <v>5378</v>
      </c>
      <c r="M52" s="335">
        <v>5451</v>
      </c>
    </row>
    <row r="53" spans="2:13" ht="27.75" customHeight="1" thickBot="1" x14ac:dyDescent="0.25">
      <c r="B53" s="1177" t="s">
        <v>19</v>
      </c>
      <c r="C53" s="1178"/>
      <c r="D53" s="108"/>
      <c r="E53" s="1179" t="s">
        <v>44</v>
      </c>
      <c r="F53" s="1179"/>
      <c r="G53" s="1179"/>
      <c r="H53" s="1180"/>
      <c r="I53" s="336">
        <v>-292</v>
      </c>
      <c r="J53" s="337">
        <v>-980</v>
      </c>
      <c r="K53" s="337">
        <v>-1410</v>
      </c>
      <c r="L53" s="337">
        <v>-1542</v>
      </c>
      <c r="M53" s="338">
        <v>-1037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m59EH2E1LE3SatleknuxxtcSjirz6CmvnfwXZavc9h41IeQbDQ2fu+2rh8nElVUg3neAiSt+Pj/c+7EmrW5nhA==" saltValue="YbhuSNl+6Nmk6mqGnEGU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8"/>
  <sheetViews>
    <sheetView showGridLines="0" topLeftCell="A3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525</v>
      </c>
      <c r="G54" s="117" t="s">
        <v>526</v>
      </c>
      <c r="H54" s="118" t="s">
        <v>527</v>
      </c>
    </row>
    <row r="55" spans="2:8" ht="52.5" customHeight="1" x14ac:dyDescent="0.2">
      <c r="B55" s="119"/>
      <c r="C55" s="1196" t="s">
        <v>46</v>
      </c>
      <c r="D55" s="1196"/>
      <c r="E55" s="1197"/>
      <c r="F55" s="339">
        <v>943</v>
      </c>
      <c r="G55" s="339">
        <v>1230</v>
      </c>
      <c r="H55" s="340">
        <v>1362</v>
      </c>
    </row>
    <row r="56" spans="2:8" ht="52.5" customHeight="1" x14ac:dyDescent="0.2">
      <c r="B56" s="120"/>
      <c r="C56" s="1198" t="s">
        <v>47</v>
      </c>
      <c r="D56" s="1198"/>
      <c r="E56" s="1199"/>
      <c r="F56" s="341">
        <v>101</v>
      </c>
      <c r="G56" s="341">
        <v>124</v>
      </c>
      <c r="H56" s="342">
        <v>142</v>
      </c>
    </row>
    <row r="57" spans="2:8" ht="53.25" customHeight="1" x14ac:dyDescent="0.2">
      <c r="B57" s="120"/>
      <c r="C57" s="1200" t="s">
        <v>48</v>
      </c>
      <c r="D57" s="1200"/>
      <c r="E57" s="1201"/>
      <c r="F57" s="343">
        <v>2590</v>
      </c>
      <c r="G57" s="343">
        <v>2629</v>
      </c>
      <c r="H57" s="344">
        <v>2583</v>
      </c>
    </row>
    <row r="58" spans="2:8" ht="45.75" customHeight="1" x14ac:dyDescent="0.2">
      <c r="B58" s="121"/>
      <c r="C58" s="1188" t="s">
        <v>553</v>
      </c>
      <c r="D58" s="1189"/>
      <c r="E58" s="1190"/>
      <c r="F58" s="345">
        <v>1150</v>
      </c>
      <c r="G58" s="345">
        <v>1282</v>
      </c>
      <c r="H58" s="346">
        <v>1283</v>
      </c>
    </row>
    <row r="59" spans="2:8" ht="45.75" customHeight="1" x14ac:dyDescent="0.2">
      <c r="B59" s="121"/>
      <c r="C59" s="1188" t="s">
        <v>554</v>
      </c>
      <c r="D59" s="1189"/>
      <c r="E59" s="1190"/>
      <c r="F59" s="345">
        <v>1013</v>
      </c>
      <c r="G59" s="345">
        <v>913</v>
      </c>
      <c r="H59" s="346">
        <v>859</v>
      </c>
    </row>
    <row r="60" spans="2:8" ht="45.75" customHeight="1" x14ac:dyDescent="0.2">
      <c r="B60" s="121"/>
      <c r="C60" s="1188" t="s">
        <v>555</v>
      </c>
      <c r="D60" s="1189"/>
      <c r="E60" s="1190"/>
      <c r="F60" s="345">
        <v>220</v>
      </c>
      <c r="G60" s="345">
        <v>220</v>
      </c>
      <c r="H60" s="346">
        <v>220</v>
      </c>
    </row>
    <row r="61" spans="2:8" ht="45.75" customHeight="1" x14ac:dyDescent="0.2">
      <c r="B61" s="121"/>
      <c r="C61" s="1188" t="s">
        <v>556</v>
      </c>
      <c r="D61" s="1189"/>
      <c r="E61" s="1190"/>
      <c r="F61" s="345">
        <v>101</v>
      </c>
      <c r="G61" s="345">
        <v>101</v>
      </c>
      <c r="H61" s="346">
        <v>101</v>
      </c>
    </row>
    <row r="62" spans="2:8" ht="45.75" customHeight="1" thickBot="1" x14ac:dyDescent="0.25">
      <c r="B62" s="122"/>
      <c r="C62" s="1191" t="s">
        <v>557</v>
      </c>
      <c r="D62" s="1192"/>
      <c r="E62" s="1193"/>
      <c r="F62" s="347">
        <v>40</v>
      </c>
      <c r="G62" s="347">
        <v>40</v>
      </c>
      <c r="H62" s="348">
        <v>40</v>
      </c>
    </row>
    <row r="63" spans="2:8" ht="52.5" customHeight="1" thickBot="1" x14ac:dyDescent="0.25">
      <c r="B63" s="123"/>
      <c r="C63" s="1194" t="s">
        <v>49</v>
      </c>
      <c r="D63" s="1194"/>
      <c r="E63" s="1195"/>
      <c r="F63" s="349">
        <v>3633</v>
      </c>
      <c r="G63" s="349">
        <v>3983</v>
      </c>
      <c r="H63" s="350">
        <v>4088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sheetData>
  <sheetProtection algorithmName="SHA-512" hashValue="FZe18vmAL1lLi/iAKSM9SmjKw4qsnXTD/FfG18zoop1hHC0xR5q9XU9niRlQw7wfhFXZFyAp8y3lpqTSuNetNQ==" saltValue="CXxwA0tQesGtAomheVM/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522</v>
      </c>
      <c r="G2" s="137"/>
      <c r="H2" s="138"/>
    </row>
    <row r="3" spans="1:8" x14ac:dyDescent="0.2">
      <c r="A3" s="134" t="s">
        <v>515</v>
      </c>
      <c r="B3" s="139"/>
      <c r="C3" s="140"/>
      <c r="D3" s="141">
        <v>82170</v>
      </c>
      <c r="E3" s="142"/>
      <c r="F3" s="143">
        <v>96248</v>
      </c>
      <c r="G3" s="144"/>
      <c r="H3" s="145"/>
    </row>
    <row r="4" spans="1:8" x14ac:dyDescent="0.2">
      <c r="A4" s="146"/>
      <c r="B4" s="147"/>
      <c r="C4" s="148"/>
      <c r="D4" s="149">
        <v>10912</v>
      </c>
      <c r="E4" s="150"/>
      <c r="F4" s="151">
        <v>55768</v>
      </c>
      <c r="G4" s="152"/>
      <c r="H4" s="153"/>
    </row>
    <row r="5" spans="1:8" x14ac:dyDescent="0.2">
      <c r="A5" s="134" t="s">
        <v>517</v>
      </c>
      <c r="B5" s="139"/>
      <c r="C5" s="140"/>
      <c r="D5" s="141">
        <v>45695</v>
      </c>
      <c r="E5" s="142"/>
      <c r="F5" s="143">
        <v>76413</v>
      </c>
      <c r="G5" s="144"/>
      <c r="H5" s="145"/>
    </row>
    <row r="6" spans="1:8" x14ac:dyDescent="0.2">
      <c r="A6" s="146"/>
      <c r="B6" s="147"/>
      <c r="C6" s="148"/>
      <c r="D6" s="149">
        <v>8685</v>
      </c>
      <c r="E6" s="150"/>
      <c r="F6" s="151">
        <v>39658</v>
      </c>
      <c r="G6" s="152"/>
      <c r="H6" s="153"/>
    </row>
    <row r="7" spans="1:8" x14ac:dyDescent="0.2">
      <c r="A7" s="134" t="s">
        <v>518</v>
      </c>
      <c r="B7" s="139"/>
      <c r="C7" s="140"/>
      <c r="D7" s="141">
        <v>20178</v>
      </c>
      <c r="E7" s="142"/>
      <c r="F7" s="143">
        <v>66481</v>
      </c>
      <c r="G7" s="144"/>
      <c r="H7" s="145"/>
    </row>
    <row r="8" spans="1:8" x14ac:dyDescent="0.2">
      <c r="A8" s="146"/>
      <c r="B8" s="147"/>
      <c r="C8" s="148"/>
      <c r="D8" s="149">
        <v>8756</v>
      </c>
      <c r="E8" s="150"/>
      <c r="F8" s="151">
        <v>36120</v>
      </c>
      <c r="G8" s="152"/>
      <c r="H8" s="153"/>
    </row>
    <row r="9" spans="1:8" x14ac:dyDescent="0.2">
      <c r="A9" s="134" t="s">
        <v>519</v>
      </c>
      <c r="B9" s="139"/>
      <c r="C9" s="140"/>
      <c r="D9" s="141">
        <v>25516</v>
      </c>
      <c r="E9" s="142"/>
      <c r="F9" s="143">
        <v>67825</v>
      </c>
      <c r="G9" s="144"/>
      <c r="H9" s="145"/>
    </row>
    <row r="10" spans="1:8" x14ac:dyDescent="0.2">
      <c r="A10" s="146"/>
      <c r="B10" s="147"/>
      <c r="C10" s="148"/>
      <c r="D10" s="149">
        <v>8552</v>
      </c>
      <c r="E10" s="150"/>
      <c r="F10" s="151">
        <v>39417</v>
      </c>
      <c r="G10" s="152"/>
      <c r="H10" s="153"/>
    </row>
    <row r="11" spans="1:8" x14ac:dyDescent="0.2">
      <c r="A11" s="134" t="s">
        <v>520</v>
      </c>
      <c r="B11" s="139"/>
      <c r="C11" s="140"/>
      <c r="D11" s="141">
        <v>37081</v>
      </c>
      <c r="E11" s="142"/>
      <c r="F11" s="143">
        <v>81158</v>
      </c>
      <c r="G11" s="144"/>
      <c r="H11" s="145"/>
    </row>
    <row r="12" spans="1:8" x14ac:dyDescent="0.2">
      <c r="A12" s="146"/>
      <c r="B12" s="147"/>
      <c r="C12" s="154"/>
      <c r="D12" s="149">
        <v>10453</v>
      </c>
      <c r="E12" s="150"/>
      <c r="F12" s="151">
        <v>45320</v>
      </c>
      <c r="G12" s="152"/>
      <c r="H12" s="153"/>
    </row>
    <row r="13" spans="1:8" x14ac:dyDescent="0.2">
      <c r="A13" s="134"/>
      <c r="B13" s="139"/>
      <c r="C13" s="140"/>
      <c r="D13" s="141">
        <v>42128</v>
      </c>
      <c r="E13" s="142"/>
      <c r="F13" s="143">
        <v>77625</v>
      </c>
      <c r="G13" s="155"/>
      <c r="H13" s="145"/>
    </row>
    <row r="14" spans="1:8" x14ac:dyDescent="0.2">
      <c r="A14" s="146"/>
      <c r="B14" s="147"/>
      <c r="C14" s="148"/>
      <c r="D14" s="149">
        <v>9472</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4.67</v>
      </c>
      <c r="C19" s="156">
        <f>ROUND(VALUE(SUBSTITUTE(実質収支比率等に係る経年分析!G$48,"▲","-")),2)</f>
        <v>6.1</v>
      </c>
      <c r="D19" s="156">
        <f>ROUND(VALUE(SUBSTITUTE(実質収支比率等に係る経年分析!H$48,"▲","-")),2)</f>
        <v>6.4</v>
      </c>
      <c r="E19" s="156">
        <f>ROUND(VALUE(SUBSTITUTE(実質収支比率等に係る経年分析!I$48,"▲","-")),2)</f>
        <v>6.41</v>
      </c>
      <c r="F19" s="156">
        <f>ROUND(VALUE(SUBSTITUTE(実質収支比率等に係る経年分析!J$48,"▲","-")),2)</f>
        <v>6.7</v>
      </c>
    </row>
    <row r="20" spans="1:11" x14ac:dyDescent="0.2">
      <c r="A20" s="156" t="s">
        <v>53</v>
      </c>
      <c r="B20" s="156">
        <f>ROUND(VALUE(SUBSTITUTE(実質収支比率等に係る経年分析!F$47,"▲","-")),2)</f>
        <v>9.27</v>
      </c>
      <c r="C20" s="156">
        <f>ROUND(VALUE(SUBSTITUTE(実質収支比率等に係る経年分析!G$47,"▲","-")),2)</f>
        <v>17.829999999999998</v>
      </c>
      <c r="D20" s="156">
        <f>ROUND(VALUE(SUBSTITUTE(実質収支比率等に係る経年分析!H$47,"▲","-")),2)</f>
        <v>21.44</v>
      </c>
      <c r="E20" s="156">
        <f>ROUND(VALUE(SUBSTITUTE(実質収支比率等に係る経年分析!I$47,"▲","-")),2)</f>
        <v>27.12</v>
      </c>
      <c r="F20" s="156">
        <f>ROUND(VALUE(SUBSTITUTE(実質収支比率等に係る経年分析!J$47,"▲","-")),2)</f>
        <v>28.79</v>
      </c>
    </row>
    <row r="21" spans="1:11" x14ac:dyDescent="0.2">
      <c r="A21" s="156" t="s">
        <v>54</v>
      </c>
      <c r="B21" s="156">
        <f>IF(ISNUMBER(VALUE(SUBSTITUTE(実質収支比率等に係る経年分析!F$49,"▲","-"))),ROUND(VALUE(SUBSTITUTE(実質収支比率等に係る経年分析!F$49,"▲","-")),2),NA())</f>
        <v>0.81</v>
      </c>
      <c r="C21" s="156">
        <f>IF(ISNUMBER(VALUE(SUBSTITUTE(実質収支比率等に係る経年分析!G$49,"▲","-"))),ROUND(VALUE(SUBSTITUTE(実質収支比率等に係る経年分析!G$49,"▲","-")),2),NA())</f>
        <v>11.09</v>
      </c>
      <c r="D21" s="156">
        <f>IF(ISNUMBER(VALUE(SUBSTITUTE(実質収支比率等に係る経年分析!H$49,"▲","-"))),ROUND(VALUE(SUBSTITUTE(実質収支比率等に係る経年分析!H$49,"▲","-")),2),NA())</f>
        <v>3.34</v>
      </c>
      <c r="E21" s="156">
        <f>IF(ISNUMBER(VALUE(SUBSTITUTE(実質収支比率等に係る経年分析!I$49,"▲","-"))),ROUND(VALUE(SUBSTITUTE(実質収支比率等に係る経年分析!I$49,"▲","-")),2),NA())</f>
        <v>6.53</v>
      </c>
      <c r="F21" s="156">
        <f>IF(ISNUMBER(VALUE(SUBSTITUTE(実質収支比率等に係る経年分析!J$49,"▲","-"))),ROUND(VALUE(SUBSTITUTE(実質収支比率等に係る経年分析!J$49,"▲","-")),2),NA())</f>
        <v>3.36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0.31</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2.75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3.04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4.67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6.09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6.69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512</v>
      </c>
      <c r="E42" s="158"/>
      <c r="F42" s="158"/>
      <c r="G42" s="158">
        <f>'実質公債費比率（分子）の構造'!L$52</f>
        <v>504</v>
      </c>
      <c r="H42" s="158"/>
      <c r="I42" s="158"/>
      <c r="J42" s="158">
        <f>'実質公債費比率（分子）の構造'!M$52</f>
        <v>495</v>
      </c>
      <c r="K42" s="158"/>
      <c r="L42" s="158"/>
      <c r="M42" s="158">
        <f>'実質公債費比率（分子）の構造'!N$52</f>
        <v>479</v>
      </c>
      <c r="N42" s="158"/>
      <c r="O42" s="158"/>
      <c r="P42" s="158">
        <f>'実質公債費比率（分子）の構造'!O$52</f>
        <v>482</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119</v>
      </c>
      <c r="C45" s="158"/>
      <c r="D45" s="158"/>
      <c r="E45" s="158">
        <f>'実質公債費比率（分子）の構造'!L$49</f>
        <v>109</v>
      </c>
      <c r="F45" s="158"/>
      <c r="G45" s="158"/>
      <c r="H45" s="158">
        <f>'実質公債費比率（分子）の構造'!M$49</f>
        <v>51</v>
      </c>
      <c r="I45" s="158"/>
      <c r="J45" s="158"/>
      <c r="K45" s="158">
        <f>'実質公債費比率（分子）の構造'!N$49</f>
        <v>16</v>
      </c>
      <c r="L45" s="158"/>
      <c r="M45" s="158"/>
      <c r="N45" s="158">
        <f>'実質公債費比率（分子）の構造'!O$49</f>
        <v>12</v>
      </c>
      <c r="O45" s="158"/>
      <c r="P45" s="158"/>
    </row>
    <row r="46" spans="1:16" x14ac:dyDescent="0.2">
      <c r="A46" s="158" t="s">
        <v>64</v>
      </c>
      <c r="B46" s="158">
        <f>'実質公債費比率（分子）の構造'!K$48</f>
        <v>113</v>
      </c>
      <c r="C46" s="158"/>
      <c r="D46" s="158"/>
      <c r="E46" s="158">
        <f>'実質公債費比率（分子）の構造'!L$48</f>
        <v>106</v>
      </c>
      <c r="F46" s="158"/>
      <c r="G46" s="158"/>
      <c r="H46" s="158">
        <f>'実質公債費比率（分子）の構造'!M$48</f>
        <v>111</v>
      </c>
      <c r="I46" s="158"/>
      <c r="J46" s="158"/>
      <c r="K46" s="158">
        <f>'実質公債費比率（分子）の構造'!N$48</f>
        <v>127</v>
      </c>
      <c r="L46" s="158"/>
      <c r="M46" s="158"/>
      <c r="N46" s="158">
        <f>'実質公債費比率（分子）の構造'!O$48</f>
        <v>146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574</v>
      </c>
      <c r="C49" s="158"/>
      <c r="D49" s="158"/>
      <c r="E49" s="158">
        <f>'実質公債費比率（分子）の構造'!L$45</f>
        <v>587</v>
      </c>
      <c r="F49" s="158"/>
      <c r="G49" s="158"/>
      <c r="H49" s="158">
        <f>'実質公債費比率（分子）の構造'!M$45</f>
        <v>594</v>
      </c>
      <c r="I49" s="158"/>
      <c r="J49" s="158"/>
      <c r="K49" s="158">
        <f>'実質公債費比率（分子）の構造'!N$45</f>
        <v>594</v>
      </c>
      <c r="L49" s="158"/>
      <c r="M49" s="158"/>
      <c r="N49" s="158">
        <f>'実質公債費比率（分子）の構造'!O$45</f>
        <v>587</v>
      </c>
      <c r="O49" s="158"/>
      <c r="P49" s="158"/>
    </row>
    <row r="50" spans="1:16" x14ac:dyDescent="0.2">
      <c r="A50" s="158" t="s">
        <v>67</v>
      </c>
      <c r="B50" s="158" t="e">
        <f>NA()</f>
        <v>#N/A</v>
      </c>
      <c r="C50" s="158">
        <f>IF(ISNUMBER('実質公債費比率（分子）の構造'!K$53),'実質公債費比率（分子）の構造'!K$53,NA())</f>
        <v>294</v>
      </c>
      <c r="D50" s="158" t="e">
        <f>NA()</f>
        <v>#N/A</v>
      </c>
      <c r="E50" s="158" t="e">
        <f>NA()</f>
        <v>#N/A</v>
      </c>
      <c r="F50" s="158">
        <f>IF(ISNUMBER('実質公債費比率（分子）の構造'!L$53),'実質公債費比率（分子）の構造'!L$53,NA())</f>
        <v>298</v>
      </c>
      <c r="G50" s="158" t="e">
        <f>NA()</f>
        <v>#N/A</v>
      </c>
      <c r="H50" s="158" t="e">
        <f>NA()</f>
        <v>#N/A</v>
      </c>
      <c r="I50" s="158">
        <f>IF(ISNUMBER('実質公債費比率（分子）の構造'!M$53),'実質公債費比率（分子）の構造'!M$53,NA())</f>
        <v>261</v>
      </c>
      <c r="J50" s="158" t="e">
        <f>NA()</f>
        <v>#N/A</v>
      </c>
      <c r="K50" s="158" t="e">
        <f>NA()</f>
        <v>#N/A</v>
      </c>
      <c r="L50" s="158">
        <f>IF(ISNUMBER('実質公債費比率（分子）の構造'!N$53),'実質公債費比率（分子）の構造'!N$53,NA())</f>
        <v>258</v>
      </c>
      <c r="M50" s="158" t="e">
        <f>NA()</f>
        <v>#N/A</v>
      </c>
      <c r="N50" s="158" t="e">
        <f>NA()</f>
        <v>#N/A</v>
      </c>
      <c r="O50" s="158">
        <f>IF(ISNUMBER('実質公債費比率（分子）の構造'!O$53),'実質公債費比率（分子）の構造'!O$53,NA())</f>
        <v>263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5770</v>
      </c>
      <c r="E56" s="157"/>
      <c r="F56" s="157"/>
      <c r="G56" s="157">
        <f>'将来負担比率（分子）の構造'!J$52</f>
        <v>5678</v>
      </c>
      <c r="H56" s="157"/>
      <c r="I56" s="157"/>
      <c r="J56" s="157">
        <f>'将来負担比率（分子）の構造'!K$52</f>
        <v>5456</v>
      </c>
      <c r="K56" s="157"/>
      <c r="L56" s="157"/>
      <c r="M56" s="157">
        <f>'将来負担比率（分子）の構造'!L$52</f>
        <v>5378</v>
      </c>
      <c r="N56" s="157"/>
      <c r="O56" s="157"/>
      <c r="P56" s="157">
        <f>'将来負担比率（分子）の構造'!M$52</f>
        <v>5451</v>
      </c>
    </row>
    <row r="57" spans="1:16" x14ac:dyDescent="0.2">
      <c r="A57" s="157" t="s">
        <v>42</v>
      </c>
      <c r="B57" s="157"/>
      <c r="C57" s="157"/>
      <c r="D57" s="157">
        <f>'将来負担比率（分子）の構造'!I$51</f>
        <v>436</v>
      </c>
      <c r="E57" s="157"/>
      <c r="F57" s="157"/>
      <c r="G57" s="157">
        <f>'将来負担比率（分子）の構造'!J$51</f>
        <v>412</v>
      </c>
      <c r="H57" s="157"/>
      <c r="I57" s="157"/>
      <c r="J57" s="157">
        <f>'将来負担比率（分子）の構造'!K$51</f>
        <v>393</v>
      </c>
      <c r="K57" s="157"/>
      <c r="L57" s="157"/>
      <c r="M57" s="157">
        <f>'将来負担比率（分子）の構造'!L$51</f>
        <v>374</v>
      </c>
      <c r="N57" s="157"/>
      <c r="O57" s="157"/>
      <c r="P57" s="157">
        <f>'将来負担比率（分子）の構造'!M$51</f>
        <v>348</v>
      </c>
    </row>
    <row r="58" spans="1:16" x14ac:dyDescent="0.2">
      <c r="A58" s="157" t="s">
        <v>41</v>
      </c>
      <c r="B58" s="157"/>
      <c r="C58" s="157"/>
      <c r="D58" s="157">
        <f>'将来負担比率（分子）の構造'!I$50</f>
        <v>3216</v>
      </c>
      <c r="E58" s="157"/>
      <c r="F58" s="157"/>
      <c r="G58" s="157">
        <f>'将来負担比率（分子）の構造'!J$50</f>
        <v>3909</v>
      </c>
      <c r="H58" s="157"/>
      <c r="I58" s="157"/>
      <c r="J58" s="157">
        <f>'将来負担比率（分子）の構造'!K$50</f>
        <v>4249</v>
      </c>
      <c r="K58" s="157"/>
      <c r="L58" s="157"/>
      <c r="M58" s="157">
        <f>'将来負担比率（分子）の構造'!L$50</f>
        <v>4594</v>
      </c>
      <c r="N58" s="157"/>
      <c r="O58" s="157"/>
      <c r="P58" s="157">
        <f>'将来負担比率（分子）の構造'!M$50</f>
        <v>4691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305</v>
      </c>
      <c r="C62" s="157"/>
      <c r="D62" s="157"/>
      <c r="E62" s="157">
        <f>'将来負担比率（分子）の構造'!J$45</f>
        <v>277</v>
      </c>
      <c r="F62" s="157"/>
      <c r="G62" s="157"/>
      <c r="H62" s="157">
        <f>'将来負担比率（分子）の構造'!K$45</f>
        <v>252</v>
      </c>
      <c r="I62" s="157"/>
      <c r="J62" s="157"/>
      <c r="K62" s="157">
        <f>'将来負担比率（分子）の構造'!L$45</f>
        <v>239</v>
      </c>
      <c r="L62" s="157"/>
      <c r="M62" s="157"/>
      <c r="N62" s="157">
        <f>'将来負担比率（分子）の構造'!M$45</f>
        <v>200</v>
      </c>
      <c r="O62" s="157"/>
      <c r="P62" s="157"/>
    </row>
    <row r="63" spans="1:16" x14ac:dyDescent="0.2">
      <c r="A63" s="157" t="s">
        <v>34</v>
      </c>
      <c r="B63" s="157">
        <f>'将来負担比率（分子）の構造'!I$44</f>
        <v>199</v>
      </c>
      <c r="C63" s="157"/>
      <c r="D63" s="157"/>
      <c r="E63" s="157">
        <f>'将来負担比率（分子）の構造'!J$44</f>
        <v>98</v>
      </c>
      <c r="F63" s="157"/>
      <c r="G63" s="157"/>
      <c r="H63" s="157">
        <f>'将来負担比率（分子）の構造'!K$44</f>
        <v>48</v>
      </c>
      <c r="I63" s="157"/>
      <c r="J63" s="157"/>
      <c r="K63" s="157">
        <f>'将来負担比率（分子）の構造'!L$44</f>
        <v>60</v>
      </c>
      <c r="L63" s="157"/>
      <c r="M63" s="157"/>
      <c r="N63" s="157">
        <f>'将来負担比率（分子）の構造'!M$44</f>
        <v>273</v>
      </c>
      <c r="O63" s="157"/>
      <c r="P63" s="157"/>
    </row>
    <row r="64" spans="1:16" x14ac:dyDescent="0.2">
      <c r="A64" s="157" t="s">
        <v>33</v>
      </c>
      <c r="B64" s="157">
        <f>'将来負担比率（分子）の構造'!I$43</f>
        <v>1637</v>
      </c>
      <c r="C64" s="157"/>
      <c r="D64" s="157"/>
      <c r="E64" s="157">
        <f>'将来負担比率（分子）の構造'!J$43</f>
        <v>1589</v>
      </c>
      <c r="F64" s="157"/>
      <c r="G64" s="157"/>
      <c r="H64" s="157">
        <f>'将来負担比率（分子）の構造'!K$43</f>
        <v>1728</v>
      </c>
      <c r="I64" s="157"/>
      <c r="J64" s="157"/>
      <c r="K64" s="157">
        <f>'将来負担比率（分子）の構造'!L$43</f>
        <v>2082</v>
      </c>
      <c r="L64" s="157"/>
      <c r="M64" s="157"/>
      <c r="N64" s="157">
        <f>'将来負担比率（分子）の構造'!M$43</f>
        <v>2866</v>
      </c>
      <c r="O64" s="157"/>
      <c r="P64" s="157"/>
    </row>
    <row r="65" spans="1:16" x14ac:dyDescent="0.2">
      <c r="A65" s="157" t="s">
        <v>32</v>
      </c>
      <c r="B65" s="157">
        <f>'将来負担比率（分子）の構造'!I$42</f>
        <v>334</v>
      </c>
      <c r="C65" s="157"/>
      <c r="D65" s="157"/>
      <c r="E65" s="157">
        <f>'将来負担比率（分子）の構造'!J$42</f>
        <v>319</v>
      </c>
      <c r="F65" s="157"/>
      <c r="G65" s="157"/>
      <c r="H65" s="157">
        <f>'将来負担比率（分子）の構造'!K$42</f>
        <v>305</v>
      </c>
      <c r="I65" s="157"/>
      <c r="J65" s="157"/>
      <c r="K65" s="157">
        <f>'将来負担比率（分子）の構造'!L$42</f>
        <v>417</v>
      </c>
      <c r="L65" s="157"/>
      <c r="M65" s="157"/>
      <c r="N65" s="157">
        <f>'将来負担比率（分子）の構造'!M$42</f>
        <v>388</v>
      </c>
      <c r="O65" s="157"/>
      <c r="P65" s="157"/>
    </row>
    <row r="66" spans="1:16" x14ac:dyDescent="0.2">
      <c r="A66" s="157" t="s">
        <v>31</v>
      </c>
      <c r="B66" s="157">
        <f>'将来負担比率（分子）の構造'!I$41</f>
        <v>6655</v>
      </c>
      <c r="C66" s="157"/>
      <c r="D66" s="157"/>
      <c r="E66" s="157">
        <f>'将来負担比率（分子）の構造'!J$41</f>
        <v>6736</v>
      </c>
      <c r="F66" s="157"/>
      <c r="G66" s="157"/>
      <c r="H66" s="157">
        <f>'将来負担比率（分子）の構造'!K$41</f>
        <v>6354</v>
      </c>
      <c r="I66" s="157"/>
      <c r="J66" s="157"/>
      <c r="K66" s="157">
        <f>'将来負担比率（分子）の構造'!L$41</f>
        <v>6006</v>
      </c>
      <c r="L66" s="157"/>
      <c r="M66" s="157"/>
      <c r="N66" s="157">
        <f>'将来負担比率（分子）の構造'!M$41</f>
        <v>5726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943</v>
      </c>
      <c r="C72" s="161">
        <f>基金残高に係る経年分析!G55</f>
        <v>1230</v>
      </c>
      <c r="D72" s="161">
        <f>基金残高に係る経年分析!H55</f>
        <v>1362</v>
      </c>
    </row>
    <row r="73" spans="1:16" x14ac:dyDescent="0.2">
      <c r="A73" s="160" t="s">
        <v>74</v>
      </c>
      <c r="B73" s="161">
        <f>基金残高に係る経年分析!F56</f>
        <v>101</v>
      </c>
      <c r="C73" s="161">
        <f>基金残高に係る経年分析!G56</f>
        <v>124</v>
      </c>
      <c r="D73" s="161">
        <f>基金残高に係る経年分析!H56</f>
        <v>142</v>
      </c>
    </row>
    <row r="74" spans="1:16" x14ac:dyDescent="0.2">
      <c r="A74" s="160" t="s">
        <v>75</v>
      </c>
      <c r="B74" s="161">
        <f>基金残高に係る経年分析!F57</f>
        <v>2590</v>
      </c>
      <c r="C74" s="161">
        <f>基金残高に係る経年分析!G57</f>
        <v>2629</v>
      </c>
      <c r="D74" s="161">
        <f>基金残高に係る経年分析!H57</f>
        <v>2583</v>
      </c>
    </row>
  </sheetData>
  <sheetProtection algorithmName="SHA-512" hashValue="zxDvwDgasjuu9lRx8F3v2Qb5L5o2kX53iCHHkTbhhcxJ6T0TXqF2TDfksIyuR98f4/1BaBVYcAK2bML2y/dDoA==" saltValue="0hDoy9ocM5Dy8m/gakCF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2618619</v>
      </c>
      <c r="S5" s="664"/>
      <c r="T5" s="664"/>
      <c r="U5" s="664"/>
      <c r="V5" s="664"/>
      <c r="W5" s="664"/>
      <c r="X5" s="664"/>
      <c r="Y5" s="689"/>
      <c r="Z5" s="702">
        <v>25.6</v>
      </c>
      <c r="AA5" s="702"/>
      <c r="AB5" s="702"/>
      <c r="AC5" s="702"/>
      <c r="AD5" s="703">
        <v>2618619</v>
      </c>
      <c r="AE5" s="703"/>
      <c r="AF5" s="703"/>
      <c r="AG5" s="703"/>
      <c r="AH5" s="703"/>
      <c r="AI5" s="703"/>
      <c r="AJ5" s="703"/>
      <c r="AK5" s="703"/>
      <c r="AL5" s="690">
        <v>54.3</v>
      </c>
      <c r="AM5" s="672"/>
      <c r="AN5" s="672"/>
      <c r="AO5" s="691"/>
      <c r="AP5" s="666" t="s">
        <v>217</v>
      </c>
      <c r="AQ5" s="667"/>
      <c r="AR5" s="667"/>
      <c r="AS5" s="667"/>
      <c r="AT5" s="667"/>
      <c r="AU5" s="667"/>
      <c r="AV5" s="667"/>
      <c r="AW5" s="667"/>
      <c r="AX5" s="667"/>
      <c r="AY5" s="667"/>
      <c r="AZ5" s="667"/>
      <c r="BA5" s="667"/>
      <c r="BB5" s="667"/>
      <c r="BC5" s="667"/>
      <c r="BD5" s="667"/>
      <c r="BE5" s="667"/>
      <c r="BF5" s="668"/>
      <c r="BG5" s="608">
        <v>2616371</v>
      </c>
      <c r="BH5" s="609"/>
      <c r="BI5" s="609"/>
      <c r="BJ5" s="609"/>
      <c r="BK5" s="609"/>
      <c r="BL5" s="609"/>
      <c r="BM5" s="609"/>
      <c r="BN5" s="610"/>
      <c r="BO5" s="646">
        <v>99.9</v>
      </c>
      <c r="BP5" s="646"/>
      <c r="BQ5" s="646"/>
      <c r="BR5" s="646"/>
      <c r="BS5" s="647">
        <v>46203</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60809</v>
      </c>
      <c r="S6" s="609"/>
      <c r="T6" s="609"/>
      <c r="U6" s="609"/>
      <c r="V6" s="609"/>
      <c r="W6" s="609"/>
      <c r="X6" s="609"/>
      <c r="Y6" s="610"/>
      <c r="Z6" s="646">
        <v>0.6</v>
      </c>
      <c r="AA6" s="646"/>
      <c r="AB6" s="646"/>
      <c r="AC6" s="646"/>
      <c r="AD6" s="647">
        <v>60809</v>
      </c>
      <c r="AE6" s="647"/>
      <c r="AF6" s="647"/>
      <c r="AG6" s="647"/>
      <c r="AH6" s="647"/>
      <c r="AI6" s="647"/>
      <c r="AJ6" s="647"/>
      <c r="AK6" s="647"/>
      <c r="AL6" s="611">
        <v>1.3</v>
      </c>
      <c r="AM6" s="612"/>
      <c r="AN6" s="612"/>
      <c r="AO6" s="648"/>
      <c r="AP6" s="605" t="s">
        <v>222</v>
      </c>
      <c r="AQ6" s="606"/>
      <c r="AR6" s="606"/>
      <c r="AS6" s="606"/>
      <c r="AT6" s="606"/>
      <c r="AU6" s="606"/>
      <c r="AV6" s="606"/>
      <c r="AW6" s="606"/>
      <c r="AX6" s="606"/>
      <c r="AY6" s="606"/>
      <c r="AZ6" s="606"/>
      <c r="BA6" s="606"/>
      <c r="BB6" s="606"/>
      <c r="BC6" s="606"/>
      <c r="BD6" s="606"/>
      <c r="BE6" s="606"/>
      <c r="BF6" s="607"/>
      <c r="BG6" s="608">
        <v>2616371</v>
      </c>
      <c r="BH6" s="609"/>
      <c r="BI6" s="609"/>
      <c r="BJ6" s="609"/>
      <c r="BK6" s="609"/>
      <c r="BL6" s="609"/>
      <c r="BM6" s="609"/>
      <c r="BN6" s="610"/>
      <c r="BO6" s="646">
        <v>99.9</v>
      </c>
      <c r="BP6" s="646"/>
      <c r="BQ6" s="646"/>
      <c r="BR6" s="646"/>
      <c r="BS6" s="647">
        <v>46203</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104080</v>
      </c>
      <c r="CS6" s="609"/>
      <c r="CT6" s="609"/>
      <c r="CU6" s="609"/>
      <c r="CV6" s="609"/>
      <c r="CW6" s="609"/>
      <c r="CX6" s="609"/>
      <c r="CY6" s="610"/>
      <c r="CZ6" s="690">
        <v>1.1000000000000001</v>
      </c>
      <c r="DA6" s="672"/>
      <c r="DB6" s="672"/>
      <c r="DC6" s="692"/>
      <c r="DD6" s="614" t="s">
        <v>121</v>
      </c>
      <c r="DE6" s="609"/>
      <c r="DF6" s="609"/>
      <c r="DG6" s="609"/>
      <c r="DH6" s="609"/>
      <c r="DI6" s="609"/>
      <c r="DJ6" s="609"/>
      <c r="DK6" s="609"/>
      <c r="DL6" s="609"/>
      <c r="DM6" s="609"/>
      <c r="DN6" s="609"/>
      <c r="DO6" s="609"/>
      <c r="DP6" s="610"/>
      <c r="DQ6" s="614">
        <v>104080</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829</v>
      </c>
      <c r="S7" s="609"/>
      <c r="T7" s="609"/>
      <c r="U7" s="609"/>
      <c r="V7" s="609"/>
      <c r="W7" s="609"/>
      <c r="X7" s="609"/>
      <c r="Y7" s="610"/>
      <c r="Z7" s="646">
        <v>0</v>
      </c>
      <c r="AA7" s="646"/>
      <c r="AB7" s="646"/>
      <c r="AC7" s="646"/>
      <c r="AD7" s="647">
        <v>829</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987352</v>
      </c>
      <c r="BH7" s="609"/>
      <c r="BI7" s="609"/>
      <c r="BJ7" s="609"/>
      <c r="BK7" s="609"/>
      <c r="BL7" s="609"/>
      <c r="BM7" s="609"/>
      <c r="BN7" s="610"/>
      <c r="BO7" s="646">
        <v>37.700000000000003</v>
      </c>
      <c r="BP7" s="646"/>
      <c r="BQ7" s="646"/>
      <c r="BR7" s="646"/>
      <c r="BS7" s="647">
        <v>46203</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2385766</v>
      </c>
      <c r="CS7" s="609"/>
      <c r="CT7" s="609"/>
      <c r="CU7" s="609"/>
      <c r="CV7" s="609"/>
      <c r="CW7" s="609"/>
      <c r="CX7" s="609"/>
      <c r="CY7" s="610"/>
      <c r="CZ7" s="646">
        <v>24.1</v>
      </c>
      <c r="DA7" s="646"/>
      <c r="DB7" s="646"/>
      <c r="DC7" s="646"/>
      <c r="DD7" s="614">
        <v>18142</v>
      </c>
      <c r="DE7" s="609"/>
      <c r="DF7" s="609"/>
      <c r="DG7" s="609"/>
      <c r="DH7" s="609"/>
      <c r="DI7" s="609"/>
      <c r="DJ7" s="609"/>
      <c r="DK7" s="609"/>
      <c r="DL7" s="609"/>
      <c r="DM7" s="609"/>
      <c r="DN7" s="609"/>
      <c r="DO7" s="609"/>
      <c r="DP7" s="610"/>
      <c r="DQ7" s="614">
        <v>1047803</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12720</v>
      </c>
      <c r="S8" s="609"/>
      <c r="T8" s="609"/>
      <c r="U8" s="609"/>
      <c r="V8" s="609"/>
      <c r="W8" s="609"/>
      <c r="X8" s="609"/>
      <c r="Y8" s="610"/>
      <c r="Z8" s="646">
        <v>0.1</v>
      </c>
      <c r="AA8" s="646"/>
      <c r="AB8" s="646"/>
      <c r="AC8" s="646"/>
      <c r="AD8" s="647">
        <v>12720</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27997</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3370049</v>
      </c>
      <c r="CS8" s="609"/>
      <c r="CT8" s="609"/>
      <c r="CU8" s="609"/>
      <c r="CV8" s="609"/>
      <c r="CW8" s="609"/>
      <c r="CX8" s="609"/>
      <c r="CY8" s="610"/>
      <c r="CZ8" s="646">
        <v>34.1</v>
      </c>
      <c r="DA8" s="646"/>
      <c r="DB8" s="646"/>
      <c r="DC8" s="646"/>
      <c r="DD8" s="614" t="s">
        <v>121</v>
      </c>
      <c r="DE8" s="609"/>
      <c r="DF8" s="609"/>
      <c r="DG8" s="609"/>
      <c r="DH8" s="609"/>
      <c r="DI8" s="609"/>
      <c r="DJ8" s="609"/>
      <c r="DK8" s="609"/>
      <c r="DL8" s="609"/>
      <c r="DM8" s="609"/>
      <c r="DN8" s="609"/>
      <c r="DO8" s="609"/>
      <c r="DP8" s="610"/>
      <c r="DQ8" s="614">
        <v>1482588</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15691</v>
      </c>
      <c r="S9" s="609"/>
      <c r="T9" s="609"/>
      <c r="U9" s="609"/>
      <c r="V9" s="609"/>
      <c r="W9" s="609"/>
      <c r="X9" s="609"/>
      <c r="Y9" s="610"/>
      <c r="Z9" s="646">
        <v>0.2</v>
      </c>
      <c r="AA9" s="646"/>
      <c r="AB9" s="646"/>
      <c r="AC9" s="646"/>
      <c r="AD9" s="647">
        <v>15691</v>
      </c>
      <c r="AE9" s="647"/>
      <c r="AF9" s="647"/>
      <c r="AG9" s="647"/>
      <c r="AH9" s="647"/>
      <c r="AI9" s="647"/>
      <c r="AJ9" s="647"/>
      <c r="AK9" s="647"/>
      <c r="AL9" s="611">
        <v>0.3</v>
      </c>
      <c r="AM9" s="612"/>
      <c r="AN9" s="612"/>
      <c r="AO9" s="648"/>
      <c r="AP9" s="605" t="s">
        <v>231</v>
      </c>
      <c r="AQ9" s="606"/>
      <c r="AR9" s="606"/>
      <c r="AS9" s="606"/>
      <c r="AT9" s="606"/>
      <c r="AU9" s="606"/>
      <c r="AV9" s="606"/>
      <c r="AW9" s="606"/>
      <c r="AX9" s="606"/>
      <c r="AY9" s="606"/>
      <c r="AZ9" s="606"/>
      <c r="BA9" s="606"/>
      <c r="BB9" s="606"/>
      <c r="BC9" s="606"/>
      <c r="BD9" s="606"/>
      <c r="BE9" s="606"/>
      <c r="BF9" s="607"/>
      <c r="BG9" s="608">
        <v>710602</v>
      </c>
      <c r="BH9" s="609"/>
      <c r="BI9" s="609"/>
      <c r="BJ9" s="609"/>
      <c r="BK9" s="609"/>
      <c r="BL9" s="609"/>
      <c r="BM9" s="609"/>
      <c r="BN9" s="610"/>
      <c r="BO9" s="646">
        <v>27.1</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781358</v>
      </c>
      <c r="CS9" s="609"/>
      <c r="CT9" s="609"/>
      <c r="CU9" s="609"/>
      <c r="CV9" s="609"/>
      <c r="CW9" s="609"/>
      <c r="CX9" s="609"/>
      <c r="CY9" s="610"/>
      <c r="CZ9" s="646">
        <v>7.9</v>
      </c>
      <c r="DA9" s="646"/>
      <c r="DB9" s="646"/>
      <c r="DC9" s="646"/>
      <c r="DD9" s="614">
        <v>5902</v>
      </c>
      <c r="DE9" s="609"/>
      <c r="DF9" s="609"/>
      <c r="DG9" s="609"/>
      <c r="DH9" s="609"/>
      <c r="DI9" s="609"/>
      <c r="DJ9" s="609"/>
      <c r="DK9" s="609"/>
      <c r="DL9" s="609"/>
      <c r="DM9" s="609"/>
      <c r="DN9" s="609"/>
      <c r="DO9" s="609"/>
      <c r="DP9" s="610"/>
      <c r="DQ9" s="614">
        <v>670549</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87042</v>
      </c>
      <c r="BH10" s="609"/>
      <c r="BI10" s="609"/>
      <c r="BJ10" s="609"/>
      <c r="BK10" s="609"/>
      <c r="BL10" s="609"/>
      <c r="BM10" s="609"/>
      <c r="BN10" s="610"/>
      <c r="BO10" s="646">
        <v>3.3</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22604</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5839</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459218</v>
      </c>
      <c r="S11" s="609"/>
      <c r="T11" s="609"/>
      <c r="U11" s="609"/>
      <c r="V11" s="609"/>
      <c r="W11" s="609"/>
      <c r="X11" s="609"/>
      <c r="Y11" s="610"/>
      <c r="Z11" s="611">
        <v>4.5</v>
      </c>
      <c r="AA11" s="612"/>
      <c r="AB11" s="612"/>
      <c r="AC11" s="613"/>
      <c r="AD11" s="614">
        <v>459218</v>
      </c>
      <c r="AE11" s="609"/>
      <c r="AF11" s="609"/>
      <c r="AG11" s="609"/>
      <c r="AH11" s="609"/>
      <c r="AI11" s="609"/>
      <c r="AJ11" s="609"/>
      <c r="AK11" s="610"/>
      <c r="AL11" s="611">
        <v>9.5</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161711</v>
      </c>
      <c r="BH11" s="609"/>
      <c r="BI11" s="609"/>
      <c r="BJ11" s="609"/>
      <c r="BK11" s="609"/>
      <c r="BL11" s="609"/>
      <c r="BM11" s="609"/>
      <c r="BN11" s="610"/>
      <c r="BO11" s="646">
        <v>6.2</v>
      </c>
      <c r="BP11" s="646"/>
      <c r="BQ11" s="646"/>
      <c r="BR11" s="646"/>
      <c r="BS11" s="647">
        <v>46203</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115153</v>
      </c>
      <c r="CS11" s="609"/>
      <c r="CT11" s="609"/>
      <c r="CU11" s="609"/>
      <c r="CV11" s="609"/>
      <c r="CW11" s="609"/>
      <c r="CX11" s="609"/>
      <c r="CY11" s="610"/>
      <c r="CZ11" s="646">
        <v>1.2</v>
      </c>
      <c r="DA11" s="646"/>
      <c r="DB11" s="646"/>
      <c r="DC11" s="646"/>
      <c r="DD11" s="614">
        <v>7006</v>
      </c>
      <c r="DE11" s="609"/>
      <c r="DF11" s="609"/>
      <c r="DG11" s="609"/>
      <c r="DH11" s="609"/>
      <c r="DI11" s="609"/>
      <c r="DJ11" s="609"/>
      <c r="DK11" s="609"/>
      <c r="DL11" s="609"/>
      <c r="DM11" s="609"/>
      <c r="DN11" s="609"/>
      <c r="DO11" s="609"/>
      <c r="DP11" s="610"/>
      <c r="DQ11" s="614">
        <v>60169</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1425259</v>
      </c>
      <c r="BH12" s="609"/>
      <c r="BI12" s="609"/>
      <c r="BJ12" s="609"/>
      <c r="BK12" s="609"/>
      <c r="BL12" s="609"/>
      <c r="BM12" s="609"/>
      <c r="BN12" s="610"/>
      <c r="BO12" s="646">
        <v>54.4</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202857</v>
      </c>
      <c r="CS12" s="609"/>
      <c r="CT12" s="609"/>
      <c r="CU12" s="609"/>
      <c r="CV12" s="609"/>
      <c r="CW12" s="609"/>
      <c r="CX12" s="609"/>
      <c r="CY12" s="610"/>
      <c r="CZ12" s="646">
        <v>2.1</v>
      </c>
      <c r="DA12" s="646"/>
      <c r="DB12" s="646"/>
      <c r="DC12" s="646"/>
      <c r="DD12" s="614">
        <v>9042</v>
      </c>
      <c r="DE12" s="609"/>
      <c r="DF12" s="609"/>
      <c r="DG12" s="609"/>
      <c r="DH12" s="609"/>
      <c r="DI12" s="609"/>
      <c r="DJ12" s="609"/>
      <c r="DK12" s="609"/>
      <c r="DL12" s="609"/>
      <c r="DM12" s="609"/>
      <c r="DN12" s="609"/>
      <c r="DO12" s="609"/>
      <c r="DP12" s="610"/>
      <c r="DQ12" s="614">
        <v>160263</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1424464</v>
      </c>
      <c r="BH13" s="609"/>
      <c r="BI13" s="609"/>
      <c r="BJ13" s="609"/>
      <c r="BK13" s="609"/>
      <c r="BL13" s="609"/>
      <c r="BM13" s="609"/>
      <c r="BN13" s="610"/>
      <c r="BO13" s="646">
        <v>54.4</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796193</v>
      </c>
      <c r="CS13" s="609"/>
      <c r="CT13" s="609"/>
      <c r="CU13" s="609"/>
      <c r="CV13" s="609"/>
      <c r="CW13" s="609"/>
      <c r="CX13" s="609"/>
      <c r="CY13" s="610"/>
      <c r="CZ13" s="646">
        <v>8.1</v>
      </c>
      <c r="DA13" s="646"/>
      <c r="DB13" s="646"/>
      <c r="DC13" s="646"/>
      <c r="DD13" s="614">
        <v>485201</v>
      </c>
      <c r="DE13" s="609"/>
      <c r="DF13" s="609"/>
      <c r="DG13" s="609"/>
      <c r="DH13" s="609"/>
      <c r="DI13" s="609"/>
      <c r="DJ13" s="609"/>
      <c r="DK13" s="609"/>
      <c r="DL13" s="609"/>
      <c r="DM13" s="609"/>
      <c r="DN13" s="609"/>
      <c r="DO13" s="609"/>
      <c r="DP13" s="610"/>
      <c r="DQ13" s="614">
        <v>270066</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59015</v>
      </c>
      <c r="BH14" s="609"/>
      <c r="BI14" s="609"/>
      <c r="BJ14" s="609"/>
      <c r="BK14" s="609"/>
      <c r="BL14" s="609"/>
      <c r="BM14" s="609"/>
      <c r="BN14" s="610"/>
      <c r="BO14" s="646">
        <v>2.2999999999999998</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330442</v>
      </c>
      <c r="CS14" s="609"/>
      <c r="CT14" s="609"/>
      <c r="CU14" s="609"/>
      <c r="CV14" s="609"/>
      <c r="CW14" s="609"/>
      <c r="CX14" s="609"/>
      <c r="CY14" s="610"/>
      <c r="CZ14" s="646">
        <v>3.3</v>
      </c>
      <c r="DA14" s="646"/>
      <c r="DB14" s="646"/>
      <c r="DC14" s="646"/>
      <c r="DD14" s="614">
        <v>43602</v>
      </c>
      <c r="DE14" s="609"/>
      <c r="DF14" s="609"/>
      <c r="DG14" s="609"/>
      <c r="DH14" s="609"/>
      <c r="DI14" s="609"/>
      <c r="DJ14" s="609"/>
      <c r="DK14" s="609"/>
      <c r="DL14" s="609"/>
      <c r="DM14" s="609"/>
      <c r="DN14" s="609"/>
      <c r="DO14" s="609"/>
      <c r="DP14" s="610"/>
      <c r="DQ14" s="614">
        <v>298357</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5648</v>
      </c>
      <c r="S15" s="609"/>
      <c r="T15" s="609"/>
      <c r="U15" s="609"/>
      <c r="V15" s="609"/>
      <c r="W15" s="609"/>
      <c r="X15" s="609"/>
      <c r="Y15" s="610"/>
      <c r="Z15" s="646">
        <v>0.1</v>
      </c>
      <c r="AA15" s="646"/>
      <c r="AB15" s="646"/>
      <c r="AC15" s="646"/>
      <c r="AD15" s="647">
        <v>5648</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144745</v>
      </c>
      <c r="BH15" s="609"/>
      <c r="BI15" s="609"/>
      <c r="BJ15" s="609"/>
      <c r="BK15" s="609"/>
      <c r="BL15" s="609"/>
      <c r="BM15" s="609"/>
      <c r="BN15" s="610"/>
      <c r="BO15" s="646">
        <v>5.5</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1020207</v>
      </c>
      <c r="CS15" s="609"/>
      <c r="CT15" s="609"/>
      <c r="CU15" s="609"/>
      <c r="CV15" s="609"/>
      <c r="CW15" s="609"/>
      <c r="CX15" s="609"/>
      <c r="CY15" s="610"/>
      <c r="CZ15" s="646">
        <v>10.3</v>
      </c>
      <c r="DA15" s="646"/>
      <c r="DB15" s="646"/>
      <c r="DC15" s="646"/>
      <c r="DD15" s="614">
        <v>82439</v>
      </c>
      <c r="DE15" s="609"/>
      <c r="DF15" s="609"/>
      <c r="DG15" s="609"/>
      <c r="DH15" s="609"/>
      <c r="DI15" s="609"/>
      <c r="DJ15" s="609"/>
      <c r="DK15" s="609"/>
      <c r="DL15" s="609"/>
      <c r="DM15" s="609"/>
      <c r="DN15" s="609"/>
      <c r="DO15" s="609"/>
      <c r="DP15" s="610"/>
      <c r="DQ15" s="614">
        <v>557444</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41978</v>
      </c>
      <c r="S16" s="609"/>
      <c r="T16" s="609"/>
      <c r="U16" s="609"/>
      <c r="V16" s="609"/>
      <c r="W16" s="609"/>
      <c r="X16" s="609"/>
      <c r="Y16" s="610"/>
      <c r="Z16" s="646">
        <v>0.4</v>
      </c>
      <c r="AA16" s="646"/>
      <c r="AB16" s="646"/>
      <c r="AC16" s="646"/>
      <c r="AD16" s="647">
        <v>41978</v>
      </c>
      <c r="AE16" s="647"/>
      <c r="AF16" s="647"/>
      <c r="AG16" s="647"/>
      <c r="AH16" s="647"/>
      <c r="AI16" s="647"/>
      <c r="AJ16" s="647"/>
      <c r="AK16" s="647"/>
      <c r="AL16" s="611">
        <v>0.9</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173008</v>
      </c>
      <c r="CS16" s="609"/>
      <c r="CT16" s="609"/>
      <c r="CU16" s="609"/>
      <c r="CV16" s="609"/>
      <c r="CW16" s="609"/>
      <c r="CX16" s="609"/>
      <c r="CY16" s="610"/>
      <c r="CZ16" s="646">
        <v>1.7</v>
      </c>
      <c r="DA16" s="646"/>
      <c r="DB16" s="646"/>
      <c r="DC16" s="646"/>
      <c r="DD16" s="614" t="s">
        <v>121</v>
      </c>
      <c r="DE16" s="609"/>
      <c r="DF16" s="609"/>
      <c r="DG16" s="609"/>
      <c r="DH16" s="609"/>
      <c r="DI16" s="609"/>
      <c r="DJ16" s="609"/>
      <c r="DK16" s="609"/>
      <c r="DL16" s="609"/>
      <c r="DM16" s="609"/>
      <c r="DN16" s="609"/>
      <c r="DO16" s="609"/>
      <c r="DP16" s="610"/>
      <c r="DQ16" s="614">
        <v>10700</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106879</v>
      </c>
      <c r="S17" s="609"/>
      <c r="T17" s="609"/>
      <c r="U17" s="609"/>
      <c r="V17" s="609"/>
      <c r="W17" s="609"/>
      <c r="X17" s="609"/>
      <c r="Y17" s="610"/>
      <c r="Z17" s="646">
        <v>1</v>
      </c>
      <c r="AA17" s="646"/>
      <c r="AB17" s="646"/>
      <c r="AC17" s="646"/>
      <c r="AD17" s="647">
        <v>106879</v>
      </c>
      <c r="AE17" s="647"/>
      <c r="AF17" s="647"/>
      <c r="AG17" s="647"/>
      <c r="AH17" s="647"/>
      <c r="AI17" s="647"/>
      <c r="AJ17" s="647"/>
      <c r="AK17" s="647"/>
      <c r="AL17" s="611">
        <v>2.2000000000000002</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587304</v>
      </c>
      <c r="CS17" s="609"/>
      <c r="CT17" s="609"/>
      <c r="CU17" s="609"/>
      <c r="CV17" s="609"/>
      <c r="CW17" s="609"/>
      <c r="CX17" s="609"/>
      <c r="CY17" s="610"/>
      <c r="CZ17" s="646">
        <v>5.9</v>
      </c>
      <c r="DA17" s="646"/>
      <c r="DB17" s="646"/>
      <c r="DC17" s="646"/>
      <c r="DD17" s="614" t="s">
        <v>121</v>
      </c>
      <c r="DE17" s="609"/>
      <c r="DF17" s="609"/>
      <c r="DG17" s="609"/>
      <c r="DH17" s="609"/>
      <c r="DI17" s="609"/>
      <c r="DJ17" s="609"/>
      <c r="DK17" s="609"/>
      <c r="DL17" s="609"/>
      <c r="DM17" s="609"/>
      <c r="DN17" s="609"/>
      <c r="DO17" s="609"/>
      <c r="DP17" s="610"/>
      <c r="DQ17" s="614">
        <v>575555</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27037</v>
      </c>
      <c r="S18" s="609"/>
      <c r="T18" s="609"/>
      <c r="U18" s="609"/>
      <c r="V18" s="609"/>
      <c r="W18" s="609"/>
      <c r="X18" s="609"/>
      <c r="Y18" s="610"/>
      <c r="Z18" s="646">
        <v>0.3</v>
      </c>
      <c r="AA18" s="646"/>
      <c r="AB18" s="646"/>
      <c r="AC18" s="646"/>
      <c r="AD18" s="647">
        <v>27037</v>
      </c>
      <c r="AE18" s="647"/>
      <c r="AF18" s="647"/>
      <c r="AG18" s="647"/>
      <c r="AH18" s="647"/>
      <c r="AI18" s="647"/>
      <c r="AJ18" s="647"/>
      <c r="AK18" s="647"/>
      <c r="AL18" s="611">
        <v>0.6</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79842</v>
      </c>
      <c r="S19" s="609"/>
      <c r="T19" s="609"/>
      <c r="U19" s="609"/>
      <c r="V19" s="609"/>
      <c r="W19" s="609"/>
      <c r="X19" s="609"/>
      <c r="Y19" s="610"/>
      <c r="Z19" s="646">
        <v>0.8</v>
      </c>
      <c r="AA19" s="646"/>
      <c r="AB19" s="646"/>
      <c r="AC19" s="646"/>
      <c r="AD19" s="647">
        <v>79842</v>
      </c>
      <c r="AE19" s="647"/>
      <c r="AF19" s="647"/>
      <c r="AG19" s="647"/>
      <c r="AH19" s="647"/>
      <c r="AI19" s="647"/>
      <c r="AJ19" s="647"/>
      <c r="AK19" s="647"/>
      <c r="AL19" s="611">
        <v>1.7</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2248</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2248</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9889021</v>
      </c>
      <c r="CS20" s="609"/>
      <c r="CT20" s="609"/>
      <c r="CU20" s="609"/>
      <c r="CV20" s="609"/>
      <c r="CW20" s="609"/>
      <c r="CX20" s="609"/>
      <c r="CY20" s="610"/>
      <c r="CZ20" s="646">
        <v>100</v>
      </c>
      <c r="DA20" s="646"/>
      <c r="DB20" s="646"/>
      <c r="DC20" s="646"/>
      <c r="DD20" s="614">
        <v>651334</v>
      </c>
      <c r="DE20" s="609"/>
      <c r="DF20" s="609"/>
      <c r="DG20" s="609"/>
      <c r="DH20" s="609"/>
      <c r="DI20" s="609"/>
      <c r="DJ20" s="609"/>
      <c r="DK20" s="609"/>
      <c r="DL20" s="609"/>
      <c r="DM20" s="609"/>
      <c r="DN20" s="609"/>
      <c r="DO20" s="609"/>
      <c r="DP20" s="610"/>
      <c r="DQ20" s="614">
        <v>5243413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1660233</v>
      </c>
      <c r="S21" s="609"/>
      <c r="T21" s="609"/>
      <c r="U21" s="609"/>
      <c r="V21" s="609"/>
      <c r="W21" s="609"/>
      <c r="X21" s="609"/>
      <c r="Y21" s="610"/>
      <c r="Z21" s="646">
        <v>16.2</v>
      </c>
      <c r="AA21" s="646"/>
      <c r="AB21" s="646"/>
      <c r="AC21" s="646"/>
      <c r="AD21" s="647">
        <v>1477772</v>
      </c>
      <c r="AE21" s="647"/>
      <c r="AF21" s="647"/>
      <c r="AG21" s="647"/>
      <c r="AH21" s="647"/>
      <c r="AI21" s="647"/>
      <c r="AJ21" s="647"/>
      <c r="AK21" s="647"/>
      <c r="AL21" s="611">
        <v>30.7</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2248</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1477772</v>
      </c>
      <c r="S22" s="609"/>
      <c r="T22" s="609"/>
      <c r="U22" s="609"/>
      <c r="V22" s="609"/>
      <c r="W22" s="609"/>
      <c r="X22" s="609"/>
      <c r="Y22" s="610"/>
      <c r="Z22" s="646">
        <v>14.4</v>
      </c>
      <c r="AA22" s="646"/>
      <c r="AB22" s="646"/>
      <c r="AC22" s="646"/>
      <c r="AD22" s="647">
        <v>1477772</v>
      </c>
      <c r="AE22" s="647"/>
      <c r="AF22" s="647"/>
      <c r="AG22" s="647"/>
      <c r="AH22" s="647"/>
      <c r="AI22" s="647"/>
      <c r="AJ22" s="647"/>
      <c r="AK22" s="647"/>
      <c r="AL22" s="611">
        <v>30.7</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182461</v>
      </c>
      <c r="S23" s="609"/>
      <c r="T23" s="609"/>
      <c r="U23" s="609"/>
      <c r="V23" s="609"/>
      <c r="W23" s="609"/>
      <c r="X23" s="609"/>
      <c r="Y23" s="610"/>
      <c r="Z23" s="646">
        <v>1.8</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4449245</v>
      </c>
      <c r="CS24" s="664"/>
      <c r="CT24" s="664"/>
      <c r="CU24" s="664"/>
      <c r="CV24" s="664"/>
      <c r="CW24" s="664"/>
      <c r="CX24" s="664"/>
      <c r="CY24" s="689"/>
      <c r="CZ24" s="690">
        <v>45</v>
      </c>
      <c r="DA24" s="672"/>
      <c r="DB24" s="672"/>
      <c r="DC24" s="692"/>
      <c r="DD24" s="688">
        <v>2656407</v>
      </c>
      <c r="DE24" s="664"/>
      <c r="DF24" s="664"/>
      <c r="DG24" s="664"/>
      <c r="DH24" s="664"/>
      <c r="DI24" s="664"/>
      <c r="DJ24" s="664"/>
      <c r="DK24" s="689"/>
      <c r="DL24" s="688">
        <v>2566363</v>
      </c>
      <c r="DM24" s="664"/>
      <c r="DN24" s="664"/>
      <c r="DO24" s="664"/>
      <c r="DP24" s="664"/>
      <c r="DQ24" s="664"/>
      <c r="DR24" s="664"/>
      <c r="DS24" s="664"/>
      <c r="DT24" s="664"/>
      <c r="DU24" s="664"/>
      <c r="DV24" s="689"/>
      <c r="DW24" s="690">
        <v>53</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4982624</v>
      </c>
      <c r="S25" s="609"/>
      <c r="T25" s="609"/>
      <c r="U25" s="609"/>
      <c r="V25" s="609"/>
      <c r="W25" s="609"/>
      <c r="X25" s="609"/>
      <c r="Y25" s="610"/>
      <c r="Z25" s="646">
        <v>48.6</v>
      </c>
      <c r="AA25" s="646"/>
      <c r="AB25" s="646"/>
      <c r="AC25" s="646"/>
      <c r="AD25" s="647">
        <v>4800163</v>
      </c>
      <c r="AE25" s="647"/>
      <c r="AF25" s="647"/>
      <c r="AG25" s="647"/>
      <c r="AH25" s="647"/>
      <c r="AI25" s="647"/>
      <c r="AJ25" s="647"/>
      <c r="AK25" s="647"/>
      <c r="AL25" s="611">
        <v>99.6</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1702373</v>
      </c>
      <c r="CS25" s="621"/>
      <c r="CT25" s="621"/>
      <c r="CU25" s="621"/>
      <c r="CV25" s="621"/>
      <c r="CW25" s="621"/>
      <c r="CX25" s="621"/>
      <c r="CY25" s="622"/>
      <c r="CZ25" s="611">
        <v>17.2</v>
      </c>
      <c r="DA25" s="623"/>
      <c r="DB25" s="623"/>
      <c r="DC25" s="624"/>
      <c r="DD25" s="614">
        <v>1518766</v>
      </c>
      <c r="DE25" s="621"/>
      <c r="DF25" s="621"/>
      <c r="DG25" s="621"/>
      <c r="DH25" s="621"/>
      <c r="DI25" s="621"/>
      <c r="DJ25" s="621"/>
      <c r="DK25" s="622"/>
      <c r="DL25" s="614">
        <v>1446521</v>
      </c>
      <c r="DM25" s="621"/>
      <c r="DN25" s="621"/>
      <c r="DO25" s="621"/>
      <c r="DP25" s="621"/>
      <c r="DQ25" s="621"/>
      <c r="DR25" s="621"/>
      <c r="DS25" s="621"/>
      <c r="DT25" s="621"/>
      <c r="DU25" s="621"/>
      <c r="DV25" s="622"/>
      <c r="DW25" s="611">
        <v>29.9</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1967</v>
      </c>
      <c r="S26" s="609"/>
      <c r="T26" s="609"/>
      <c r="U26" s="609"/>
      <c r="V26" s="609"/>
      <c r="W26" s="609"/>
      <c r="X26" s="609"/>
      <c r="Y26" s="610"/>
      <c r="Z26" s="646">
        <v>0</v>
      </c>
      <c r="AA26" s="646"/>
      <c r="AB26" s="646"/>
      <c r="AC26" s="646"/>
      <c r="AD26" s="647">
        <v>1967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895972</v>
      </c>
      <c r="CS26" s="609"/>
      <c r="CT26" s="609"/>
      <c r="CU26" s="609"/>
      <c r="CV26" s="609"/>
      <c r="CW26" s="609"/>
      <c r="CX26" s="609"/>
      <c r="CY26" s="610"/>
      <c r="CZ26" s="611">
        <v>9.1</v>
      </c>
      <c r="DA26" s="623"/>
      <c r="DB26" s="623"/>
      <c r="DC26" s="624"/>
      <c r="DD26" s="614">
        <v>835598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26552</v>
      </c>
      <c r="S27" s="609"/>
      <c r="T27" s="609"/>
      <c r="U27" s="609"/>
      <c r="V27" s="609"/>
      <c r="W27" s="609"/>
      <c r="X27" s="609"/>
      <c r="Y27" s="610"/>
      <c r="Z27" s="646">
        <v>0.3</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2618619</v>
      </c>
      <c r="BH27" s="609"/>
      <c r="BI27" s="609"/>
      <c r="BJ27" s="609"/>
      <c r="BK27" s="609"/>
      <c r="BL27" s="609"/>
      <c r="BM27" s="609"/>
      <c r="BN27" s="610"/>
      <c r="BO27" s="646">
        <v>100</v>
      </c>
      <c r="BP27" s="646"/>
      <c r="BQ27" s="646"/>
      <c r="BR27" s="646"/>
      <c r="BS27" s="647">
        <v>46203</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2159568</v>
      </c>
      <c r="CS27" s="621"/>
      <c r="CT27" s="621"/>
      <c r="CU27" s="621"/>
      <c r="CV27" s="621"/>
      <c r="CW27" s="621"/>
      <c r="CX27" s="621"/>
      <c r="CY27" s="622"/>
      <c r="CZ27" s="611">
        <v>21.8</v>
      </c>
      <c r="DA27" s="623"/>
      <c r="DB27" s="623"/>
      <c r="DC27" s="624"/>
      <c r="DD27" s="614">
        <v>562086</v>
      </c>
      <c r="DE27" s="621"/>
      <c r="DF27" s="621"/>
      <c r="DG27" s="621"/>
      <c r="DH27" s="621"/>
      <c r="DI27" s="621"/>
      <c r="DJ27" s="621"/>
      <c r="DK27" s="622"/>
      <c r="DL27" s="614">
        <v>544287</v>
      </c>
      <c r="DM27" s="621"/>
      <c r="DN27" s="621"/>
      <c r="DO27" s="621"/>
      <c r="DP27" s="621"/>
      <c r="DQ27" s="621"/>
      <c r="DR27" s="621"/>
      <c r="DS27" s="621"/>
      <c r="DT27" s="621"/>
      <c r="DU27" s="621"/>
      <c r="DV27" s="622"/>
      <c r="DW27" s="611">
        <v>11.2</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112270</v>
      </c>
      <c r="S28" s="609"/>
      <c r="T28" s="609"/>
      <c r="U28" s="609"/>
      <c r="V28" s="609"/>
      <c r="W28" s="609"/>
      <c r="X28" s="609"/>
      <c r="Y28" s="610"/>
      <c r="Z28" s="646">
        <v>1.1000000000000001</v>
      </c>
      <c r="AA28" s="646"/>
      <c r="AB28" s="646"/>
      <c r="AC28" s="646"/>
      <c r="AD28" s="647">
        <v>14588</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587304</v>
      </c>
      <c r="CS28" s="609"/>
      <c r="CT28" s="609"/>
      <c r="CU28" s="609"/>
      <c r="CV28" s="609"/>
      <c r="CW28" s="609"/>
      <c r="CX28" s="609"/>
      <c r="CY28" s="610"/>
      <c r="CZ28" s="611">
        <v>5.9</v>
      </c>
      <c r="DA28" s="623"/>
      <c r="DB28" s="623"/>
      <c r="DC28" s="624"/>
      <c r="DD28" s="614">
        <v>575555</v>
      </c>
      <c r="DE28" s="609"/>
      <c r="DF28" s="609"/>
      <c r="DG28" s="609"/>
      <c r="DH28" s="609"/>
      <c r="DI28" s="609"/>
      <c r="DJ28" s="609"/>
      <c r="DK28" s="610"/>
      <c r="DL28" s="614">
        <v>575555</v>
      </c>
      <c r="DM28" s="609"/>
      <c r="DN28" s="609"/>
      <c r="DO28" s="609"/>
      <c r="DP28" s="609"/>
      <c r="DQ28" s="609"/>
      <c r="DR28" s="609"/>
      <c r="DS28" s="609"/>
      <c r="DT28" s="609"/>
      <c r="DU28" s="609"/>
      <c r="DV28" s="610"/>
      <c r="DW28" s="611">
        <v>11.9</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48241</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587304</v>
      </c>
      <c r="CS29" s="621"/>
      <c r="CT29" s="621"/>
      <c r="CU29" s="621"/>
      <c r="CV29" s="621"/>
      <c r="CW29" s="621"/>
      <c r="CX29" s="621"/>
      <c r="CY29" s="622"/>
      <c r="CZ29" s="611">
        <v>5.9</v>
      </c>
      <c r="DA29" s="623"/>
      <c r="DB29" s="623"/>
      <c r="DC29" s="624"/>
      <c r="DD29" s="614">
        <v>575555</v>
      </c>
      <c r="DE29" s="621"/>
      <c r="DF29" s="621"/>
      <c r="DG29" s="621"/>
      <c r="DH29" s="621"/>
      <c r="DI29" s="621"/>
      <c r="DJ29" s="621"/>
      <c r="DK29" s="622"/>
      <c r="DL29" s="614">
        <v>575555</v>
      </c>
      <c r="DM29" s="621"/>
      <c r="DN29" s="621"/>
      <c r="DO29" s="621"/>
      <c r="DP29" s="621"/>
      <c r="DQ29" s="621"/>
      <c r="DR29" s="621"/>
      <c r="DS29" s="621"/>
      <c r="DT29" s="621"/>
      <c r="DU29" s="621"/>
      <c r="DV29" s="622"/>
      <c r="DW29" s="611">
        <v>11.9</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1627513</v>
      </c>
      <c r="S30" s="609"/>
      <c r="T30" s="609"/>
      <c r="U30" s="609"/>
      <c r="V30" s="609"/>
      <c r="W30" s="609"/>
      <c r="X30" s="609"/>
      <c r="Y30" s="610"/>
      <c r="Z30" s="646">
        <v>15.9</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566211</v>
      </c>
      <c r="CS30" s="609"/>
      <c r="CT30" s="609"/>
      <c r="CU30" s="609"/>
      <c r="CV30" s="609"/>
      <c r="CW30" s="609"/>
      <c r="CX30" s="609"/>
      <c r="CY30" s="610"/>
      <c r="CZ30" s="611">
        <v>5.7</v>
      </c>
      <c r="DA30" s="623"/>
      <c r="DB30" s="623"/>
      <c r="DC30" s="624"/>
      <c r="DD30" s="614">
        <v>554558</v>
      </c>
      <c r="DE30" s="609"/>
      <c r="DF30" s="609"/>
      <c r="DG30" s="609"/>
      <c r="DH30" s="609"/>
      <c r="DI30" s="609"/>
      <c r="DJ30" s="609"/>
      <c r="DK30" s="610"/>
      <c r="DL30" s="614">
        <v>554558</v>
      </c>
      <c r="DM30" s="609"/>
      <c r="DN30" s="609"/>
      <c r="DO30" s="609"/>
      <c r="DP30" s="609"/>
      <c r="DQ30" s="609"/>
      <c r="DR30" s="609"/>
      <c r="DS30" s="609"/>
      <c r="DT30" s="609"/>
      <c r="DU30" s="609"/>
      <c r="DV30" s="610"/>
      <c r="DW30" s="611">
        <v>11.5</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99.6</v>
      </c>
      <c r="BH31" s="671"/>
      <c r="BI31" s="671"/>
      <c r="BJ31" s="671"/>
      <c r="BK31" s="671"/>
      <c r="BL31" s="671"/>
      <c r="BM31" s="672">
        <v>98.7</v>
      </c>
      <c r="BN31" s="671"/>
      <c r="BO31" s="671"/>
      <c r="BP31" s="671"/>
      <c r="BQ31" s="673"/>
      <c r="BR31" s="670">
        <v>99.6</v>
      </c>
      <c r="BS31" s="671"/>
      <c r="BT31" s="671"/>
      <c r="BU31" s="671"/>
      <c r="BV31" s="671"/>
      <c r="BW31" s="671"/>
      <c r="BX31" s="672">
        <v>98.8</v>
      </c>
      <c r="BY31" s="671"/>
      <c r="BZ31" s="671"/>
      <c r="CA31" s="671"/>
      <c r="CB31" s="673"/>
      <c r="CD31" s="629"/>
      <c r="CE31" s="630"/>
      <c r="CF31" s="605" t="s">
        <v>301</v>
      </c>
      <c r="CG31" s="606"/>
      <c r="CH31" s="606"/>
      <c r="CI31" s="606"/>
      <c r="CJ31" s="606"/>
      <c r="CK31" s="606"/>
      <c r="CL31" s="606"/>
      <c r="CM31" s="606"/>
      <c r="CN31" s="606"/>
      <c r="CO31" s="606"/>
      <c r="CP31" s="606"/>
      <c r="CQ31" s="607"/>
      <c r="CR31" s="608">
        <v>21093</v>
      </c>
      <c r="CS31" s="621"/>
      <c r="CT31" s="621"/>
      <c r="CU31" s="621"/>
      <c r="CV31" s="621"/>
      <c r="CW31" s="621"/>
      <c r="CX31" s="621"/>
      <c r="CY31" s="622"/>
      <c r="CZ31" s="611">
        <v>0.2</v>
      </c>
      <c r="DA31" s="623"/>
      <c r="DB31" s="623"/>
      <c r="DC31" s="624"/>
      <c r="DD31" s="614">
        <v>20997</v>
      </c>
      <c r="DE31" s="621"/>
      <c r="DF31" s="621"/>
      <c r="DG31" s="621"/>
      <c r="DH31" s="621"/>
      <c r="DI31" s="621"/>
      <c r="DJ31" s="621"/>
      <c r="DK31" s="622"/>
      <c r="DL31" s="614">
        <v>20997</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805087</v>
      </c>
      <c r="S32" s="609"/>
      <c r="T32" s="609"/>
      <c r="U32" s="609"/>
      <c r="V32" s="609"/>
      <c r="W32" s="609"/>
      <c r="X32" s="609"/>
      <c r="Y32" s="610"/>
      <c r="Z32" s="646">
        <v>7.9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303</v>
      </c>
      <c r="AX32" s="605" t="s">
        <v>304</v>
      </c>
      <c r="AY32" s="606"/>
      <c r="AZ32" s="606"/>
      <c r="BA32" s="606"/>
      <c r="BB32" s="606"/>
      <c r="BC32" s="606"/>
      <c r="BD32" s="606"/>
      <c r="BE32" s="606"/>
      <c r="BF32" s="607"/>
      <c r="BG32" s="674">
        <v>99.6</v>
      </c>
      <c r="BH32" s="621"/>
      <c r="BI32" s="621"/>
      <c r="BJ32" s="621"/>
      <c r="BK32" s="621"/>
      <c r="BL32" s="621"/>
      <c r="BM32" s="612">
        <v>97.9</v>
      </c>
      <c r="BN32" s="621"/>
      <c r="BO32" s="621"/>
      <c r="BP32" s="621"/>
      <c r="BQ32" s="644"/>
      <c r="BR32" s="674">
        <v>99.3</v>
      </c>
      <c r="BS32" s="621"/>
      <c r="BT32" s="621"/>
      <c r="BU32" s="621"/>
      <c r="BV32" s="621"/>
      <c r="BW32" s="621"/>
      <c r="BX32" s="612">
        <v>98</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6361</v>
      </c>
      <c r="S33" s="609"/>
      <c r="T33" s="609"/>
      <c r="U33" s="609"/>
      <c r="V33" s="609"/>
      <c r="W33" s="609"/>
      <c r="X33" s="609"/>
      <c r="Y33" s="610"/>
      <c r="Z33" s="646">
        <v>0.1</v>
      </c>
      <c r="AA33" s="646"/>
      <c r="AB33" s="646"/>
      <c r="AC33" s="646"/>
      <c r="AD33" s="647">
        <v>2636</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99.6</v>
      </c>
      <c r="BH33" s="593"/>
      <c r="BI33" s="593"/>
      <c r="BJ33" s="593"/>
      <c r="BK33" s="593"/>
      <c r="BL33" s="593"/>
      <c r="BM33" s="639">
        <v>99.2</v>
      </c>
      <c r="BN33" s="593"/>
      <c r="BO33" s="593"/>
      <c r="BP33" s="593"/>
      <c r="BQ33" s="656"/>
      <c r="BR33" s="669">
        <v>99.7</v>
      </c>
      <c r="BS33" s="593"/>
      <c r="BT33" s="593"/>
      <c r="BU33" s="593"/>
      <c r="BV33" s="593"/>
      <c r="BW33" s="593"/>
      <c r="BX33" s="639">
        <v>99.3</v>
      </c>
      <c r="BY33" s="593"/>
      <c r="BZ33" s="593"/>
      <c r="CA33" s="593"/>
      <c r="CB33" s="656"/>
      <c r="CD33" s="605" t="s">
        <v>308</v>
      </c>
      <c r="CE33" s="606"/>
      <c r="CF33" s="606"/>
      <c r="CG33" s="606"/>
      <c r="CH33" s="606"/>
      <c r="CI33" s="606"/>
      <c r="CJ33" s="606"/>
      <c r="CK33" s="606"/>
      <c r="CL33" s="606"/>
      <c r="CM33" s="606"/>
      <c r="CN33" s="606"/>
      <c r="CO33" s="606"/>
      <c r="CP33" s="606"/>
      <c r="CQ33" s="607"/>
      <c r="CR33" s="608">
        <v>4615434</v>
      </c>
      <c r="CS33" s="621"/>
      <c r="CT33" s="621"/>
      <c r="CU33" s="621"/>
      <c r="CV33" s="621"/>
      <c r="CW33" s="621"/>
      <c r="CX33" s="621"/>
      <c r="CY33" s="622"/>
      <c r="CZ33" s="611">
        <v>46.7</v>
      </c>
      <c r="DA33" s="623"/>
      <c r="DB33" s="623"/>
      <c r="DC33" s="624"/>
      <c r="DD33" s="614">
        <v>2507412</v>
      </c>
      <c r="DE33" s="621"/>
      <c r="DF33" s="621"/>
      <c r="DG33" s="621"/>
      <c r="DH33" s="621"/>
      <c r="DI33" s="621"/>
      <c r="DJ33" s="621"/>
      <c r="DK33" s="622"/>
      <c r="DL33" s="614">
        <v>1772776</v>
      </c>
      <c r="DM33" s="621"/>
      <c r="DN33" s="621"/>
      <c r="DO33" s="621"/>
      <c r="DP33" s="621"/>
      <c r="DQ33" s="621"/>
      <c r="DR33" s="621"/>
      <c r="DS33" s="621"/>
      <c r="DT33" s="621"/>
      <c r="DU33" s="621"/>
      <c r="DV33" s="622"/>
      <c r="DW33" s="611">
        <v>36.6</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1052705</v>
      </c>
      <c r="S34" s="609"/>
      <c r="T34" s="609"/>
      <c r="U34" s="609"/>
      <c r="V34" s="609"/>
      <c r="W34" s="609"/>
      <c r="X34" s="609"/>
      <c r="Y34" s="610"/>
      <c r="Z34" s="646">
        <v>10.3</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1703626</v>
      </c>
      <c r="CS34" s="609"/>
      <c r="CT34" s="609"/>
      <c r="CU34" s="609"/>
      <c r="CV34" s="609"/>
      <c r="CW34" s="609"/>
      <c r="CX34" s="609"/>
      <c r="CY34" s="610"/>
      <c r="CZ34" s="611">
        <v>17.2</v>
      </c>
      <c r="DA34" s="623"/>
      <c r="DB34" s="623"/>
      <c r="DC34" s="624"/>
      <c r="DD34" s="614">
        <v>629218</v>
      </c>
      <c r="DE34" s="609"/>
      <c r="DF34" s="609"/>
      <c r="DG34" s="609"/>
      <c r="DH34" s="609"/>
      <c r="DI34" s="609"/>
      <c r="DJ34" s="609"/>
      <c r="DK34" s="610"/>
      <c r="DL34" s="614">
        <v>589058</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694570</v>
      </c>
      <c r="S35" s="609"/>
      <c r="T35" s="609"/>
      <c r="U35" s="609"/>
      <c r="V35" s="609"/>
      <c r="W35" s="609"/>
      <c r="X35" s="609"/>
      <c r="Y35" s="610"/>
      <c r="Z35" s="646">
        <v>6.8</v>
      </c>
      <c r="AA35" s="646"/>
      <c r="AB35" s="646"/>
      <c r="AC35" s="646"/>
      <c r="AD35" s="647" t="s">
        <v>121</v>
      </c>
      <c r="AE35" s="647"/>
      <c r="AF35" s="647"/>
      <c r="AG35" s="647"/>
      <c r="AH35" s="647"/>
      <c r="AI35" s="647"/>
      <c r="AJ35" s="647"/>
      <c r="AK35" s="647"/>
      <c r="AL35" s="611" t="s">
        <v>121</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134660</v>
      </c>
      <c r="CS35" s="621"/>
      <c r="CT35" s="621"/>
      <c r="CU35" s="621"/>
      <c r="CV35" s="621"/>
      <c r="CW35" s="621"/>
      <c r="CX35" s="621"/>
      <c r="CY35" s="622"/>
      <c r="CZ35" s="611">
        <v>1.4</v>
      </c>
      <c r="DA35" s="623"/>
      <c r="DB35" s="623"/>
      <c r="DC35" s="624"/>
      <c r="DD35" s="614">
        <v>61972</v>
      </c>
      <c r="DE35" s="621"/>
      <c r="DF35" s="621"/>
      <c r="DG35" s="621"/>
      <c r="DH35" s="621"/>
      <c r="DI35" s="621"/>
      <c r="DJ35" s="621"/>
      <c r="DK35" s="622"/>
      <c r="DL35" s="614">
        <v>60930</v>
      </c>
      <c r="DM35" s="621"/>
      <c r="DN35" s="621"/>
      <c r="DO35" s="621"/>
      <c r="DP35" s="621"/>
      <c r="DQ35" s="621"/>
      <c r="DR35" s="621"/>
      <c r="DS35" s="621"/>
      <c r="DT35" s="621"/>
      <c r="DU35" s="621"/>
      <c r="DV35" s="622"/>
      <c r="DW35" s="611">
        <v>1.3</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334155</v>
      </c>
      <c r="S36" s="609"/>
      <c r="T36" s="609"/>
      <c r="U36" s="609"/>
      <c r="V36" s="609"/>
      <c r="W36" s="609"/>
      <c r="X36" s="609"/>
      <c r="Y36" s="610"/>
      <c r="Z36" s="646">
        <v>3.3</v>
      </c>
      <c r="AA36" s="646"/>
      <c r="AB36" s="646"/>
      <c r="AC36" s="646"/>
      <c r="AD36" s="647" t="s">
        <v>121</v>
      </c>
      <c r="AE36" s="647"/>
      <c r="AF36" s="647"/>
      <c r="AG36" s="647"/>
      <c r="AH36" s="647"/>
      <c r="AI36" s="647"/>
      <c r="AJ36" s="647"/>
      <c r="AK36" s="647"/>
      <c r="AL36" s="611" t="s">
        <v>121</v>
      </c>
      <c r="AM36" s="612"/>
      <c r="AN36" s="612"/>
      <c r="AO36" s="648"/>
      <c r="AP36" s="204"/>
      <c r="AQ36" s="657" t="s">
        <v>316</v>
      </c>
      <c r="AR36" s="658"/>
      <c r="AS36" s="658"/>
      <c r="AT36" s="658"/>
      <c r="AU36" s="658"/>
      <c r="AV36" s="658"/>
      <c r="AW36" s="658"/>
      <c r="AX36" s="658"/>
      <c r="AY36" s="659"/>
      <c r="AZ36" s="663">
        <v>823621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14813</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1292797</v>
      </c>
      <c r="CS36" s="609"/>
      <c r="CT36" s="609"/>
      <c r="CU36" s="609"/>
      <c r="CV36" s="609"/>
      <c r="CW36" s="609"/>
      <c r="CX36" s="609"/>
      <c r="CY36" s="610"/>
      <c r="CZ36" s="611">
        <v>13.1</v>
      </c>
      <c r="DA36" s="623"/>
      <c r="DB36" s="623"/>
      <c r="DC36" s="624"/>
      <c r="DD36" s="614">
        <v>1002172</v>
      </c>
      <c r="DE36" s="609"/>
      <c r="DF36" s="609"/>
      <c r="DG36" s="609"/>
      <c r="DH36" s="609"/>
      <c r="DI36" s="609"/>
      <c r="DJ36" s="609"/>
      <c r="DK36" s="610"/>
      <c r="DL36" s="614">
        <v>613258</v>
      </c>
      <c r="DM36" s="609"/>
      <c r="DN36" s="609"/>
      <c r="DO36" s="609"/>
      <c r="DP36" s="609"/>
      <c r="DQ36" s="609"/>
      <c r="DR36" s="609"/>
      <c r="DS36" s="609"/>
      <c r="DT36" s="609"/>
      <c r="DU36" s="609"/>
      <c r="DV36" s="610"/>
      <c r="DW36" s="611">
        <v>12.7</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266702</v>
      </c>
      <c r="S37" s="609"/>
      <c r="T37" s="609"/>
      <c r="U37" s="609"/>
      <c r="V37" s="609"/>
      <c r="W37" s="609"/>
      <c r="X37" s="609"/>
      <c r="Y37" s="610"/>
      <c r="Z37" s="646">
        <v>2.6</v>
      </c>
      <c r="AA37" s="646"/>
      <c r="AB37" s="646"/>
      <c r="AC37" s="646"/>
      <c r="AD37" s="647">
        <v>1038</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162788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7137</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472773</v>
      </c>
      <c r="CS37" s="621"/>
      <c r="CT37" s="621"/>
      <c r="CU37" s="621"/>
      <c r="CV37" s="621"/>
      <c r="CW37" s="621"/>
      <c r="CX37" s="621"/>
      <c r="CY37" s="622"/>
      <c r="CZ37" s="611">
        <v>4.8</v>
      </c>
      <c r="DA37" s="623"/>
      <c r="DB37" s="623"/>
      <c r="DC37" s="624"/>
      <c r="DD37" s="614">
        <v>457359</v>
      </c>
      <c r="DE37" s="621"/>
      <c r="DF37" s="621"/>
      <c r="DG37" s="621"/>
      <c r="DH37" s="621"/>
      <c r="DI37" s="621"/>
      <c r="DJ37" s="621"/>
      <c r="DK37" s="622"/>
      <c r="DL37" s="614">
        <v>457353</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286451</v>
      </c>
      <c r="S38" s="609"/>
      <c r="T38" s="609"/>
      <c r="U38" s="609"/>
      <c r="V38" s="609"/>
      <c r="W38" s="609"/>
      <c r="X38" s="609"/>
      <c r="Y38" s="610"/>
      <c r="Z38" s="646">
        <v>2.8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6918</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2011</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653915</v>
      </c>
      <c r="CS38" s="609"/>
      <c r="CT38" s="609"/>
      <c r="CU38" s="609"/>
      <c r="CV38" s="609"/>
      <c r="CW38" s="609"/>
      <c r="CX38" s="609"/>
      <c r="CY38" s="610"/>
      <c r="CZ38" s="611">
        <v>6.6</v>
      </c>
      <c r="DA38" s="623"/>
      <c r="DB38" s="623"/>
      <c r="DC38" s="624"/>
      <c r="DD38" s="614">
        <v>546696</v>
      </c>
      <c r="DE38" s="609"/>
      <c r="DF38" s="609"/>
      <c r="DG38" s="609"/>
      <c r="DH38" s="609"/>
      <c r="DI38" s="609"/>
      <c r="DJ38" s="609"/>
      <c r="DK38" s="610"/>
      <c r="DL38" s="614">
        <v>509530</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3031</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782049</v>
      </c>
      <c r="CS39" s="621"/>
      <c r="CT39" s="621"/>
      <c r="CU39" s="621"/>
      <c r="CV39" s="621"/>
      <c r="CW39" s="621"/>
      <c r="CX39" s="621"/>
      <c r="CY39" s="622"/>
      <c r="CZ39" s="611">
        <v>7.9</v>
      </c>
      <c r="DA39" s="623"/>
      <c r="DB39" s="623"/>
      <c r="DC39" s="624"/>
      <c r="DD39" s="614">
        <v>267269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18751</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116</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48387</v>
      </c>
      <c r="CS40" s="609"/>
      <c r="CT40" s="609"/>
      <c r="CU40" s="609"/>
      <c r="CV40" s="609"/>
      <c r="CW40" s="609"/>
      <c r="CX40" s="609"/>
      <c r="CY40" s="610"/>
      <c r="CZ40" s="611">
        <v>0.5</v>
      </c>
      <c r="DA40" s="623"/>
      <c r="DB40" s="623"/>
      <c r="DC40" s="624"/>
      <c r="DD40" s="614">
        <v>85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10245198</v>
      </c>
      <c r="S41" s="633"/>
      <c r="T41" s="633"/>
      <c r="U41" s="633"/>
      <c r="V41" s="633"/>
      <c r="W41" s="633"/>
      <c r="X41" s="633"/>
      <c r="Y41" s="636"/>
      <c r="Z41" s="637">
        <v>100</v>
      </c>
      <c r="AA41" s="637"/>
      <c r="AB41" s="637"/>
      <c r="AC41" s="637"/>
      <c r="AD41" s="638">
        <v>4820392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129479</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524436</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466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824342</v>
      </c>
      <c r="CS42" s="621"/>
      <c r="CT42" s="621"/>
      <c r="CU42" s="621"/>
      <c r="CV42" s="621"/>
      <c r="CW42" s="621"/>
      <c r="CX42" s="621"/>
      <c r="CY42" s="622"/>
      <c r="CZ42" s="611">
        <v>8.3000000000000007</v>
      </c>
      <c r="DA42" s="623"/>
      <c r="DB42" s="623"/>
      <c r="DC42" s="624"/>
      <c r="DD42" s="614">
        <v>79594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16291</v>
      </c>
      <c r="CS43" s="621"/>
      <c r="CT43" s="621"/>
      <c r="CU43" s="621"/>
      <c r="CV43" s="621"/>
      <c r="CW43" s="621"/>
      <c r="CX43" s="621"/>
      <c r="CY43" s="622"/>
      <c r="CZ43" s="611">
        <v>0.2</v>
      </c>
      <c r="DA43" s="623"/>
      <c r="DB43" s="623"/>
      <c r="DC43" s="624"/>
      <c r="DD43" s="614">
        <v>16291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651334</v>
      </c>
      <c r="CS44" s="609"/>
      <c r="CT44" s="609"/>
      <c r="CU44" s="609"/>
      <c r="CV44" s="609"/>
      <c r="CW44" s="609"/>
      <c r="CX44" s="609"/>
      <c r="CY44" s="610"/>
      <c r="CZ44" s="611">
        <v>6.6</v>
      </c>
      <c r="DA44" s="612"/>
      <c r="DB44" s="612"/>
      <c r="DC44" s="613"/>
      <c r="DD44" s="614">
        <v>68894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467723</v>
      </c>
      <c r="CS45" s="621"/>
      <c r="CT45" s="621"/>
      <c r="CU45" s="621"/>
      <c r="CV45" s="621"/>
      <c r="CW45" s="621"/>
      <c r="CX45" s="621"/>
      <c r="CY45" s="622"/>
      <c r="CZ45" s="611">
        <v>4.7</v>
      </c>
      <c r="DA45" s="623"/>
      <c r="DB45" s="623"/>
      <c r="DC45" s="624"/>
      <c r="DD45" s="614">
        <v>20044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183611</v>
      </c>
      <c r="CS46" s="609"/>
      <c r="CT46" s="609"/>
      <c r="CU46" s="609"/>
      <c r="CV46" s="609"/>
      <c r="CW46" s="609"/>
      <c r="CX46" s="609"/>
      <c r="CY46" s="610"/>
      <c r="CZ46" s="611">
        <v>1.9</v>
      </c>
      <c r="DA46" s="612"/>
      <c r="DB46" s="612"/>
      <c r="DC46" s="613"/>
      <c r="DD46" s="614">
        <v>48850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173008</v>
      </c>
      <c r="CS47" s="621"/>
      <c r="CT47" s="621"/>
      <c r="CU47" s="621"/>
      <c r="CV47" s="621"/>
      <c r="CW47" s="621"/>
      <c r="CX47" s="621"/>
      <c r="CY47" s="622"/>
      <c r="CZ47" s="611">
        <v>1.7</v>
      </c>
      <c r="DA47" s="623"/>
      <c r="DB47" s="623"/>
      <c r="DC47" s="624"/>
      <c r="DD47" s="614">
        <v>10700</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9889021</v>
      </c>
      <c r="CS49" s="593"/>
      <c r="CT49" s="593"/>
      <c r="CU49" s="593"/>
      <c r="CV49" s="593"/>
      <c r="CW49" s="593"/>
      <c r="CX49" s="593"/>
      <c r="CY49" s="594"/>
      <c r="CZ49" s="595">
        <v>100</v>
      </c>
      <c r="DA49" s="596"/>
      <c r="DB49" s="596"/>
      <c r="DC49" s="597"/>
      <c r="DD49" s="598">
        <v>5243413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C1BEaaNX8bzPxVHeNpRdmCGvBStDarxY618LeFAMiDImWSKocLPQU2mPklAM2Jhkjq3iZ5UYf2dVJ794XLSjQ==" saltValue="cOByXycck/vxV+JXj/wjl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3" zoomScale="60" zoomScaleNormal="6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10252</v>
      </c>
      <c r="R7" s="1090"/>
      <c r="S7" s="1090"/>
      <c r="T7" s="1090"/>
      <c r="U7" s="1090"/>
      <c r="V7" s="1090">
        <v>9896</v>
      </c>
      <c r="W7" s="1090"/>
      <c r="X7" s="1090"/>
      <c r="Y7" s="1090"/>
      <c r="Z7" s="1090"/>
      <c r="AA7" s="1090">
        <v>356</v>
      </c>
      <c r="AB7" s="1090"/>
      <c r="AC7" s="1090"/>
      <c r="AD7" s="1090"/>
      <c r="AE7" s="1091"/>
      <c r="AF7" s="1092">
        <v>317</v>
      </c>
      <c r="AG7" s="1093"/>
      <c r="AH7" s="1093"/>
      <c r="AI7" s="1093"/>
      <c r="AJ7" s="1094"/>
      <c r="AK7" s="1095">
        <v>695</v>
      </c>
      <c r="AL7" s="1096"/>
      <c r="AM7" s="1096"/>
      <c r="AN7" s="1096"/>
      <c r="AO7" s="1096"/>
      <c r="AP7" s="1096">
        <v>5726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551</v>
      </c>
      <c r="BS7" s="1086" t="s">
        <v>550</v>
      </c>
      <c r="BT7" s="1087"/>
      <c r="BU7" s="1087"/>
      <c r="BV7" s="1087"/>
      <c r="BW7" s="1087"/>
      <c r="BX7" s="1087"/>
      <c r="BY7" s="1087"/>
      <c r="BZ7" s="1087"/>
      <c r="CA7" s="1087"/>
      <c r="CB7" s="1087"/>
      <c r="CC7" s="1087"/>
      <c r="CD7" s="1087"/>
      <c r="CE7" s="1087"/>
      <c r="CF7" s="1087"/>
      <c r="CG7" s="1099"/>
      <c r="CH7" s="1083">
        <v>0</v>
      </c>
      <c r="CI7" s="1084"/>
      <c r="CJ7" s="1084"/>
      <c r="CK7" s="1084"/>
      <c r="CL7" s="1085"/>
      <c r="CM7" s="1083">
        <v>41</v>
      </c>
      <c r="CN7" s="1084"/>
      <c r="CO7" s="1084"/>
      <c r="CP7" s="1084"/>
      <c r="CQ7" s="1085"/>
      <c r="CR7" s="1083">
        <v>2</v>
      </c>
      <c r="CS7" s="1084"/>
      <c r="CT7" s="1084"/>
      <c r="CU7" s="1084"/>
      <c r="CV7" s="1085"/>
      <c r="CW7" s="1083" t="s">
        <v>552</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f>Q7</f>
        <v>10252</v>
      </c>
      <c r="R23" s="1048"/>
      <c r="S23" s="1048"/>
      <c r="T23" s="1048"/>
      <c r="U23" s="1048"/>
      <c r="V23" s="1048">
        <f>V7</f>
        <v>9896</v>
      </c>
      <c r="W23" s="1048"/>
      <c r="X23" s="1048"/>
      <c r="Y23" s="1048"/>
      <c r="Z23" s="1048"/>
      <c r="AA23" s="1048">
        <f>AA7</f>
        <v>356</v>
      </c>
      <c r="AB23" s="1048"/>
      <c r="AC23" s="1048"/>
      <c r="AD23" s="1048"/>
      <c r="AE23" s="1055"/>
      <c r="AF23" s="1056">
        <v>317</v>
      </c>
      <c r="AG23" s="1048"/>
      <c r="AH23" s="1048"/>
      <c r="AI23" s="1048"/>
      <c r="AJ23" s="1057"/>
      <c r="AK23" s="1058"/>
      <c r="AL23" s="1059"/>
      <c r="AM23" s="1059"/>
      <c r="AN23" s="1059"/>
      <c r="AO23" s="1059"/>
      <c r="AP23" s="1048">
        <f>AP7</f>
        <v>5726</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2060</v>
      </c>
      <c r="R28" s="1038"/>
      <c r="S28" s="1038"/>
      <c r="T28" s="1038"/>
      <c r="U28" s="1038"/>
      <c r="V28" s="1038">
        <v>2045</v>
      </c>
      <c r="W28" s="1038"/>
      <c r="X28" s="1038"/>
      <c r="Y28" s="1038"/>
      <c r="Z28" s="1038"/>
      <c r="AA28" s="1038">
        <v>15</v>
      </c>
      <c r="AB28" s="1038"/>
      <c r="AC28" s="1038"/>
      <c r="AD28" s="1038"/>
      <c r="AE28" s="1039"/>
      <c r="AF28" s="1040">
        <v>15</v>
      </c>
      <c r="AG28" s="1038"/>
      <c r="AH28" s="1038"/>
      <c r="AI28" s="1038"/>
      <c r="AJ28" s="1041"/>
      <c r="AK28" s="1029">
        <v>129</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358</v>
      </c>
      <c r="R29" s="1026"/>
      <c r="S29" s="1026"/>
      <c r="T29" s="1026"/>
      <c r="U29" s="1026"/>
      <c r="V29" s="1026">
        <v>356</v>
      </c>
      <c r="W29" s="1026"/>
      <c r="X29" s="1026"/>
      <c r="Y29" s="1026"/>
      <c r="Z29" s="1026"/>
      <c r="AA29" s="1026">
        <v>2</v>
      </c>
      <c r="AB29" s="1026"/>
      <c r="AC29" s="1026"/>
      <c r="AD29" s="1026"/>
      <c r="AE29" s="1027"/>
      <c r="AF29" s="1022">
        <v>2</v>
      </c>
      <c r="AG29" s="1023"/>
      <c r="AH29" s="1023"/>
      <c r="AI29" s="1023"/>
      <c r="AJ29" s="1024"/>
      <c r="AK29" s="967">
        <v>69</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451</v>
      </c>
      <c r="R30" s="1026"/>
      <c r="S30" s="1026"/>
      <c r="T30" s="1026"/>
      <c r="U30" s="1026"/>
      <c r="V30" s="1026">
        <v>404</v>
      </c>
      <c r="W30" s="1026"/>
      <c r="X30" s="1026"/>
      <c r="Y30" s="1026"/>
      <c r="Z30" s="1026"/>
      <c r="AA30" s="1026">
        <v>47</v>
      </c>
      <c r="AB30" s="1026"/>
      <c r="AC30" s="1026"/>
      <c r="AD30" s="1026"/>
      <c r="AE30" s="1027"/>
      <c r="AF30" s="1022">
        <v>310</v>
      </c>
      <c r="AG30" s="1023"/>
      <c r="AH30" s="1023"/>
      <c r="AI30" s="1023"/>
      <c r="AJ30" s="1024"/>
      <c r="AK30" s="967">
        <v>150</v>
      </c>
      <c r="AL30" s="958"/>
      <c r="AM30" s="958"/>
      <c r="AN30" s="958"/>
      <c r="AO30" s="958"/>
      <c r="AP30" s="958">
        <v>3508</v>
      </c>
      <c r="AQ30" s="958"/>
      <c r="AR30" s="958"/>
      <c r="AS30" s="958"/>
      <c r="AT30" s="958"/>
      <c r="AU30" s="958">
        <v>2866</v>
      </c>
      <c r="AV30" s="958"/>
      <c r="AW30" s="958"/>
      <c r="AX30" s="958"/>
      <c r="AY30" s="958"/>
      <c r="AZ30" s="1028" t="s">
        <v>552</v>
      </c>
      <c r="BA30" s="1028"/>
      <c r="BB30" s="1028"/>
      <c r="BC30" s="1028"/>
      <c r="BD30" s="1028"/>
      <c r="BE30" s="959" t="s">
        <v>392</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326</v>
      </c>
      <c r="AG63" s="946"/>
      <c r="AH63" s="946"/>
      <c r="AI63" s="946"/>
      <c r="AJ63" s="1009"/>
      <c r="AK63" s="1010"/>
      <c r="AL63" s="950"/>
      <c r="AM63" s="950"/>
      <c r="AN63" s="950"/>
      <c r="AO63" s="950"/>
      <c r="AP63" s="946">
        <v>3508</v>
      </c>
      <c r="AQ63" s="946"/>
      <c r="AR63" s="946"/>
      <c r="AS63" s="946"/>
      <c r="AT63" s="946"/>
      <c r="AU63" s="946">
        <v>2866</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396</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397</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539</v>
      </c>
      <c r="C68" s="973"/>
      <c r="D68" s="973"/>
      <c r="E68" s="973"/>
      <c r="F68" s="973"/>
      <c r="G68" s="973"/>
      <c r="H68" s="973"/>
      <c r="I68" s="973"/>
      <c r="J68" s="973"/>
      <c r="K68" s="973"/>
      <c r="L68" s="973"/>
      <c r="M68" s="973"/>
      <c r="N68" s="973"/>
      <c r="O68" s="973"/>
      <c r="P68" s="974"/>
      <c r="Q68" s="975">
        <v>2877</v>
      </c>
      <c r="R68" s="969"/>
      <c r="S68" s="969"/>
      <c r="T68" s="969"/>
      <c r="U68" s="969"/>
      <c r="V68" s="969">
        <v>2785</v>
      </c>
      <c r="W68" s="969"/>
      <c r="X68" s="969"/>
      <c r="Y68" s="969"/>
      <c r="Z68" s="969"/>
      <c r="AA68" s="969">
        <v>92</v>
      </c>
      <c r="AB68" s="969"/>
      <c r="AC68" s="969"/>
      <c r="AD68" s="969"/>
      <c r="AE68" s="969"/>
      <c r="AF68" s="969">
        <v>92</v>
      </c>
      <c r="AG68" s="969"/>
      <c r="AH68" s="969"/>
      <c r="AI68" s="969"/>
      <c r="AJ68" s="969"/>
      <c r="AK68" s="969">
        <v>10</v>
      </c>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540</v>
      </c>
      <c r="C69" s="962"/>
      <c r="D69" s="962"/>
      <c r="E69" s="962"/>
      <c r="F69" s="962"/>
      <c r="G69" s="962"/>
      <c r="H69" s="962"/>
      <c r="I69" s="962"/>
      <c r="J69" s="962"/>
      <c r="K69" s="962"/>
      <c r="L69" s="962"/>
      <c r="M69" s="962"/>
      <c r="N69" s="962"/>
      <c r="O69" s="962"/>
      <c r="P69" s="963"/>
      <c r="Q69" s="964">
        <v>21</v>
      </c>
      <c r="R69" s="958"/>
      <c r="S69" s="958"/>
      <c r="T69" s="958"/>
      <c r="U69" s="958"/>
      <c r="V69" s="958">
        <v>20</v>
      </c>
      <c r="W69" s="958"/>
      <c r="X69" s="958"/>
      <c r="Y69" s="958"/>
      <c r="Z69" s="958"/>
      <c r="AA69" s="958">
        <v>0</v>
      </c>
      <c r="AB69" s="958"/>
      <c r="AC69" s="958"/>
      <c r="AD69" s="958"/>
      <c r="AE69" s="958"/>
      <c r="AF69" s="958">
        <v>0</v>
      </c>
      <c r="AG69" s="958"/>
      <c r="AH69" s="958"/>
      <c r="AI69" s="958"/>
      <c r="AJ69" s="958"/>
      <c r="AK69" s="958">
        <v>0</v>
      </c>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541</v>
      </c>
      <c r="C70" s="962"/>
      <c r="D70" s="962"/>
      <c r="E70" s="962"/>
      <c r="F70" s="962"/>
      <c r="G70" s="962"/>
      <c r="H70" s="962"/>
      <c r="I70" s="962"/>
      <c r="J70" s="962"/>
      <c r="K70" s="962"/>
      <c r="L70" s="962"/>
      <c r="M70" s="962"/>
      <c r="N70" s="962"/>
      <c r="O70" s="962"/>
      <c r="P70" s="963"/>
      <c r="Q70" s="964">
        <v>1695</v>
      </c>
      <c r="R70" s="958"/>
      <c r="S70" s="958"/>
      <c r="T70" s="958"/>
      <c r="U70" s="958"/>
      <c r="V70" s="958">
        <v>1672</v>
      </c>
      <c r="W70" s="958"/>
      <c r="X70" s="958"/>
      <c r="Y70" s="958"/>
      <c r="Z70" s="958"/>
      <c r="AA70" s="958">
        <v>22</v>
      </c>
      <c r="AB70" s="958"/>
      <c r="AC70" s="958"/>
      <c r="AD70" s="958"/>
      <c r="AE70" s="958"/>
      <c r="AF70" s="958">
        <v>22</v>
      </c>
      <c r="AG70" s="958"/>
      <c r="AH70" s="958"/>
      <c r="AI70" s="958"/>
      <c r="AJ70" s="958"/>
      <c r="AK70" s="958">
        <v>75</v>
      </c>
      <c r="AL70" s="958"/>
      <c r="AM70" s="958"/>
      <c r="AN70" s="958"/>
      <c r="AO70" s="958"/>
      <c r="AP70" s="958">
        <v>280</v>
      </c>
      <c r="AQ70" s="958"/>
      <c r="AR70" s="958"/>
      <c r="AS70" s="958"/>
      <c r="AT70" s="958"/>
      <c r="AU70" s="958">
        <v>43</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542</v>
      </c>
      <c r="C71" s="962"/>
      <c r="D71" s="962"/>
      <c r="E71" s="962"/>
      <c r="F71" s="962"/>
      <c r="G71" s="962"/>
      <c r="H71" s="962"/>
      <c r="I71" s="962"/>
      <c r="J71" s="962"/>
      <c r="K71" s="962"/>
      <c r="L71" s="962"/>
      <c r="M71" s="962"/>
      <c r="N71" s="962"/>
      <c r="O71" s="962"/>
      <c r="P71" s="963"/>
      <c r="Q71" s="964">
        <v>10820</v>
      </c>
      <c r="R71" s="958"/>
      <c r="S71" s="958"/>
      <c r="T71" s="958"/>
      <c r="U71" s="958"/>
      <c r="V71" s="958">
        <v>10371</v>
      </c>
      <c r="W71" s="958"/>
      <c r="X71" s="958"/>
      <c r="Y71" s="958"/>
      <c r="Z71" s="958"/>
      <c r="AA71" s="958">
        <v>450</v>
      </c>
      <c r="AB71" s="958"/>
      <c r="AC71" s="958"/>
      <c r="AD71" s="958"/>
      <c r="AE71" s="958"/>
      <c r="AF71" s="958">
        <v>247</v>
      </c>
      <c r="AG71" s="958"/>
      <c r="AH71" s="958"/>
      <c r="AI71" s="958"/>
      <c r="AJ71" s="958"/>
      <c r="AK71" s="958">
        <v>1625</v>
      </c>
      <c r="AL71" s="958"/>
      <c r="AM71" s="958"/>
      <c r="AN71" s="958"/>
      <c r="AO71" s="958"/>
      <c r="AP71" s="958"/>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543</v>
      </c>
      <c r="C72" s="962"/>
      <c r="D72" s="962"/>
      <c r="E72" s="962"/>
      <c r="F72" s="962"/>
      <c r="G72" s="962"/>
      <c r="H72" s="962"/>
      <c r="I72" s="962"/>
      <c r="J72" s="962"/>
      <c r="K72" s="962"/>
      <c r="L72" s="962"/>
      <c r="M72" s="962"/>
      <c r="N72" s="962"/>
      <c r="O72" s="962"/>
      <c r="P72" s="963"/>
      <c r="Q72" s="964">
        <v>89</v>
      </c>
      <c r="R72" s="958"/>
      <c r="S72" s="958"/>
      <c r="T72" s="958"/>
      <c r="U72" s="958"/>
      <c r="V72" s="958">
        <v>89</v>
      </c>
      <c r="W72" s="958"/>
      <c r="X72" s="958"/>
      <c r="Y72" s="958"/>
      <c r="Z72" s="958"/>
      <c r="AA72" s="958">
        <v>0</v>
      </c>
      <c r="AB72" s="958"/>
      <c r="AC72" s="958"/>
      <c r="AD72" s="958"/>
      <c r="AE72" s="958"/>
      <c r="AF72" s="958">
        <v>0</v>
      </c>
      <c r="AG72" s="958"/>
      <c r="AH72" s="958"/>
      <c r="AI72" s="958"/>
      <c r="AJ72" s="958"/>
      <c r="AK72" s="958">
        <v>0</v>
      </c>
      <c r="AL72" s="958"/>
      <c r="AM72" s="958"/>
      <c r="AN72" s="958"/>
      <c r="AO72" s="958"/>
      <c r="AP72" s="958"/>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544</v>
      </c>
      <c r="C73" s="962"/>
      <c r="D73" s="962"/>
      <c r="E73" s="962"/>
      <c r="F73" s="962"/>
      <c r="G73" s="962"/>
      <c r="H73" s="962"/>
      <c r="I73" s="962"/>
      <c r="J73" s="962"/>
      <c r="K73" s="962"/>
      <c r="L73" s="962"/>
      <c r="M73" s="962"/>
      <c r="N73" s="962"/>
      <c r="O73" s="962"/>
      <c r="P73" s="963"/>
      <c r="Q73" s="964">
        <v>2070</v>
      </c>
      <c r="R73" s="958"/>
      <c r="S73" s="958"/>
      <c r="T73" s="958"/>
      <c r="U73" s="958"/>
      <c r="V73" s="958">
        <v>1986</v>
      </c>
      <c r="W73" s="958"/>
      <c r="X73" s="958"/>
      <c r="Y73" s="958"/>
      <c r="Z73" s="958"/>
      <c r="AA73" s="958">
        <v>84</v>
      </c>
      <c r="AB73" s="958"/>
      <c r="AC73" s="958"/>
      <c r="AD73" s="958"/>
      <c r="AE73" s="958"/>
      <c r="AF73" s="958">
        <v>84</v>
      </c>
      <c r="AG73" s="958"/>
      <c r="AH73" s="958"/>
      <c r="AI73" s="958"/>
      <c r="AJ73" s="958"/>
      <c r="AK73" s="958">
        <v>161</v>
      </c>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545</v>
      </c>
      <c r="C74" s="962"/>
      <c r="D74" s="962"/>
      <c r="E74" s="962"/>
      <c r="F74" s="962"/>
      <c r="G74" s="962"/>
      <c r="H74" s="962"/>
      <c r="I74" s="962"/>
      <c r="J74" s="962"/>
      <c r="K74" s="962"/>
      <c r="L74" s="962"/>
      <c r="M74" s="962"/>
      <c r="N74" s="962"/>
      <c r="O74" s="962"/>
      <c r="P74" s="963"/>
      <c r="Q74" s="964">
        <v>2375</v>
      </c>
      <c r="R74" s="958"/>
      <c r="S74" s="958"/>
      <c r="T74" s="958"/>
      <c r="U74" s="958"/>
      <c r="V74" s="958">
        <v>2245</v>
      </c>
      <c r="W74" s="958"/>
      <c r="X74" s="958"/>
      <c r="Y74" s="958"/>
      <c r="Z74" s="958"/>
      <c r="AA74" s="958">
        <v>130</v>
      </c>
      <c r="AB74" s="958"/>
      <c r="AC74" s="958"/>
      <c r="AD74" s="958"/>
      <c r="AE74" s="958"/>
      <c r="AF74" s="958">
        <v>2470</v>
      </c>
      <c r="AG74" s="958"/>
      <c r="AH74" s="958"/>
      <c r="AI74" s="958"/>
      <c r="AJ74" s="958"/>
      <c r="AK74" s="958">
        <v>31</v>
      </c>
      <c r="AL74" s="958"/>
      <c r="AM74" s="958"/>
      <c r="AN74" s="958"/>
      <c r="AO74" s="958"/>
      <c r="AP74" s="958">
        <v>1157</v>
      </c>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546</v>
      </c>
      <c r="C75" s="962"/>
      <c r="D75" s="962"/>
      <c r="E75" s="962"/>
      <c r="F75" s="962"/>
      <c r="G75" s="962"/>
      <c r="H75" s="962"/>
      <c r="I75" s="962"/>
      <c r="J75" s="962"/>
      <c r="K75" s="962"/>
      <c r="L75" s="962"/>
      <c r="M75" s="962"/>
      <c r="N75" s="962"/>
      <c r="O75" s="962"/>
      <c r="P75" s="963"/>
      <c r="Q75" s="965">
        <v>2359</v>
      </c>
      <c r="R75" s="966"/>
      <c r="S75" s="966"/>
      <c r="T75" s="966"/>
      <c r="U75" s="967"/>
      <c r="V75" s="968">
        <v>2202</v>
      </c>
      <c r="W75" s="966"/>
      <c r="X75" s="966"/>
      <c r="Y75" s="966"/>
      <c r="Z75" s="967"/>
      <c r="AA75" s="968">
        <v>157</v>
      </c>
      <c r="AB75" s="966"/>
      <c r="AC75" s="966"/>
      <c r="AD75" s="966"/>
      <c r="AE75" s="967"/>
      <c r="AF75" s="968">
        <v>3339</v>
      </c>
      <c r="AG75" s="966"/>
      <c r="AH75" s="966"/>
      <c r="AI75" s="966"/>
      <c r="AJ75" s="967"/>
      <c r="AK75" s="968">
        <v>10</v>
      </c>
      <c r="AL75" s="966"/>
      <c r="AM75" s="966"/>
      <c r="AN75" s="966"/>
      <c r="AO75" s="967"/>
      <c r="AP75" s="968">
        <v>3579</v>
      </c>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547</v>
      </c>
      <c r="C76" s="962"/>
      <c r="D76" s="962"/>
      <c r="E76" s="962"/>
      <c r="F76" s="962"/>
      <c r="G76" s="962"/>
      <c r="H76" s="962"/>
      <c r="I76" s="962"/>
      <c r="J76" s="962"/>
      <c r="K76" s="962"/>
      <c r="L76" s="962"/>
      <c r="M76" s="962"/>
      <c r="N76" s="962"/>
      <c r="O76" s="962"/>
      <c r="P76" s="963"/>
      <c r="Q76" s="965">
        <v>127</v>
      </c>
      <c r="R76" s="966"/>
      <c r="S76" s="966"/>
      <c r="T76" s="966"/>
      <c r="U76" s="967"/>
      <c r="V76" s="968">
        <v>122</v>
      </c>
      <c r="W76" s="966"/>
      <c r="X76" s="966"/>
      <c r="Y76" s="966"/>
      <c r="Z76" s="967"/>
      <c r="AA76" s="968">
        <v>5</v>
      </c>
      <c r="AB76" s="966"/>
      <c r="AC76" s="966"/>
      <c r="AD76" s="966"/>
      <c r="AE76" s="967"/>
      <c r="AF76" s="968">
        <v>5</v>
      </c>
      <c r="AG76" s="966"/>
      <c r="AH76" s="966"/>
      <c r="AI76" s="966"/>
      <c r="AJ76" s="967"/>
      <c r="AK76" s="968">
        <v>40</v>
      </c>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548</v>
      </c>
      <c r="C77" s="962"/>
      <c r="D77" s="962"/>
      <c r="E77" s="962"/>
      <c r="F77" s="962"/>
      <c r="G77" s="962"/>
      <c r="H77" s="962"/>
      <c r="I77" s="962"/>
      <c r="J77" s="962"/>
      <c r="K77" s="962"/>
      <c r="L77" s="962"/>
      <c r="M77" s="962"/>
      <c r="N77" s="962"/>
      <c r="O77" s="962"/>
      <c r="P77" s="963"/>
      <c r="Q77" s="965">
        <v>140745</v>
      </c>
      <c r="R77" s="966"/>
      <c r="S77" s="966"/>
      <c r="T77" s="966"/>
      <c r="U77" s="967"/>
      <c r="V77" s="968">
        <v>139623</v>
      </c>
      <c r="W77" s="966"/>
      <c r="X77" s="966"/>
      <c r="Y77" s="966"/>
      <c r="Z77" s="967"/>
      <c r="AA77" s="968">
        <v>1121</v>
      </c>
      <c r="AB77" s="966"/>
      <c r="AC77" s="966"/>
      <c r="AD77" s="966"/>
      <c r="AE77" s="967"/>
      <c r="AF77" s="968">
        <v>206</v>
      </c>
      <c r="AG77" s="966"/>
      <c r="AH77" s="966"/>
      <c r="AI77" s="966"/>
      <c r="AJ77" s="967"/>
      <c r="AK77" s="968">
        <v>773</v>
      </c>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549</v>
      </c>
      <c r="C78" s="962"/>
      <c r="D78" s="962"/>
      <c r="E78" s="962"/>
      <c r="F78" s="962"/>
      <c r="G78" s="962"/>
      <c r="H78" s="962"/>
      <c r="I78" s="962"/>
      <c r="J78" s="962"/>
      <c r="K78" s="962"/>
      <c r="L78" s="962"/>
      <c r="M78" s="962"/>
      <c r="N78" s="962"/>
      <c r="O78" s="962"/>
      <c r="P78" s="963"/>
      <c r="Q78" s="964">
        <v>4757</v>
      </c>
      <c r="R78" s="958"/>
      <c r="S78" s="958"/>
      <c r="T78" s="958"/>
      <c r="U78" s="958"/>
      <c r="V78" s="958">
        <v>4702</v>
      </c>
      <c r="W78" s="958"/>
      <c r="X78" s="958"/>
      <c r="Y78" s="958"/>
      <c r="Z78" s="958"/>
      <c r="AA78" s="958">
        <v>55</v>
      </c>
      <c r="AB78" s="958"/>
      <c r="AC78" s="958"/>
      <c r="AD78" s="958"/>
      <c r="AE78" s="958"/>
      <c r="AF78" s="958">
        <v>55</v>
      </c>
      <c r="AG78" s="958"/>
      <c r="AH78" s="958"/>
      <c r="AI78" s="958"/>
      <c r="AJ78" s="958"/>
      <c r="AK78" s="958" t="s">
        <v>552</v>
      </c>
      <c r="AL78" s="958"/>
      <c r="AM78" s="958"/>
      <c r="AN78" s="958"/>
      <c r="AO78" s="958"/>
      <c r="AP78" s="958">
        <v>1923</v>
      </c>
      <c r="AQ78" s="958"/>
      <c r="AR78" s="958"/>
      <c r="AS78" s="958"/>
      <c r="AT78" s="958"/>
      <c r="AU78" s="958">
        <v>230</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6520</v>
      </c>
      <c r="AG88" s="946"/>
      <c r="AH88" s="946"/>
      <c r="AI88" s="946"/>
      <c r="AJ88" s="946"/>
      <c r="AK88" s="950"/>
      <c r="AL88" s="950"/>
      <c r="AM88" s="950"/>
      <c r="AN88" s="950"/>
      <c r="AO88" s="950"/>
      <c r="AP88" s="946">
        <v>6939</v>
      </c>
      <c r="AQ88" s="946"/>
      <c r="AR88" s="946"/>
      <c r="AS88" s="946"/>
      <c r="AT88" s="946"/>
      <c r="AU88" s="946">
        <v>273</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t="s">
        <v>552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295</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295</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295</v>
      </c>
      <c r="DR109" s="883"/>
      <c r="DS109" s="883"/>
      <c r="DT109" s="883"/>
      <c r="DU109" s="884"/>
      <c r="DV109" s="885" t="s">
        <v>409</v>
      </c>
      <c r="DW109" s="883"/>
      <c r="DX109" s="883"/>
      <c r="DY109" s="883"/>
      <c r="DZ109" s="916"/>
    </row>
    <row r="110" spans="1:131" s="212" customFormat="1" ht="26.25" customHeight="1" x14ac:dyDescent="0.2">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594087</v>
      </c>
      <c r="AB110" s="876"/>
      <c r="AC110" s="876"/>
      <c r="AD110" s="876"/>
      <c r="AE110" s="877"/>
      <c r="AF110" s="878">
        <v>593508</v>
      </c>
      <c r="AG110" s="876"/>
      <c r="AH110" s="876"/>
      <c r="AI110" s="876"/>
      <c r="AJ110" s="877"/>
      <c r="AK110" s="878">
        <v>587304</v>
      </c>
      <c r="AL110" s="876"/>
      <c r="AM110" s="876"/>
      <c r="AN110" s="876"/>
      <c r="AO110" s="877"/>
      <c r="AP110" s="879">
        <v>13.7</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6354485</v>
      </c>
      <c r="BR110" s="829"/>
      <c r="BS110" s="829"/>
      <c r="BT110" s="829"/>
      <c r="BU110" s="829"/>
      <c r="BV110" s="829">
        <v>6005721</v>
      </c>
      <c r="BW110" s="829"/>
      <c r="BX110" s="829"/>
      <c r="BY110" s="829"/>
      <c r="BZ110" s="829"/>
      <c r="CA110" s="829">
        <v>5725961</v>
      </c>
      <c r="CB110" s="829"/>
      <c r="CC110" s="829"/>
      <c r="CD110" s="829"/>
      <c r="CE110" s="829"/>
      <c r="CF110" s="853">
        <v>134</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305217</v>
      </c>
      <c r="DH110" s="829"/>
      <c r="DI110" s="829"/>
      <c r="DJ110" s="829"/>
      <c r="DK110" s="829"/>
      <c r="DL110" s="829">
        <v>290989</v>
      </c>
      <c r="DM110" s="829"/>
      <c r="DN110" s="829"/>
      <c r="DO110" s="829"/>
      <c r="DP110" s="829"/>
      <c r="DQ110" s="829">
        <v>276761</v>
      </c>
      <c r="DR110" s="829"/>
      <c r="DS110" s="829"/>
      <c r="DT110" s="829"/>
      <c r="DU110" s="829"/>
      <c r="DV110" s="830">
        <v>6.5</v>
      </c>
      <c r="DW110" s="830"/>
      <c r="DX110" s="830"/>
      <c r="DY110" s="830"/>
      <c r="DZ110" s="831"/>
    </row>
    <row r="111" spans="1:131" s="212" customFormat="1" ht="26.25" customHeight="1" x14ac:dyDescent="0.2">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305217</v>
      </c>
      <c r="BR111" s="804"/>
      <c r="BS111" s="804"/>
      <c r="BT111" s="804"/>
      <c r="BU111" s="804"/>
      <c r="BV111" s="804">
        <v>416540</v>
      </c>
      <c r="BW111" s="804"/>
      <c r="BX111" s="804"/>
      <c r="BY111" s="804"/>
      <c r="BZ111" s="804"/>
      <c r="CA111" s="804">
        <v>388381</v>
      </c>
      <c r="CB111" s="804"/>
      <c r="CC111" s="804"/>
      <c r="CD111" s="804"/>
      <c r="CE111" s="804"/>
      <c r="CF111" s="862">
        <v>9.1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1727554</v>
      </c>
      <c r="BR112" s="804"/>
      <c r="BS112" s="804"/>
      <c r="BT112" s="804"/>
      <c r="BU112" s="804"/>
      <c r="BV112" s="804">
        <v>2082196</v>
      </c>
      <c r="BW112" s="804"/>
      <c r="BX112" s="804"/>
      <c r="BY112" s="804"/>
      <c r="BZ112" s="804"/>
      <c r="CA112" s="804">
        <v>2865849</v>
      </c>
      <c r="CB112" s="804"/>
      <c r="CC112" s="804"/>
      <c r="CD112" s="804"/>
      <c r="CE112" s="804"/>
      <c r="CF112" s="862">
        <v>67.099999999999994</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110516</v>
      </c>
      <c r="AB113" s="906"/>
      <c r="AC113" s="906"/>
      <c r="AD113" s="906"/>
      <c r="AE113" s="907"/>
      <c r="AF113" s="908">
        <v>126672</v>
      </c>
      <c r="AG113" s="906"/>
      <c r="AH113" s="906"/>
      <c r="AI113" s="906"/>
      <c r="AJ113" s="907"/>
      <c r="AK113" s="908">
        <v>145668</v>
      </c>
      <c r="AL113" s="906"/>
      <c r="AM113" s="906"/>
      <c r="AN113" s="906"/>
      <c r="AO113" s="907"/>
      <c r="AP113" s="909">
        <v>3.4</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48138</v>
      </c>
      <c r="BR113" s="804"/>
      <c r="BS113" s="804"/>
      <c r="BT113" s="804"/>
      <c r="BU113" s="804"/>
      <c r="BV113" s="804">
        <v>60318</v>
      </c>
      <c r="BW113" s="804"/>
      <c r="BX113" s="804"/>
      <c r="BY113" s="804"/>
      <c r="BZ113" s="804"/>
      <c r="CA113" s="804">
        <v>272735</v>
      </c>
      <c r="CB113" s="804"/>
      <c r="CC113" s="804"/>
      <c r="CD113" s="804"/>
      <c r="CE113" s="804"/>
      <c r="CF113" s="862">
        <v>6.4</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51408</v>
      </c>
      <c r="AB114" s="767"/>
      <c r="AC114" s="767"/>
      <c r="AD114" s="767"/>
      <c r="AE114" s="768"/>
      <c r="AF114" s="769">
        <v>15840</v>
      </c>
      <c r="AG114" s="767"/>
      <c r="AH114" s="767"/>
      <c r="AI114" s="767"/>
      <c r="AJ114" s="768"/>
      <c r="AK114" s="769">
        <v>12180</v>
      </c>
      <c r="AL114" s="767"/>
      <c r="AM114" s="767"/>
      <c r="AN114" s="767"/>
      <c r="AO114" s="768"/>
      <c r="AP114" s="811">
        <v>0.3</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251838</v>
      </c>
      <c r="BR114" s="804"/>
      <c r="BS114" s="804"/>
      <c r="BT114" s="804"/>
      <c r="BU114" s="804"/>
      <c r="BV114" s="804">
        <v>239188</v>
      </c>
      <c r="BW114" s="804"/>
      <c r="BX114" s="804"/>
      <c r="BY114" s="804"/>
      <c r="BZ114" s="804"/>
      <c r="CA114" s="804">
        <v>200285</v>
      </c>
      <c r="CB114" s="804"/>
      <c r="CC114" s="804"/>
      <c r="CD114" s="804"/>
      <c r="CE114" s="804"/>
      <c r="CF114" s="862">
        <v>4.7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756011</v>
      </c>
      <c r="AB117" s="890"/>
      <c r="AC117" s="890"/>
      <c r="AD117" s="890"/>
      <c r="AE117" s="891"/>
      <c r="AF117" s="892">
        <v>736020</v>
      </c>
      <c r="AG117" s="890"/>
      <c r="AH117" s="890"/>
      <c r="AI117" s="890"/>
      <c r="AJ117" s="891"/>
      <c r="AK117" s="892">
        <v>745152</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295</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439</v>
      </c>
      <c r="BP119" s="865"/>
      <c r="BQ119" s="866">
        <v>8687232</v>
      </c>
      <c r="BR119" s="832"/>
      <c r="BS119" s="832"/>
      <c r="BT119" s="832"/>
      <c r="BU119" s="832"/>
      <c r="BV119" s="832">
        <v>8803963</v>
      </c>
      <c r="BW119" s="832"/>
      <c r="BX119" s="832"/>
      <c r="BY119" s="832"/>
      <c r="BZ119" s="832"/>
      <c r="CA119" s="832">
        <v>9453211</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v>125551</v>
      </c>
      <c r="DM119" s="751"/>
      <c r="DN119" s="751"/>
      <c r="DO119" s="751"/>
      <c r="DP119" s="752"/>
      <c r="DQ119" s="753">
        <v>111620</v>
      </c>
      <c r="DR119" s="751"/>
      <c r="DS119" s="751"/>
      <c r="DT119" s="751"/>
      <c r="DU119" s="752"/>
      <c r="DV119" s="835">
        <v>2.6</v>
      </c>
      <c r="DW119" s="836"/>
      <c r="DX119" s="836"/>
      <c r="DY119" s="836"/>
      <c r="DZ119" s="837"/>
    </row>
    <row r="120" spans="1:130" s="212" customFormat="1" ht="26.25" customHeight="1" x14ac:dyDescent="0.2">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4248508</v>
      </c>
      <c r="BR120" s="829"/>
      <c r="BS120" s="829"/>
      <c r="BT120" s="829"/>
      <c r="BU120" s="829"/>
      <c r="BV120" s="829">
        <v>4594158</v>
      </c>
      <c r="BW120" s="829"/>
      <c r="BX120" s="829"/>
      <c r="BY120" s="829"/>
      <c r="BZ120" s="829"/>
      <c r="CA120" s="829">
        <v>4691134</v>
      </c>
      <c r="CB120" s="829"/>
      <c r="CC120" s="829"/>
      <c r="CD120" s="829"/>
      <c r="CE120" s="829"/>
      <c r="CF120" s="853">
        <v>109.8</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1727554</v>
      </c>
      <c r="DH120" s="829"/>
      <c r="DI120" s="829"/>
      <c r="DJ120" s="829"/>
      <c r="DK120" s="829"/>
      <c r="DL120" s="829">
        <v>2082196</v>
      </c>
      <c r="DM120" s="829"/>
      <c r="DN120" s="829"/>
      <c r="DO120" s="829"/>
      <c r="DP120" s="829"/>
      <c r="DQ120" s="829">
        <v>2865849</v>
      </c>
      <c r="DR120" s="829"/>
      <c r="DS120" s="829"/>
      <c r="DT120" s="829"/>
      <c r="DU120" s="829"/>
      <c r="DV120" s="830">
        <v>67.099999999999994</v>
      </c>
      <c r="DW120" s="830"/>
      <c r="DX120" s="830"/>
      <c r="DY120" s="830"/>
      <c r="DZ120" s="831"/>
    </row>
    <row r="121" spans="1:130" s="212" customFormat="1" ht="26.25" customHeight="1" x14ac:dyDescent="0.2">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393038</v>
      </c>
      <c r="BR121" s="804"/>
      <c r="BS121" s="804"/>
      <c r="BT121" s="804"/>
      <c r="BU121" s="804"/>
      <c r="BV121" s="804">
        <v>373645</v>
      </c>
      <c r="BW121" s="804"/>
      <c r="BX121" s="804"/>
      <c r="BY121" s="804"/>
      <c r="BZ121" s="804"/>
      <c r="CA121" s="804">
        <v>348264</v>
      </c>
      <c r="CB121" s="804"/>
      <c r="CC121" s="804"/>
      <c r="CD121" s="804"/>
      <c r="CE121" s="804"/>
      <c r="CF121" s="862">
        <v>8.1999999999999993</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2">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5456001</v>
      </c>
      <c r="BR122" s="832"/>
      <c r="BS122" s="832"/>
      <c r="BT122" s="832"/>
      <c r="BU122" s="832"/>
      <c r="BV122" s="832">
        <v>5377816</v>
      </c>
      <c r="BW122" s="832"/>
      <c r="BX122" s="832"/>
      <c r="BY122" s="832"/>
      <c r="BZ122" s="832"/>
      <c r="CA122" s="832">
        <v>5450601</v>
      </c>
      <c r="CB122" s="832"/>
      <c r="CC122" s="832"/>
      <c r="CD122" s="832"/>
      <c r="CE122" s="832"/>
      <c r="CF122" s="833">
        <v>127.6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2">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447</v>
      </c>
      <c r="BP123" s="865"/>
      <c r="BQ123" s="819">
        <v>10097547</v>
      </c>
      <c r="BR123" s="820"/>
      <c r="BS123" s="820"/>
      <c r="BT123" s="820"/>
      <c r="BU123" s="820"/>
      <c r="BV123" s="820">
        <v>10345619</v>
      </c>
      <c r="BW123" s="820"/>
      <c r="BX123" s="820"/>
      <c r="BY123" s="820"/>
      <c r="BZ123" s="820"/>
      <c r="CA123" s="820">
        <v>10489999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10775</v>
      </c>
      <c r="AB128" s="788"/>
      <c r="AC128" s="788"/>
      <c r="AD128" s="788"/>
      <c r="AE128" s="789"/>
      <c r="AF128" s="790">
        <v>11392</v>
      </c>
      <c r="AG128" s="788"/>
      <c r="AH128" s="788"/>
      <c r="AI128" s="788"/>
      <c r="AJ128" s="789"/>
      <c r="AK128" s="790">
        <v>23393</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4397496</v>
      </c>
      <c r="AB129" s="767"/>
      <c r="AC129" s="767"/>
      <c r="AD129" s="767"/>
      <c r="AE129" s="768"/>
      <c r="AF129" s="769">
        <v>4533797</v>
      </c>
      <c r="AG129" s="767"/>
      <c r="AH129" s="767"/>
      <c r="AI129" s="767"/>
      <c r="AJ129" s="768"/>
      <c r="AK129" s="769">
        <v>4731174</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484126</v>
      </c>
      <c r="AB130" s="767"/>
      <c r="AC130" s="767"/>
      <c r="AD130" s="767"/>
      <c r="AE130" s="768"/>
      <c r="AF130" s="769">
        <v>467754</v>
      </c>
      <c r="AG130" s="767"/>
      <c r="AH130" s="767"/>
      <c r="AI130" s="767"/>
      <c r="AJ130" s="768"/>
      <c r="AK130" s="769">
        <v>458214</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3913370</v>
      </c>
      <c r="AB131" s="751"/>
      <c r="AC131" s="751"/>
      <c r="AD131" s="751"/>
      <c r="AE131" s="752"/>
      <c r="AF131" s="753">
        <v>4066043</v>
      </c>
      <c r="AG131" s="751"/>
      <c r="AH131" s="751"/>
      <c r="AI131" s="751"/>
      <c r="AJ131" s="752"/>
      <c r="AK131" s="753">
        <v>4272960</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6.6722521659999998</v>
      </c>
      <c r="AB132" s="732"/>
      <c r="AC132" s="732"/>
      <c r="AD132" s="732"/>
      <c r="AE132" s="733"/>
      <c r="AF132" s="734">
        <v>6.3175426330000004</v>
      </c>
      <c r="AG132" s="732"/>
      <c r="AH132" s="732"/>
      <c r="AI132" s="732"/>
      <c r="AJ132" s="733"/>
      <c r="AK132" s="734">
        <v>6.1677385229999997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7</v>
      </c>
      <c r="AB133" s="711"/>
      <c r="AC133" s="711"/>
      <c r="AD133" s="711"/>
      <c r="AE133" s="712"/>
      <c r="AF133" s="710">
        <v>6.6</v>
      </c>
      <c r="AG133" s="711"/>
      <c r="AH133" s="711"/>
      <c r="AI133" s="711"/>
      <c r="AJ133" s="712"/>
      <c r="AK133" s="710">
        <v>6.3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kfMdlgBAR0pkU/hTAf/ZW0WuHlq9LynmbpG9Y/jYPFPvFaFwvrjxT+hIg4eoSbeta3SRs0MHzAGKNlQSc1hNg==" saltValue="ONxIiWas3IVccvo6RFSf/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8" zoomScale="60" zoomScaleNormal="8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473</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ezHjlXE5J197a6OpJ+meousmt8dqNgkuQVzG3KODhXGtdHBspCodWvLaYl7FrMQ3t+RM8Iq1HkUQKpPTChMSw==" saltValue="GcfFOAeAuSyniatHEW8x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60" zoomScaleNormal="6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1zMVj4e6fLYdDqhrxxbeK5f4F3dN9HTj0jGShp1xYBL7kg6UhxF6GqMqM3ZcjDcwU30sDRpgtYyh126lKXDfTw==" saltValue="OQ3D9JjCDot6+cy0c/K0/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475</v>
      </c>
      <c r="AL6" s="248"/>
      <c r="AM6" s="248"/>
      <c r="AN6" s="248"/>
    </row>
    <row r="7" spans="1:46" ht="13.5" customHeight="1" x14ac:dyDescent="0.2">
      <c r="A7" s="247"/>
      <c r="AK7" s="250"/>
      <c r="AL7" s="251"/>
      <c r="AM7" s="251"/>
      <c r="AN7" s="252"/>
      <c r="AO7" s="1105" t="s">
        <v>476</v>
      </c>
      <c r="AP7" s="253"/>
      <c r="AQ7" s="254" t="s">
        <v>477</v>
      </c>
      <c r="AR7" s="255"/>
    </row>
    <row r="8" spans="1:46" ht="13.2" x14ac:dyDescent="0.2">
      <c r="A8" s="247"/>
      <c r="AK8" s="256"/>
      <c r="AL8" s="257"/>
      <c r="AM8" s="257"/>
      <c r="AN8" s="258"/>
      <c r="AO8" s="1106"/>
      <c r="AP8" s="259" t="s">
        <v>478</v>
      </c>
      <c r="AQ8" s="260" t="s">
        <v>479</v>
      </c>
      <c r="AR8" s="261" t="s">
        <v>480</v>
      </c>
    </row>
    <row r="9" spans="1:46" ht="13.2" x14ac:dyDescent="0.2">
      <c r="A9" s="247"/>
      <c r="AK9" s="1117" t="s">
        <v>481</v>
      </c>
      <c r="AL9" s="1118"/>
      <c r="AM9" s="1118"/>
      <c r="AN9" s="1119"/>
      <c r="AO9" s="262">
        <v>1702373</v>
      </c>
      <c r="AP9" s="262">
        <v>96918</v>
      </c>
      <c r="AQ9" s="263">
        <v>102505</v>
      </c>
      <c r="AR9" s="264">
        <v>-5.5</v>
      </c>
    </row>
    <row r="10" spans="1:46" ht="13.5" customHeight="1" x14ac:dyDescent="0.2">
      <c r="A10" s="247"/>
      <c r="AK10" s="1117" t="s">
        <v>482</v>
      </c>
      <c r="AL10" s="1118"/>
      <c r="AM10" s="1118"/>
      <c r="AN10" s="1119"/>
      <c r="AO10" s="265">
        <v>194972</v>
      </c>
      <c r="AP10" s="265">
        <v>11100</v>
      </c>
      <c r="AQ10" s="266">
        <v>13118</v>
      </c>
      <c r="AR10" s="267">
        <v>-15.4</v>
      </c>
    </row>
    <row r="11" spans="1:46" ht="13.5" customHeight="1" x14ac:dyDescent="0.2">
      <c r="A11" s="247"/>
      <c r="AK11" s="1117" t="s">
        <v>483</v>
      </c>
      <c r="AL11" s="1118"/>
      <c r="AM11" s="1118"/>
      <c r="AN11" s="1119"/>
      <c r="AO11" s="265" t="s">
        <v>484</v>
      </c>
      <c r="AP11" s="265" t="s">
        <v>484</v>
      </c>
      <c r="AQ11" s="266">
        <v>532</v>
      </c>
      <c r="AR11" s="267" t="s">
        <v>484</v>
      </c>
    </row>
    <row r="12" spans="1:46" ht="13.5" customHeight="1" x14ac:dyDescent="0.2">
      <c r="A12" s="247"/>
      <c r="AK12" s="1117" t="s">
        <v>485</v>
      </c>
      <c r="AL12" s="1118"/>
      <c r="AM12" s="1118"/>
      <c r="AN12" s="1119"/>
      <c r="AO12" s="265" t="s">
        <v>484</v>
      </c>
      <c r="AP12" s="265" t="s">
        <v>484</v>
      </c>
      <c r="AQ12" s="266">
        <v>70</v>
      </c>
      <c r="AR12" s="267" t="s">
        <v>484</v>
      </c>
    </row>
    <row r="13" spans="1:46" ht="13.5" customHeight="1" x14ac:dyDescent="0.2">
      <c r="A13" s="247"/>
      <c r="AK13" s="1117" t="s">
        <v>486</v>
      </c>
      <c r="AL13" s="1118"/>
      <c r="AM13" s="1118"/>
      <c r="AN13" s="1119"/>
      <c r="AO13" s="265">
        <v>34385</v>
      </c>
      <c r="AP13" s="265">
        <v>1958</v>
      </c>
      <c r="AQ13" s="266">
        <v>4255</v>
      </c>
      <c r="AR13" s="267">
        <v>-54</v>
      </c>
    </row>
    <row r="14" spans="1:46" ht="13.5" customHeight="1" x14ac:dyDescent="0.2">
      <c r="A14" s="247"/>
      <c r="AK14" s="1117" t="s">
        <v>487</v>
      </c>
      <c r="AL14" s="1118"/>
      <c r="AM14" s="1118"/>
      <c r="AN14" s="1119"/>
      <c r="AO14" s="265">
        <v>16291</v>
      </c>
      <c r="AP14" s="265">
        <v>927</v>
      </c>
      <c r="AQ14" s="266">
        <v>1813</v>
      </c>
      <c r="AR14" s="267">
        <v>-48.9</v>
      </c>
    </row>
    <row r="15" spans="1:46" ht="13.5" customHeight="1" x14ac:dyDescent="0.2">
      <c r="A15" s="247"/>
      <c r="AK15" s="1120" t="s">
        <v>488</v>
      </c>
      <c r="AL15" s="1121"/>
      <c r="AM15" s="1121"/>
      <c r="AN15" s="1122"/>
      <c r="AO15" s="265">
        <v>-95848</v>
      </c>
      <c r="AP15" s="265">
        <v>-5457</v>
      </c>
      <c r="AQ15" s="266">
        <v>-6003</v>
      </c>
      <c r="AR15" s="267">
        <v>-9.1</v>
      </c>
    </row>
    <row r="16" spans="1:46" ht="13.2" x14ac:dyDescent="0.2">
      <c r="A16" s="247"/>
      <c r="AK16" s="1120" t="s">
        <v>178</v>
      </c>
      <c r="AL16" s="1121"/>
      <c r="AM16" s="1121"/>
      <c r="AN16" s="1122"/>
      <c r="AO16" s="265">
        <v>1852173</v>
      </c>
      <c r="AP16" s="265">
        <v>105447</v>
      </c>
      <c r="AQ16" s="266">
        <v>116291</v>
      </c>
      <c r="AR16" s="267">
        <v>-9.3000000000000007</v>
      </c>
    </row>
    <row r="17" spans="1:46" ht="13.2" x14ac:dyDescent="0.2">
      <c r="A17" s="247"/>
    </row>
    <row r="18" spans="1:46" ht="13.2" x14ac:dyDescent="0.2">
      <c r="A18" s="247"/>
      <c r="AQ18" s="268"/>
      <c r="AR18" s="268"/>
    </row>
    <row r="19" spans="1:46" ht="13.2" x14ac:dyDescent="0.2">
      <c r="A19" s="247"/>
      <c r="AK19" s="243" t="s">
        <v>489</v>
      </c>
    </row>
    <row r="20" spans="1:46" ht="13.2" x14ac:dyDescent="0.2">
      <c r="A20" s="247"/>
      <c r="AK20" s="269"/>
      <c r="AL20" s="270"/>
      <c r="AM20" s="270"/>
      <c r="AN20" s="271"/>
      <c r="AO20" s="272" t="s">
        <v>490</v>
      </c>
      <c r="AP20" s="273" t="s">
        <v>491</v>
      </c>
      <c r="AQ20" s="274" t="s">
        <v>492</v>
      </c>
      <c r="AR20" s="275"/>
    </row>
    <row r="21" spans="1:46" s="248" customFormat="1" ht="13.2" x14ac:dyDescent="0.2">
      <c r="A21" s="276"/>
      <c r="AK21" s="1123" t="s">
        <v>493</v>
      </c>
      <c r="AL21" s="1124"/>
      <c r="AM21" s="1124"/>
      <c r="AN21" s="1125"/>
      <c r="AO21" s="277">
        <v>8.14</v>
      </c>
      <c r="AP21" s="278">
        <v>9.5500000000000007</v>
      </c>
      <c r="AQ21" s="279">
        <v>-1.41</v>
      </c>
      <c r="AS21" s="280"/>
      <c r="AT21" s="276"/>
    </row>
    <row r="22" spans="1:46" s="248" customFormat="1" ht="13.2" x14ac:dyDescent="0.2">
      <c r="A22" s="276"/>
      <c r="AK22" s="1123" t="s">
        <v>494</v>
      </c>
      <c r="AL22" s="1124"/>
      <c r="AM22" s="1124"/>
      <c r="AN22" s="1125"/>
      <c r="AO22" s="281">
        <v>99.4</v>
      </c>
      <c r="AP22" s="282">
        <v>96.7</v>
      </c>
      <c r="AQ22" s="283">
        <v>2.7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497</v>
      </c>
      <c r="AL29" s="248"/>
      <c r="AM29" s="248"/>
      <c r="AN29" s="248"/>
      <c r="AS29" s="290"/>
    </row>
    <row r="30" spans="1:46" ht="13.5" customHeight="1" x14ac:dyDescent="0.2">
      <c r="A30" s="247"/>
      <c r="AK30" s="250"/>
      <c r="AL30" s="251"/>
      <c r="AM30" s="251"/>
      <c r="AN30" s="252"/>
      <c r="AO30" s="1105" t="s">
        <v>476</v>
      </c>
      <c r="AP30" s="253"/>
      <c r="AQ30" s="254" t="s">
        <v>477</v>
      </c>
      <c r="AR30" s="255"/>
    </row>
    <row r="31" spans="1:46" ht="13.2" x14ac:dyDescent="0.2">
      <c r="A31" s="247"/>
      <c r="AK31" s="256"/>
      <c r="AL31" s="257"/>
      <c r="AM31" s="257"/>
      <c r="AN31" s="258"/>
      <c r="AO31" s="1106"/>
      <c r="AP31" s="259" t="s">
        <v>478</v>
      </c>
      <c r="AQ31" s="260" t="s">
        <v>479</v>
      </c>
      <c r="AR31" s="261" t="s">
        <v>480</v>
      </c>
    </row>
    <row r="32" spans="1:46" ht="27" customHeight="1" x14ac:dyDescent="0.2">
      <c r="A32" s="247"/>
      <c r="AK32" s="1107" t="s">
        <v>498</v>
      </c>
      <c r="AL32" s="1108"/>
      <c r="AM32" s="1108"/>
      <c r="AN32" s="1109"/>
      <c r="AO32" s="291">
        <v>587304</v>
      </c>
      <c r="AP32" s="291">
        <v>33436</v>
      </c>
      <c r="AQ32" s="292">
        <v>49899</v>
      </c>
      <c r="AR32" s="293">
        <v>-33</v>
      </c>
    </row>
    <row r="33" spans="1:46" ht="13.5" customHeight="1" x14ac:dyDescent="0.2">
      <c r="A33" s="247"/>
      <c r="AK33" s="1107" t="s">
        <v>499</v>
      </c>
      <c r="AL33" s="1108"/>
      <c r="AM33" s="1108"/>
      <c r="AN33" s="1109"/>
      <c r="AO33" s="291" t="s">
        <v>484</v>
      </c>
      <c r="AP33" s="291" t="s">
        <v>484</v>
      </c>
      <c r="AQ33" s="292" t="s">
        <v>484</v>
      </c>
      <c r="AR33" s="293" t="s">
        <v>484</v>
      </c>
    </row>
    <row r="34" spans="1:46" ht="27" customHeight="1" x14ac:dyDescent="0.2">
      <c r="A34" s="247"/>
      <c r="AK34" s="1107" t="s">
        <v>500</v>
      </c>
      <c r="AL34" s="1108"/>
      <c r="AM34" s="1108"/>
      <c r="AN34" s="1109"/>
      <c r="AO34" s="291" t="s">
        <v>484</v>
      </c>
      <c r="AP34" s="291" t="s">
        <v>484</v>
      </c>
      <c r="AQ34" s="292">
        <v>2</v>
      </c>
      <c r="AR34" s="293" t="s">
        <v>484</v>
      </c>
    </row>
    <row r="35" spans="1:46" ht="27" customHeight="1" x14ac:dyDescent="0.2">
      <c r="A35" s="247"/>
      <c r="AK35" s="1107" t="s">
        <v>501</v>
      </c>
      <c r="AL35" s="1108"/>
      <c r="AM35" s="1108"/>
      <c r="AN35" s="1109"/>
      <c r="AO35" s="291">
        <v>145668</v>
      </c>
      <c r="AP35" s="291">
        <v>8293</v>
      </c>
      <c r="AQ35" s="292">
        <v>13394</v>
      </c>
      <c r="AR35" s="293">
        <v>-38.1</v>
      </c>
    </row>
    <row r="36" spans="1:46" ht="27" customHeight="1" x14ac:dyDescent="0.2">
      <c r="A36" s="247"/>
      <c r="AK36" s="1107" t="s">
        <v>502</v>
      </c>
      <c r="AL36" s="1108"/>
      <c r="AM36" s="1108"/>
      <c r="AN36" s="1109"/>
      <c r="AO36" s="291">
        <v>12180</v>
      </c>
      <c r="AP36" s="291">
        <v>693</v>
      </c>
      <c r="AQ36" s="292">
        <v>2489</v>
      </c>
      <c r="AR36" s="293">
        <v>-72.2</v>
      </c>
    </row>
    <row r="37" spans="1:46" ht="13.5" customHeight="1" x14ac:dyDescent="0.2">
      <c r="A37" s="247"/>
      <c r="AK37" s="1107" t="s">
        <v>503</v>
      </c>
      <c r="AL37" s="1108"/>
      <c r="AM37" s="1108"/>
      <c r="AN37" s="1109"/>
      <c r="AO37" s="291" t="s">
        <v>484</v>
      </c>
      <c r="AP37" s="291" t="s">
        <v>484</v>
      </c>
      <c r="AQ37" s="292">
        <v>625</v>
      </c>
      <c r="AR37" s="293" t="s">
        <v>484</v>
      </c>
    </row>
    <row r="38" spans="1:46" ht="27" customHeight="1" x14ac:dyDescent="0.2">
      <c r="A38" s="247"/>
      <c r="AK38" s="1110" t="s">
        <v>504</v>
      </c>
      <c r="AL38" s="1111"/>
      <c r="AM38" s="1111"/>
      <c r="AN38" s="1112"/>
      <c r="AO38" s="294" t="s">
        <v>484</v>
      </c>
      <c r="AP38" s="294" t="s">
        <v>484</v>
      </c>
      <c r="AQ38" s="295">
        <v>5</v>
      </c>
      <c r="AR38" s="283" t="s">
        <v>484</v>
      </c>
      <c r="AS38" s="290"/>
    </row>
    <row r="39" spans="1:46" ht="13.2" x14ac:dyDescent="0.2">
      <c r="A39" s="247"/>
      <c r="AK39" s="1110" t="s">
        <v>505</v>
      </c>
      <c r="AL39" s="1111"/>
      <c r="AM39" s="1111"/>
      <c r="AN39" s="1112"/>
      <c r="AO39" s="291">
        <v>-23393</v>
      </c>
      <c r="AP39" s="291">
        <v>-1332</v>
      </c>
      <c r="AQ39" s="292">
        <v>-2982</v>
      </c>
      <c r="AR39" s="293">
        <v>-55.3</v>
      </c>
      <c r="AS39" s="290"/>
    </row>
    <row r="40" spans="1:46" ht="27" customHeight="1" x14ac:dyDescent="0.2">
      <c r="A40" s="247"/>
      <c r="AK40" s="1107" t="s">
        <v>506</v>
      </c>
      <c r="AL40" s="1108"/>
      <c r="AM40" s="1108"/>
      <c r="AN40" s="1109"/>
      <c r="AO40" s="291">
        <v>-458214</v>
      </c>
      <c r="AP40" s="291">
        <v>-26087</v>
      </c>
      <c r="AQ40" s="292">
        <v>-43756</v>
      </c>
      <c r="AR40" s="293">
        <v>-40.4</v>
      </c>
      <c r="AS40" s="290"/>
    </row>
    <row r="41" spans="1:46" ht="13.2" x14ac:dyDescent="0.2">
      <c r="A41" s="247"/>
      <c r="AK41" s="1113" t="s">
        <v>288</v>
      </c>
      <c r="AL41" s="1114"/>
      <c r="AM41" s="1114"/>
      <c r="AN41" s="1115"/>
      <c r="AO41" s="291">
        <v>263545</v>
      </c>
      <c r="AP41" s="291">
        <v>15004</v>
      </c>
      <c r="AQ41" s="292">
        <v>19675</v>
      </c>
      <c r="AR41" s="293">
        <v>-23.7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507</v>
      </c>
    </row>
    <row r="48" spans="1:46" ht="13.2" x14ac:dyDescent="0.2">
      <c r="A48" s="247"/>
      <c r="AK48" s="301" t="s">
        <v>508</v>
      </c>
      <c r="AL48" s="301"/>
      <c r="AM48" s="301"/>
      <c r="AN48" s="301"/>
      <c r="AO48" s="301"/>
      <c r="AP48" s="301"/>
      <c r="AQ48" s="302"/>
      <c r="AR48" s="301"/>
    </row>
    <row r="49" spans="1:44" ht="13.5" customHeight="1" x14ac:dyDescent="0.2">
      <c r="A49" s="247"/>
      <c r="AK49" s="303"/>
      <c r="AL49" s="304"/>
      <c r="AM49" s="1100" t="s">
        <v>476</v>
      </c>
      <c r="AN49" s="1102" t="s">
        <v>509</v>
      </c>
      <c r="AO49" s="1103"/>
      <c r="AP49" s="1103"/>
      <c r="AQ49" s="1103"/>
      <c r="AR49" s="1104"/>
    </row>
    <row r="50" spans="1:44" ht="13.2" x14ac:dyDescent="0.2">
      <c r="A50" s="247"/>
      <c r="AK50" s="305"/>
      <c r="AL50" s="306"/>
      <c r="AM50" s="1101"/>
      <c r="AN50" s="307" t="s">
        <v>510</v>
      </c>
      <c r="AO50" s="308" t="s">
        <v>511</v>
      </c>
      <c r="AP50" s="309" t="s">
        <v>512</v>
      </c>
      <c r="AQ50" s="310" t="s">
        <v>513</v>
      </c>
      <c r="AR50" s="311" t="s">
        <v>514</v>
      </c>
    </row>
    <row r="51" spans="1:44" ht="13.2" x14ac:dyDescent="0.2">
      <c r="A51" s="247"/>
      <c r="AK51" s="303" t="s">
        <v>515</v>
      </c>
      <c r="AL51" s="304"/>
      <c r="AM51" s="312">
        <v>1434443</v>
      </c>
      <c r="AN51" s="313">
        <v>82170</v>
      </c>
      <c r="AO51" s="314">
        <v>-19.7</v>
      </c>
      <c r="AP51" s="315">
        <v>96248</v>
      </c>
      <c r="AQ51" s="316">
        <v>10</v>
      </c>
      <c r="AR51" s="317">
        <v>-29.7</v>
      </c>
    </row>
    <row r="52" spans="1:44" ht="13.2" x14ac:dyDescent="0.2">
      <c r="A52" s="247"/>
      <c r="AK52" s="318"/>
      <c r="AL52" s="319" t="s">
        <v>516</v>
      </c>
      <c r="AM52" s="320">
        <v>190491</v>
      </c>
      <c r="AN52" s="321">
        <v>10912</v>
      </c>
      <c r="AO52" s="322">
        <v>-24.6</v>
      </c>
      <c r="AP52" s="323">
        <v>55768</v>
      </c>
      <c r="AQ52" s="324">
        <v>17.5</v>
      </c>
      <c r="AR52" s="325">
        <v>-42.1</v>
      </c>
    </row>
    <row r="53" spans="1:44" ht="13.2" x14ac:dyDescent="0.2">
      <c r="A53" s="247"/>
      <c r="AK53" s="303" t="s">
        <v>517</v>
      </c>
      <c r="AL53" s="304"/>
      <c r="AM53" s="312">
        <v>799257</v>
      </c>
      <c r="AN53" s="313">
        <v>45695</v>
      </c>
      <c r="AO53" s="314">
        <v>-44.4</v>
      </c>
      <c r="AP53" s="315">
        <v>76413</v>
      </c>
      <c r="AQ53" s="316">
        <v>-20.6</v>
      </c>
      <c r="AR53" s="317">
        <v>-23.8</v>
      </c>
    </row>
    <row r="54" spans="1:44" ht="13.2" x14ac:dyDescent="0.2">
      <c r="A54" s="247"/>
      <c r="AK54" s="318"/>
      <c r="AL54" s="319" t="s">
        <v>516</v>
      </c>
      <c r="AM54" s="320">
        <v>151916</v>
      </c>
      <c r="AN54" s="321">
        <v>8685</v>
      </c>
      <c r="AO54" s="322">
        <v>-20.399999999999999</v>
      </c>
      <c r="AP54" s="323">
        <v>39658</v>
      </c>
      <c r="AQ54" s="324">
        <v>-28.9</v>
      </c>
      <c r="AR54" s="325">
        <v>8.5</v>
      </c>
    </row>
    <row r="55" spans="1:44" ht="13.2" x14ac:dyDescent="0.2">
      <c r="A55" s="247"/>
      <c r="AK55" s="303" t="s">
        <v>518</v>
      </c>
      <c r="AL55" s="304"/>
      <c r="AM55" s="312">
        <v>354015</v>
      </c>
      <c r="AN55" s="313">
        <v>20178</v>
      </c>
      <c r="AO55" s="314">
        <v>-55.8</v>
      </c>
      <c r="AP55" s="315">
        <v>66481</v>
      </c>
      <c r="AQ55" s="316">
        <v>-13</v>
      </c>
      <c r="AR55" s="317">
        <v>-42.8</v>
      </c>
    </row>
    <row r="56" spans="1:44" ht="13.2" x14ac:dyDescent="0.2">
      <c r="A56" s="247"/>
      <c r="AK56" s="318"/>
      <c r="AL56" s="319" t="s">
        <v>516</v>
      </c>
      <c r="AM56" s="320">
        <v>153625</v>
      </c>
      <c r="AN56" s="321">
        <v>8756</v>
      </c>
      <c r="AO56" s="322">
        <v>0.8</v>
      </c>
      <c r="AP56" s="323">
        <v>36120</v>
      </c>
      <c r="AQ56" s="324">
        <v>-8.9</v>
      </c>
      <c r="AR56" s="325">
        <v>9.6999999999999993</v>
      </c>
    </row>
    <row r="57" spans="1:44" ht="13.2" x14ac:dyDescent="0.2">
      <c r="A57" s="247"/>
      <c r="AK57" s="303" t="s">
        <v>519</v>
      </c>
      <c r="AL57" s="304"/>
      <c r="AM57" s="312">
        <v>448444</v>
      </c>
      <c r="AN57" s="313">
        <v>25516</v>
      </c>
      <c r="AO57" s="314">
        <v>26.5</v>
      </c>
      <c r="AP57" s="315">
        <v>67825</v>
      </c>
      <c r="AQ57" s="316">
        <v>2</v>
      </c>
      <c r="AR57" s="317">
        <v>24.5</v>
      </c>
    </row>
    <row r="58" spans="1:44" ht="13.2" x14ac:dyDescent="0.2">
      <c r="A58" s="247"/>
      <c r="AK58" s="318"/>
      <c r="AL58" s="319" t="s">
        <v>516</v>
      </c>
      <c r="AM58" s="320">
        <v>150309</v>
      </c>
      <c r="AN58" s="321">
        <v>8552</v>
      </c>
      <c r="AO58" s="322">
        <v>-2.2999999999999998</v>
      </c>
      <c r="AP58" s="323">
        <v>39417</v>
      </c>
      <c r="AQ58" s="324">
        <v>9.1</v>
      </c>
      <c r="AR58" s="325">
        <v>-11.4</v>
      </c>
    </row>
    <row r="59" spans="1:44" ht="13.2" x14ac:dyDescent="0.2">
      <c r="A59" s="247"/>
      <c r="AK59" s="303" t="s">
        <v>520</v>
      </c>
      <c r="AL59" s="304"/>
      <c r="AM59" s="312">
        <v>651334</v>
      </c>
      <c r="AN59" s="313">
        <v>37081</v>
      </c>
      <c r="AO59" s="314">
        <v>45.3</v>
      </c>
      <c r="AP59" s="315">
        <v>81158</v>
      </c>
      <c r="AQ59" s="316">
        <v>19.7</v>
      </c>
      <c r="AR59" s="317">
        <v>25.6</v>
      </c>
    </row>
    <row r="60" spans="1:44" ht="13.2" x14ac:dyDescent="0.2">
      <c r="A60" s="247"/>
      <c r="AK60" s="318"/>
      <c r="AL60" s="319" t="s">
        <v>516</v>
      </c>
      <c r="AM60" s="320">
        <v>183611</v>
      </c>
      <c r="AN60" s="321">
        <v>10453</v>
      </c>
      <c r="AO60" s="322">
        <v>22.2</v>
      </c>
      <c r="AP60" s="323">
        <v>45320</v>
      </c>
      <c r="AQ60" s="324">
        <v>15</v>
      </c>
      <c r="AR60" s="325">
        <v>7.2</v>
      </c>
    </row>
    <row r="61" spans="1:44" ht="13.2" x14ac:dyDescent="0.2">
      <c r="A61" s="247"/>
      <c r="AK61" s="303" t="s">
        <v>521</v>
      </c>
      <c r="AL61" s="326"/>
      <c r="AM61" s="312">
        <v>737499</v>
      </c>
      <c r="AN61" s="313">
        <v>42128</v>
      </c>
      <c r="AO61" s="314">
        <v>-9.6</v>
      </c>
      <c r="AP61" s="315">
        <v>77625</v>
      </c>
      <c r="AQ61" s="327">
        <v>-0.4</v>
      </c>
      <c r="AR61" s="317">
        <v>-9.1999999999999993</v>
      </c>
    </row>
    <row r="62" spans="1:44" ht="13.2" x14ac:dyDescent="0.2">
      <c r="A62" s="247"/>
      <c r="AK62" s="318"/>
      <c r="AL62" s="319" t="s">
        <v>516</v>
      </c>
      <c r="AM62" s="320">
        <v>165990</v>
      </c>
      <c r="AN62" s="321">
        <v>9472</v>
      </c>
      <c r="AO62" s="322">
        <v>-4.9000000000000004</v>
      </c>
      <c r="AP62" s="323">
        <v>43257</v>
      </c>
      <c r="AQ62" s="324">
        <v>0.8</v>
      </c>
      <c r="AR62" s="325">
        <v>-5.7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9eQPd9u6jtnFwnkmdnTksvDJmbFxiyd3xUQzZsHMd7j62BFXScTIGWUvMkxjbZjEMRT80eJznhSmO0XLlBrPqA==" saltValue="ZGDlFYs6GS101Y0CPS0k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9" zoomScale="60" zoomScaleNormal="6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473</v>
      </c>
    </row>
    <row r="121" spans="125:125" ht="13.5" hidden="1" customHeight="1" x14ac:dyDescent="0.2">
      <c r="DU121" s="241"/>
    </row>
  </sheetData>
  <sheetProtection algorithmName="SHA-512" hashValue="SNSwJZmg/WkHUf7/PlHffsWO8CzGnsIXHl0XcCDMGzsEOUQu2aToW/vZALI/2IQCD/IjxtN/RjpYBd4r3iVvGA==" saltValue="xKETE0VbkIScDXmWYUFbo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60" zoomScaleNormal="6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473</v>
      </c>
    </row>
  </sheetData>
  <sheetProtection algorithmName="SHA-512" hashValue="U3qR4hWiIfk1EjEUaYG/TSX4Bzl2FNd0q54XdgTPuXzJSBPK7eKI+QFAX2XjPrqFuNrOWfe+55tvdt9EGvXckQ==" saltValue="qXJpownD0I4d8QFftCZRK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26" t="s">
        <v>3</v>
      </c>
      <c r="D47" s="1126"/>
      <c r="E47" s="1127"/>
      <c r="F47" s="11">
        <v>9.27</v>
      </c>
      <c r="G47" s="12">
        <v>17.829999999999998</v>
      </c>
      <c r="H47" s="12">
        <v>21.44</v>
      </c>
      <c r="I47" s="12">
        <v>27.12</v>
      </c>
      <c r="J47" s="13">
        <v>28.79</v>
      </c>
    </row>
    <row r="48" spans="2:10" ht="57.75" customHeight="1" x14ac:dyDescent="0.2">
      <c r="B48" s="14"/>
      <c r="C48" s="1128" t="s">
        <v>4</v>
      </c>
      <c r="D48" s="1128"/>
      <c r="E48" s="1129"/>
      <c r="F48" s="15">
        <v>4.67</v>
      </c>
      <c r="G48" s="16">
        <v>6.1</v>
      </c>
      <c r="H48" s="16">
        <v>6.4</v>
      </c>
      <c r="I48" s="16">
        <v>6.41</v>
      </c>
      <c r="J48" s="17">
        <v>6.7</v>
      </c>
    </row>
    <row r="49" spans="2:10" ht="57.75" customHeight="1" thickBot="1" x14ac:dyDescent="0.25">
      <c r="B49" s="18"/>
      <c r="C49" s="1130" t="s">
        <v>5</v>
      </c>
      <c r="D49" s="1130"/>
      <c r="E49" s="1131"/>
      <c r="F49" s="19">
        <v>0.81</v>
      </c>
      <c r="G49" s="20">
        <v>11.09</v>
      </c>
      <c r="H49" s="20">
        <v>3.34</v>
      </c>
      <c r="I49" s="20">
        <v>6.53</v>
      </c>
      <c r="J49" s="21">
        <v>3.36</v>
      </c>
    </row>
    <row r="50" spans="2:10" ht="13.2" x14ac:dyDescent="0.2"/>
  </sheetData>
  <sheetProtection algorithmName="SHA-512" hashValue="h77fhElStzutF3vLbt+ObulsyPiekKoYZOf4OO1u1pb2RWDCSMCiceGC1D6EzZA2wv7/sXk76q8HUAxTUHzgsg==" saltValue="FDGMyujiJV2bfxDToTpX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2026-03-19T01:46:41Z</cp:lastPrinted>
  <dcterms:created xsi:type="dcterms:W3CDTF">2026-02-23T09:20:47Z</dcterms:created>
  <dcterms:modified xsi:type="dcterms:W3CDTF">2026-03-19T01:47:12Z</dcterms:modified>
  <cp:category/>
</cp:coreProperties>
</file>