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s101\Share_HDD_O\350330市町支援課_HDD\SD-149\財政担当共有フォルダー\12 普通会計決算統計\財政状況資料集\R6財政状況資料集\04　市町→\09 嬉野市◎\"/>
    </mc:Choice>
  </mc:AlternateContent>
  <xr:revisionPtr revIDLastSave="0" documentId="13_ncr:1_{DCF41B13-BB1A-4180-8C53-CC32978822BF}" xr6:coauthVersionLast="47" xr6:coauthVersionMax="47" xr10:uidLastSave="{00000000-0000-0000-0000-000000000000}"/>
  <bookViews>
    <workbookView xWindow="-108" yWindow="-108" windowWidth="30936" windowHeight="16776" tabRatio="90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U36" i="10"/>
  <c r="C36" i="10"/>
  <c r="CO35" i="10"/>
  <c r="BE35" i="10"/>
  <c r="C35" i="10"/>
  <c r="CO34" i="10"/>
  <c r="BW34" i="10"/>
  <c r="BW35" i="10" s="1"/>
  <c r="BW36" i="10" s="1"/>
  <c r="BW37" i="10" s="1"/>
  <c r="BW38" i="10" s="1"/>
  <c r="BW39" i="10" s="1"/>
  <c r="BW40" i="10" s="1"/>
  <c r="BW41" i="10" s="1"/>
  <c r="BW42" i="10" s="1"/>
  <c r="BW43" i="10" s="1"/>
  <c r="BE34" i="10"/>
  <c r="C34" i="10"/>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<sst xmlns="http://schemas.openxmlformats.org/spreadsheetml/2006/main" count="1062" uniqueCount="566">
  <si>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</si>
  <si>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</si>
  <si>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</si>
  <si>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</si>
  <si>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</si>
  <si>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</si>
  <si>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</si>
  <si>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</si>
  <si>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</si>
  <si>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</si>
  <si>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</si>
  <si>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</si>
  <si>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</si>
  <si>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</si>
  <si>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</si>
  <si>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</si>
  <si>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</si>
  <si>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</si>
  <si>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</si>
  <si>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</si>
  <si>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</si>
  <si>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</si>
  <si>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</si>
  <si>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</si>
  <si>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</si>
  <si>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</si>
  <si>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</si>
  <si>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</si>
  <si>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</si>
  <si>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</si>
  <si>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</si>
  <si>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</si>
  <si>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</si>
  <si>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</si>
  <si>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</si>
  <si>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</si>
  <si>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</si>
  <si>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</si>
  <si>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</si>
  <si>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</si>
  <si>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</si>
  <si>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</si>
  <si>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</si>
  <si>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</si>
  <si>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</si>
  <si>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</si>
  <si>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</si>
  <si>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</si>
  <si>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</si>
  <si>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</si>
  <si>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</si>
  <si>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</si>
  <si>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</si>
  <si>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</si>
  <si>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</si>
  <si>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</si>
  <si>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</si>
  <si>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</si>
  <si>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</si>
  <si>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</si>
  <si>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</si>
  <si>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</si>
  <si>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</si>
  <si>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</si>
  <si>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</si>
  <si>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</si>
  <si>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</si>
  <si>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</si>
  <si>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</si>
  <si>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</si>
  <si>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</si>
  <si>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</si>
  <si>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</si>
  <si>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</si>
  <si>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</si>
  <si>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</si>
  <si>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</si>
  <si>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</si>
  <si>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</si>
  <si>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</si>
  <si>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</si>
  <si>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</si>
  <si>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</si>
  <si>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</si>
  <si>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</si>
  <si>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</si>
  <si>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</si>
  <si>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</si>
  <si>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</si>
  <si>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</si>
  <si>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</si>
  <si>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</si>
  <si>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</si>
  <si>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</si>
  <si>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嬉野市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</si>
  <si>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</si>
  <si>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</si>
  <si>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</si>
  <si>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</si>
  <si>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</si>
  <si>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</si>
  <si>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</si>
  <si>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</si>
  <si>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</si>
  <si>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</si>
  <si>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</si>
  <si>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</si>
  <si>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</si>
  <si>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</si>
  <si>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</si>
  <si>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</si>
  <si>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</si>
  <si>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</si>
  <si>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</si>
  <si>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</si>
  <si>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</si>
  <si>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</si>
  <si>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</si>
  <si>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</si>
  <si>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</si>
  <si>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</si>
  <si>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</si>
  <si>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</si>
  <si>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</si>
  <si>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</si>
  <si>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</si>
  <si>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</si>
  <si>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</si>
  <si>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</si>
  <si>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</si>
  <si>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</si>
  <si>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</si>
  <si>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</si>
  <si>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</si>
  <si>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</si>
  <si>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</si>
  <si>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</si>
  <si>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</si>
  <si>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</si>
  <si>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</si>
  <si>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</si>
  <si>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</si>
  <si>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</si>
  <si>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</si>
  <si>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</si>
  <si>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</si>
  <si>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</si>
  <si>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</si>
  <si>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</si>
  <si>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</si>
  <si>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</si>
  <si>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</si>
  <si>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</si>
  <si>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</si>
  <si>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</si>
  <si>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</si>
  <si>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</si>
  <si>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</si>
  <si>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</si>
  <si>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</si>
  <si>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</si>
  <si>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</si>
  <si>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</si>
  <si>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</si>
  <si>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</si>
  <si>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</si>
  <si>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</si>
  <si>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</si>
  <si>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</si>
  <si>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</si>
  <si>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</si>
  <si>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</si>
  <si>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</si>
  <si>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</si>
  <si>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</si>
  <si>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</si>
  <si>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</si>
  <si>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</si>
  <si>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</si>
  <si>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</si>
  <si>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</si>
  <si>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</si>
  <si>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</si>
  <si>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</si>
  <si>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</si>
  <si>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</si>
  <si>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</si>
  <si>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</si>
  <si>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</si>
  <si>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</si>
  <si>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</si>
  <si>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</si>
  <si>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</si>
  <si>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</si>
  <si>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</si>
  <si>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</si>
  <si>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</si>
  <si>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</si>
  <si>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</si>
  <si>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</si>
  <si>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</si>
  <si>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</si>
  <si>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</si>
  <si>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</si>
  <si>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佐賀県嬉野市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</si>
  <si>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</si>
  <si>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</si>
  <si>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</si>
  <si>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</si>
  <si>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</si>
  <si>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</si>
  <si>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</si>
  <si>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</si>
  <si>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</si>
  <si>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</si>
  <si>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</si>
  <si>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</si>
  <si>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</si>
  <si>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</si>
  <si>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</si>
  <si>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</si>
  <si>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</si>
  <si>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</si>
  <si>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</si>
  <si>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</si>
  <si>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</si>
  <si>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</si>
  <si>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</si>
  <si>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</si>
  <si>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</si>
  <si>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</si>
  <si>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</si>
  <si>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</si>
  <si>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</si>
  <si>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</si>
  <si>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</si>
  <si>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</si>
  <si>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</si>
  <si>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</si>
  <si>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</si>
  <si>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</si>
  <si>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</si>
  <si>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</si>
  <si>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</si>
  <si>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</si>
  <si>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</si>
  <si>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</si>
  <si>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</si>
  <si>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</si>
  <si>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</si>
  <si>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</si>
  <si>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</si>
  <si>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</si>
  <si>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</si>
  <si>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</si>
  <si>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</si>
  <si>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</si>
  <si>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</si>
  <si>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</si>
  <si>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</si>
  <si>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</si>
  <si>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</si>
  <si>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</si>
  <si>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</si>
  <si>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</si>
  <si>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</si>
  <si>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</si>
  <si>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</si>
  <si>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</si>
  <si>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</si>
  <si>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</si>
  <si>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</si>
  <si>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</si>
  <si>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</si>
  <si>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</si>
  <si>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</si>
  <si>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</si>
  <si>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</si>
  <si>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</si>
  <si>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</si>
  <si>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</si>
  <si>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</si>
  <si>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</si>
  <si>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</si>
  <si>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</si>
  <si>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</si>
  <si>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</si>
  <si>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</si>
  <si>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</si>
  <si>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</si>
  <si>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</si>
  <si>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</si>
  <si>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</si>
  <si>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</si>
  <si>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</si>
  <si>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</si>
  <si>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</si>
  <si>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</si>
  <si>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</si>
  <si>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</si>
  <si>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</si>
  <si>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</si>
  <si>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</si>
  <si>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</si>
  <si>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</si>
  <si>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</si>
  <si>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</si>
  <si>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</si>
  <si>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</si>
  <si>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</si>
  <si>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</si>
  <si>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</si>
  <si>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</si>
  <si>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</si>
  <si>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</si>
  <si>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</si>
  <si>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</si>
  <si>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</si>
  <si>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</si>
  <si>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</si>
  <si>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</si>
  <si>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</si>
  <si>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</si>
  <si>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</si>
  <si>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</si>
  <si>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</si>
  <si>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</si>
  <si>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</si>
  <si>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</si>
  <si>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</si>
  <si>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</si>
  <si>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</si>
  <si>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</si>
  <si>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</si>
  <si>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</si>
  <si>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</si>
  <si>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</si>
  <si>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</si>
  <si>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</si>
  <si>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</si>
  <si>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</si>
  <si>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</si>
  <si>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</si>
  <si>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</si>
  <si>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</si>
  <si>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</si>
  <si>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</si>
  <si>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</si>
  <si>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</si>
  <si>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</si>
  <si>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</si>
  <si>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</si>
  <si>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</si>
  <si>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</si>
  <si>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</si>
  <si>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佐賀県嬉野市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</si>
  <si>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</si>
  <si>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</si>
  <si>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</si>
  <si>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</si>
  <si>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</si>
  <si>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</si>
  <si>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</si>
  <si>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</si>
  <si>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</si>
  <si>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</si>
  <si>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</si>
  <si>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</si>
  <si>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</si>
  <si>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</si>
  <si>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</si>
  <si>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</si>
  <si>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</si>
  <si>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</si>
  <si>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</si>
  <si>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</si>
  <si>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嬉野市嬉野都市計画事業嬉野温泉駅周辺土地区画整理事業費特別会計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</si>
  <si>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</si>
  <si>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</si>
  <si>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</si>
  <si>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</si>
  <si>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</si>
  <si>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</si>
  <si>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</si>
  <si>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</si>
  <si>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</si>
  <si>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</si>
  <si>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</si>
  <si>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</si>
  <si>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</si>
  <si>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嬉野市国民健康保険特別会計</t>
    <phoneticPr fontId="5"/>
  </si>
  <si>
    <t>嬉野市後期高齢者医療特別会計</t>
    <phoneticPr fontId="5"/>
  </si>
  <si>
    <t>嬉野市下水道事業会計（公共下水道事業）</t>
    <phoneticPr fontId="5"/>
  </si>
  <si>
    <t>法適用企業</t>
    <phoneticPr fontId="5"/>
  </si>
  <si>
    <t>嬉野市下水道事業会計（農業集落排水事業）</t>
    <phoneticPr fontId="5"/>
  </si>
  <si>
    <t>嬉野市下水道事業会計（特定地域生活排水処理事業）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</si>
  <si>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</si>
  <si>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</si>
  <si>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</si>
  <si>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</si>
  <si>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</si>
  <si>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</si>
  <si>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</si>
  <si>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</si>
  <si>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</si>
  <si>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</si>
  <si>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</si>
  <si>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</si>
  <si>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</si>
  <si>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</si>
  <si>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</si>
  <si>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</si>
  <si>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</si>
  <si>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</si>
  <si>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</si>
  <si>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</si>
  <si>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</si>
  <si>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</si>
  <si>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</si>
  <si>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</si>
  <si>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</si>
  <si>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</si>
  <si>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</si>
  <si>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</si>
  <si>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</si>
  <si>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</si>
  <si>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</si>
  <si>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</si>
  <si>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</si>
  <si>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</si>
  <si>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</si>
  <si>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</si>
  <si>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</si>
  <si>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</si>
  <si>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</si>
  <si>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</si>
  <si>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</si>
  <si>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</si>
  <si>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</si>
  <si>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</si>
  <si>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</si>
  <si>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</si>
  <si>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</si>
  <si>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</si>
  <si>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</si>
  <si>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</si>
  <si>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</si>
  <si>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</si>
  <si>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</si>
  <si>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</si>
  <si>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</si>
  <si>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</si>
  <si>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</si>
  <si>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</si>
  <si>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</si>
  <si>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</si>
  <si>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</si>
  <si>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</si>
  <si>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</si>
  <si>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</si>
  <si>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</si>
  <si>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</si>
  <si>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</si>
  <si>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</si>
  <si>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</si>
  <si>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</si>
  <si>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</si>
  <si>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</si>
  <si>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</si>
  <si>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</si>
  <si>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</si>
  <si>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</si>
  <si>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</si>
  <si>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</si>
  <si>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</si>
  <si>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</si>
  <si>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</si>
  <si>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</si>
  <si>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</si>
  <si>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</si>
  <si>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</si>
  <si>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</si>
  <si>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</si>
  <si>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</si>
  <si>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</si>
  <si>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</si>
  <si>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</si>
  <si>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</si>
  <si>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</si>
  <si>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</si>
  <si>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</si>
  <si>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</si>
  <si>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</si>
  <si>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</si>
  <si>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</si>
  <si>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</si>
  <si>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</si>
  <si>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</si>
  <si>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</si>
  <si>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</si>
  <si>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</si>
  <si>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</si>
  <si>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</si>
  <si>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</si>
  <si>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</si>
  <si>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</si>
  <si>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</si>
  <si>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</si>
  <si>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</si>
  <si>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</si>
  <si>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</si>
  <si>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</si>
  <si>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</si>
  <si>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</si>
  <si>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</si>
  <si>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</si>
  <si>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</si>
  <si>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</si>
  <si>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</si>
  <si>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</si>
  <si>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</si>
  <si>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</si>
  <si>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</si>
  <si>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</si>
  <si>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</si>
  <si>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</si>
  <si>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</si>
  <si>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</si>
  <si>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</si>
  <si>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</si>
  <si>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</si>
  <si>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0.15</t>
  </si>
  <si>
    <t>▲ 1.58</t>
  </si>
  <si>
    <t>一般会計</t>
  </si>
  <si>
    <t>嬉野市下水道事業会計（農業集落排水事業）</t>
  </si>
  <si>
    <t>嬉野市国民健康保険特別会計</t>
  </si>
  <si>
    <t>嬉野市下水道事業会計（公共下水道事業）</t>
  </si>
  <si>
    <t>嬉野市下水道事業会計（特定地域生活排水処理事業）</t>
  </si>
  <si>
    <t>嬉野市後期高齢者医療特別会計</t>
  </si>
  <si>
    <t>▲ 0.00</t>
  </si>
  <si>
    <t>嬉野市嬉野都市計画事業嬉野温泉駅周辺土地区画整理事業費特別会計</t>
  </si>
  <si>
    <t>その他会計（赤字）</t>
  </si>
  <si>
    <t>その他会計（黒字）</t>
  </si>
  <si>
    <t>R02</t>
    <phoneticPr fontId="5"/>
  </si>
  <si>
    <t>R03</t>
    <phoneticPr fontId="5"/>
  </si>
  <si>
    <t>R04</t>
    <phoneticPr fontId="5"/>
  </si>
  <si>
    <t>R05</t>
    <phoneticPr fontId="5"/>
  </si>
  <si>
    <t>R06</t>
    <phoneticPr fontId="5"/>
  </si>
  <si>
    <t>鹿島・藤津地区衛生施設組合</t>
    <rPh sb="0" eb="2">
      <t>カシマ</t>
    </rPh>
    <rPh sb="3" eb="5">
      <t>フジツ</t>
    </rPh>
    <rPh sb="5" eb="7">
      <t>チク</t>
    </rPh>
    <rPh sb="7" eb="9">
      <t>エイセイ</t>
    </rPh>
    <rPh sb="9" eb="11">
      <t>シセツ</t>
    </rPh>
    <rPh sb="11" eb="13">
      <t>クミアイ</t>
    </rPh>
    <phoneticPr fontId="2"/>
  </si>
  <si>
    <t>杵藤地区広域市町村圏組合</t>
    <rPh sb="0" eb="2">
      <t>キトウ</t>
    </rPh>
    <rPh sb="2" eb="4">
      <t>チク</t>
    </rPh>
    <rPh sb="4" eb="6">
      <t>コウイキ</t>
    </rPh>
    <rPh sb="6" eb="9">
      <t>シチョウソン</t>
    </rPh>
    <rPh sb="9" eb="10">
      <t>ケン</t>
    </rPh>
    <rPh sb="10" eb="12">
      <t>クミアイ</t>
    </rPh>
    <phoneticPr fontId="2"/>
  </si>
  <si>
    <t>杵藤地区広域市町村圏組合(特別会計)</t>
    <rPh sb="0" eb="2">
      <t>キトウ</t>
    </rPh>
    <rPh sb="2" eb="4">
      <t>チク</t>
    </rPh>
    <rPh sb="4" eb="6">
      <t>コウイキ</t>
    </rPh>
    <rPh sb="6" eb="9">
      <t>シチョウソン</t>
    </rPh>
    <rPh sb="9" eb="10">
      <t>ケン</t>
    </rPh>
    <rPh sb="10" eb="12">
      <t>クミアイ</t>
    </rPh>
    <rPh sb="13" eb="15">
      <t>トクベツ</t>
    </rPh>
    <rPh sb="15" eb="17">
      <t>カイケイ</t>
    </rPh>
    <phoneticPr fontId="2"/>
  </si>
  <si>
    <t>佐賀県後期高齢者医療広域連合</t>
    <rPh sb="0" eb="3">
      <t>サガケン</t>
    </rPh>
    <rPh sb="3" eb="8">
      <t>コウキコウレイシャ</t>
    </rPh>
    <rPh sb="8" eb="10">
      <t>イリョウ</t>
    </rPh>
    <rPh sb="10" eb="12">
      <t>コウイキ</t>
    </rPh>
    <rPh sb="12" eb="14">
      <t>レンゴウ</t>
    </rPh>
    <phoneticPr fontId="2"/>
  </si>
  <si>
    <t>佐賀県後期高齢者医療広域連合(医療)</t>
    <rPh sb="0" eb="3">
      <t>サガケン</t>
    </rPh>
    <rPh sb="3" eb="8">
      <t>コウキコウレイシャ</t>
    </rPh>
    <rPh sb="8" eb="10">
      <t>イリョウ</t>
    </rPh>
    <rPh sb="10" eb="12">
      <t>コウイキ</t>
    </rPh>
    <rPh sb="12" eb="14">
      <t>レンゴウ</t>
    </rPh>
    <rPh sb="15" eb="17">
      <t>イリョウ</t>
    </rPh>
    <phoneticPr fontId="2"/>
  </si>
  <si>
    <t>佐賀県市町総合事務組合</t>
    <rPh sb="0" eb="3">
      <t>サガケン</t>
    </rPh>
    <rPh sb="3" eb="5">
      <t>シマチ</t>
    </rPh>
    <rPh sb="5" eb="7">
      <t>ソウゴウ</t>
    </rPh>
    <rPh sb="7" eb="11">
      <t>ジムクミアイ</t>
    </rPh>
    <phoneticPr fontId="2"/>
  </si>
  <si>
    <t>佐賀県市町総合事務組合(交通災害)</t>
    <rPh sb="0" eb="3">
      <t>サガケン</t>
    </rPh>
    <rPh sb="3" eb="5">
      <t>シマチ</t>
    </rPh>
    <rPh sb="5" eb="7">
      <t>ソウゴウ</t>
    </rPh>
    <rPh sb="7" eb="11">
      <t>ジムクミアイ</t>
    </rPh>
    <rPh sb="12" eb="14">
      <t>コウツウ</t>
    </rPh>
    <rPh sb="14" eb="16">
      <t>サイガイ</t>
    </rPh>
    <phoneticPr fontId="2"/>
  </si>
  <si>
    <t>佐賀県西部広域環境組合</t>
    <rPh sb="0" eb="3">
      <t>サガケン</t>
    </rPh>
    <rPh sb="3" eb="5">
      <t>セイブ</t>
    </rPh>
    <rPh sb="5" eb="7">
      <t>コウイキ</t>
    </rPh>
    <rPh sb="7" eb="9">
      <t>カンキョウ</t>
    </rPh>
    <rPh sb="9" eb="11">
      <t>クミアイ</t>
    </rPh>
    <phoneticPr fontId="2"/>
  </si>
  <si>
    <t>佐賀西部広域水道企業団(用水事業会計)</t>
    <rPh sb="0" eb="4">
      <t>サガセイブ</t>
    </rPh>
    <rPh sb="4" eb="6">
      <t>コウイキ</t>
    </rPh>
    <rPh sb="6" eb="8">
      <t>スイドウ</t>
    </rPh>
    <rPh sb="8" eb="11">
      <t>キギョウダン</t>
    </rPh>
    <rPh sb="12" eb="14">
      <t>ヨウスイ</t>
    </rPh>
    <rPh sb="14" eb="16">
      <t>ジギョウ</t>
    </rPh>
    <rPh sb="16" eb="18">
      <t>カイケイ</t>
    </rPh>
    <phoneticPr fontId="2"/>
  </si>
  <si>
    <t>佐賀西部広域水道企業団(水道事業会計)</t>
    <rPh sb="0" eb="4">
      <t>サガセイブ</t>
    </rPh>
    <rPh sb="4" eb="6">
      <t>コウイキ</t>
    </rPh>
    <rPh sb="6" eb="8">
      <t>スイドウ</t>
    </rPh>
    <rPh sb="8" eb="11">
      <t>キギョウダン</t>
    </rPh>
    <rPh sb="12" eb="14">
      <t>スイドウ</t>
    </rPh>
    <rPh sb="14" eb="16">
      <t>ジギョウ</t>
    </rPh>
    <rPh sb="16" eb="18">
      <t>カイケイ</t>
    </rPh>
    <phoneticPr fontId="2"/>
  </si>
  <si>
    <t>〇</t>
  </si>
  <si>
    <t>嬉野市土地開発公社</t>
  </si>
  <si>
    <t>‐</t>
  </si>
  <si>
    <t>公共施設建設基金</t>
    <phoneticPr fontId="5"/>
  </si>
  <si>
    <t>ふるさと応援寄附金基金</t>
    <phoneticPr fontId="5"/>
  </si>
  <si>
    <t>合併振興基金</t>
    <phoneticPr fontId="5"/>
  </si>
  <si>
    <t>地域づくり推進事業基金</t>
    <phoneticPr fontId="5"/>
  </si>
  <si>
    <t>地域福祉基金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</si>
</sst>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71279</c:v>
                </c:pt>
                <c:pt idx="2">
                  <c:v>74994</c:v>
                </c:pt>
                <c:pt idx="3">
                  <c:v>71849</c:v>
                </c:pt>
                <c:pt idx="4">
                  <c:v>82962</c:v>
                </c:pt>
              </c:numCache>
            </c:numRef>
          </c:val>
          <c:smooth val="0"/>
          <c:extLst>
            <c:ext xmlns:c16="http://schemas.microsoft.com/office/drawing/2014/chart" uri="{C3380CC4-5D6E-409C-BE32-E72D297353CC}">
              <c16:uniqueId val="{00000000-5259-4F6A-9D7F-FA037E1B171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84998</c:v>
                </c:pt>
                <c:pt idx="1">
                  <c:v>64104</c:v>
                </c:pt>
                <c:pt idx="2">
                  <c:v>109361</c:v>
                </c:pt>
                <c:pt idx="3">
                  <c:v>81334</c:v>
                </c:pt>
                <c:pt idx="4">
                  <c:v>122067</c:v>
                </c:pt>
              </c:numCache>
            </c:numRef>
          </c:val>
          <c:smooth val="0"/>
          <c:extLst>
            <c:ext xmlns:c16="http://schemas.microsoft.com/office/drawing/2014/chart" uri="{C3380CC4-5D6E-409C-BE32-E72D297353CC}">
              <c16:uniqueId val="{00000001-5259-4F6A-9D7F-FA037E1B171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8.1999999999999993</c:v>
                </c:pt>
                <c:pt idx="1">
                  <c:v>10.68</c:v>
                </c:pt>
                <c:pt idx="2">
                  <c:v>9.92</c:v>
                </c:pt>
                <c:pt idx="3">
                  <c:v>7.48</c:v>
                </c:pt>
                <c:pt idx="4">
                  <c:v>8.16</c:v>
                </c:pt>
              </c:numCache>
            </c:numRef>
          </c:val>
          <c:extLst>
            <c:ext xmlns:c16="http://schemas.microsoft.com/office/drawing/2014/chart" uri="{C3380CC4-5D6E-409C-BE32-E72D297353CC}">
              <c16:uniqueId val="{00000000-9C8D-4D2B-9289-8DF568BBBF3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41.06</c:v>
                </c:pt>
                <c:pt idx="1">
                  <c:v>43.69</c:v>
                </c:pt>
                <c:pt idx="2">
                  <c:v>49.66</c:v>
                </c:pt>
                <c:pt idx="3">
                  <c:v>52.29</c:v>
                </c:pt>
                <c:pt idx="4">
                  <c:v>48.64</c:v>
                </c:pt>
              </c:numCache>
            </c:numRef>
          </c:val>
          <c:extLst>
            <c:ext xmlns:c16="http://schemas.microsoft.com/office/drawing/2014/chart" uri="{C3380CC4-5D6E-409C-BE32-E72D297353CC}">
              <c16:uniqueId val="{00000001-9C8D-4D2B-9289-8DF568BBBF3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2.4900000000000002</c:v>
                </c:pt>
                <c:pt idx="1">
                  <c:v>6.79</c:v>
                </c:pt>
                <c:pt idx="2">
                  <c:v>3.79</c:v>
                </c:pt>
                <c:pt idx="3">
                  <c:v>-0.15</c:v>
                </c:pt>
                <c:pt idx="4">
                  <c:v>-1.58</c:v>
                </c:pt>
              </c:numCache>
            </c:numRef>
          </c:val>
          <c:smooth val="0"/>
          <c:extLst>
            <c:ext xmlns:c16="http://schemas.microsoft.com/office/drawing/2014/chart" uri="{C3380CC4-5D6E-409C-BE32-E72D297353CC}">
              <c16:uniqueId val="{00000002-9C8D-4D2B-9289-8DF568BBBF3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0.53</c:v>
                </c:pt>
                <c:pt idx="2">
                  <c:v>#N/A</c:v>
                </c:pt>
                <c:pt idx="3">
                  <c:v>0.14000000000000001</c:v>
                </c:pt>
                <c:pt idx="4">
                  <c:v>0</c:v>
                </c:pt>
                <c:pt idx="5">
                  <c:v>0</c:v>
                </c:pt>
                <c:pt idx="6">
                  <c:v>0</c:v>
                </c:pt>
                <c:pt idx="7">
                  <c:v>0</c:v>
                </c:pt>
                <c:pt idx="8">
                  <c:v>0</c:v>
                </c:pt>
                <c:pt idx="9">
                  <c:v>0</c:v>
                </c:pt>
              </c:numCache>
            </c:numRef>
          </c:val>
          <c:extLst>
            <c:ext xmlns:c16="http://schemas.microsoft.com/office/drawing/2014/chart" uri="{C3380CC4-5D6E-409C-BE32-E72D297353CC}">
              <c16:uniqueId val="{00000000-3B1E-4B47-8FAF-10BA159CE0C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B1E-4B47-8FAF-10BA159CE0C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B1E-4B47-8FAF-10BA159CE0C9}"/>
            </c:ext>
          </c:extLst>
        </c:ser>
        <c:ser>
          <c:idx val="3"/>
          <c:order val="3"/>
          <c:tx>
            <c:strRef>
              <c:f>データシート!$A$30</c:f>
              <c:strCache>
                <c:ptCount val="1"/>
                <c:pt idx="0">
                  <c:v>嬉野市嬉野都市計画事業嬉野温泉駅周辺土地区画整理事業費特別会計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c:v>
                </c:pt>
                <c:pt idx="2">
                  <c:v>#N/A</c:v>
                </c:pt>
                <c:pt idx="3">
                  <c:v>0.04</c:v>
                </c:pt>
                <c:pt idx="4">
                  <c:v>#N/A</c:v>
                </c:pt>
                <c:pt idx="5">
                  <c:v>0.21</c:v>
                </c:pt>
                <c:pt idx="6">
                  <c:v>#N/A</c:v>
                </c:pt>
                <c:pt idx="7">
                  <c:v>0.05</c:v>
                </c:pt>
                <c:pt idx="8">
                  <c:v>#N/A</c:v>
                </c:pt>
                <c:pt idx="9">
                  <c:v>0.03</c:v>
                </c:pt>
              </c:numCache>
            </c:numRef>
          </c:val>
          <c:extLst>
            <c:ext xmlns:c16="http://schemas.microsoft.com/office/drawing/2014/chart" uri="{C3380CC4-5D6E-409C-BE32-E72D297353CC}">
              <c16:uniqueId val="{00000003-3B1E-4B47-8FAF-10BA159CE0C9}"/>
            </c:ext>
          </c:extLst>
        </c:ser>
        <c:ser>
          <c:idx val="4"/>
          <c:order val="4"/>
          <c:tx>
            <c:strRef>
              <c:f>データシート!$A$31</c:f>
              <c:strCache>
                <c:ptCount val="1"/>
                <c:pt idx="0">
                  <c:v>嬉野市後期高齢者医療特別会計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0.02</c:v>
                </c:pt>
                <c:pt idx="4">
                  <c:v>#N/A</c:v>
                </c:pt>
                <c:pt idx="5">
                  <c:v>0.02</c:v>
                </c:pt>
                <c:pt idx="6">
                  <c:v>#N/A</c:v>
                </c:pt>
                <c:pt idx="7">
                  <c:v>0.02</c:v>
                </c:pt>
                <c:pt idx="8">
                  <c:v>#N/A</c:v>
                </c:pt>
                <c:pt idx="9">
                  <c:v>0.08</c:v>
                </c:pt>
              </c:numCache>
            </c:numRef>
          </c:val>
          <c:extLst>
            <c:ext xmlns:c16="http://schemas.microsoft.com/office/drawing/2014/chart" uri="{C3380CC4-5D6E-409C-BE32-E72D297353CC}">
              <c16:uniqueId val="{00000004-3B1E-4B47-8FAF-10BA159CE0C9}"/>
            </c:ext>
          </c:extLst>
        </c:ser>
        <c:ser>
          <c:idx val="5"/>
          <c:order val="5"/>
          <c:tx>
            <c:strRef>
              <c:f>データシート!$A$32</c:f>
              <c:strCache>
                <c:ptCount val="1"/>
                <c:pt idx="0">
                  <c:v>嬉野市下水道事業会計（特定地域生活排水処理事業）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0.08</c:v>
                </c:pt>
                <c:pt idx="2">
                  <c:v>#N/A</c:v>
                </c:pt>
                <c:pt idx="3">
                  <c:v>0.14000000000000001</c:v>
                </c:pt>
                <c:pt idx="4">
                  <c:v>#N/A</c:v>
                </c:pt>
                <c:pt idx="5">
                  <c:v>0.2</c:v>
                </c:pt>
                <c:pt idx="6">
                  <c:v>#N/A</c:v>
                </c:pt>
                <c:pt idx="7">
                  <c:v>0.42</c:v>
                </c:pt>
                <c:pt idx="8">
                  <c:v>#N/A</c:v>
                </c:pt>
                <c:pt idx="9">
                  <c:v>0.5</c:v>
                </c:pt>
              </c:numCache>
            </c:numRef>
          </c:val>
          <c:extLst>
            <c:ext xmlns:c16="http://schemas.microsoft.com/office/drawing/2014/chart" uri="{C3380CC4-5D6E-409C-BE32-E72D297353CC}">
              <c16:uniqueId val="{00000005-3B1E-4B47-8FAF-10BA159CE0C9}"/>
            </c:ext>
          </c:extLst>
        </c:ser>
        <c:ser>
          <c:idx val="6"/>
          <c:order val="6"/>
          <c:tx>
            <c:strRef>
              <c:f>データシート!$A$33</c:f>
              <c:strCache>
                <c:ptCount val="1"/>
                <c:pt idx="0">
                  <c:v>嬉野市下水道事業会計（公共下水道事業）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0.21</c:v>
                </c:pt>
                <c:pt idx="2">
                  <c:v>#N/A</c:v>
                </c:pt>
                <c:pt idx="3">
                  <c:v>0.08</c:v>
                </c:pt>
                <c:pt idx="4">
                  <c:v>#N/A</c:v>
                </c:pt>
                <c:pt idx="5">
                  <c:v>0.49</c:v>
                </c:pt>
                <c:pt idx="6">
                  <c:v>#N/A</c:v>
                </c:pt>
                <c:pt idx="7">
                  <c:v>0.77</c:v>
                </c:pt>
                <c:pt idx="8">
                  <c:v>#N/A</c:v>
                </c:pt>
                <c:pt idx="9">
                  <c:v>1.07</c:v>
                </c:pt>
              </c:numCache>
            </c:numRef>
          </c:val>
          <c:extLst>
            <c:ext xmlns:c16="http://schemas.microsoft.com/office/drawing/2014/chart" uri="{C3380CC4-5D6E-409C-BE32-E72D297353CC}">
              <c16:uniqueId val="{00000006-3B1E-4B47-8FAF-10BA159CE0C9}"/>
            </c:ext>
          </c:extLst>
        </c:ser>
        <c:ser>
          <c:idx val="7"/>
          <c:order val="7"/>
          <c:tx>
            <c:strRef>
              <c:f>データシート!$A$34</c:f>
              <c:strCache>
                <c:ptCount val="1"/>
                <c:pt idx="0">
                  <c:v>嬉野市国民健康保険特別会計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1.22</c:v>
                </c:pt>
                <c:pt idx="2">
                  <c:v>#N/A</c:v>
                </c:pt>
                <c:pt idx="3">
                  <c:v>1.48</c:v>
                </c:pt>
                <c:pt idx="4">
                  <c:v>#N/A</c:v>
                </c:pt>
                <c:pt idx="5">
                  <c:v>1.75</c:v>
                </c:pt>
                <c:pt idx="6">
                  <c:v>#N/A</c:v>
                </c:pt>
                <c:pt idx="7">
                  <c:v>2.56</c:v>
                </c:pt>
                <c:pt idx="8">
                  <c:v>#N/A</c:v>
                </c:pt>
                <c:pt idx="9">
                  <c:v>1.19</c:v>
                </c:pt>
              </c:numCache>
            </c:numRef>
          </c:val>
          <c:extLst>
            <c:ext xmlns:c16="http://schemas.microsoft.com/office/drawing/2014/chart" uri="{C3380CC4-5D6E-409C-BE32-E72D297353CC}">
              <c16:uniqueId val="{00000007-3B1E-4B47-8FAF-10BA159CE0C9}"/>
            </c:ext>
          </c:extLst>
        </c:ser>
        <c:ser>
          <c:idx val="8"/>
          <c:order val="8"/>
          <c:tx>
            <c:strRef>
              <c:f>データシート!$A$35</c:f>
              <c:strCache>
                <c:ptCount val="1"/>
                <c:pt idx="0">
                  <c:v>嬉野市下水道事業会計（農業集落排水事業）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0.15</c:v>
                </c:pt>
                <c:pt idx="2">
                  <c:v>#N/A</c:v>
                </c:pt>
                <c:pt idx="3">
                  <c:v>0.17</c:v>
                </c:pt>
                <c:pt idx="4">
                  <c:v>#N/A</c:v>
                </c:pt>
                <c:pt idx="5">
                  <c:v>0.33</c:v>
                </c:pt>
                <c:pt idx="6">
                  <c:v>#N/A</c:v>
                </c:pt>
                <c:pt idx="7">
                  <c:v>0.83</c:v>
                </c:pt>
                <c:pt idx="8">
                  <c:v>#N/A</c:v>
                </c:pt>
                <c:pt idx="9">
                  <c:v>1.29</c:v>
                </c:pt>
              </c:numCache>
            </c:numRef>
          </c:val>
          <c:extLst>
            <c:ext xmlns:c16="http://schemas.microsoft.com/office/drawing/2014/chart" uri="{C3380CC4-5D6E-409C-BE32-E72D297353CC}">
              <c16:uniqueId val="{00000008-3B1E-4B47-8FAF-10BA159CE0C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7.96</c:v>
                </c:pt>
                <c:pt idx="2">
                  <c:v>#N/A</c:v>
                </c:pt>
                <c:pt idx="3">
                  <c:v>9.66</c:v>
                </c:pt>
                <c:pt idx="4">
                  <c:v>#N/A</c:v>
                </c:pt>
                <c:pt idx="5">
                  <c:v>9.69</c:v>
                </c:pt>
                <c:pt idx="6">
                  <c:v>#N/A</c:v>
                </c:pt>
                <c:pt idx="7">
                  <c:v>7.43</c:v>
                </c:pt>
                <c:pt idx="8">
                  <c:v>#N/A</c:v>
                </c:pt>
                <c:pt idx="9">
                  <c:v>8.1199999999999992</c:v>
                </c:pt>
              </c:numCache>
            </c:numRef>
          </c:val>
          <c:extLst>
            <c:ext xmlns:c16="http://schemas.microsoft.com/office/drawing/2014/chart" uri="{C3380CC4-5D6E-409C-BE32-E72D297353CC}">
              <c16:uniqueId val="{00000009-3B1E-4B47-8FAF-10BA159CE0C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1342</c:v>
                </c:pt>
                <c:pt idx="5">
                  <c:v>1335</c:v>
                </c:pt>
                <c:pt idx="8">
                  <c:v>1318</c:v>
                </c:pt>
                <c:pt idx="11">
                  <c:v>1140</c:v>
                </c:pt>
                <c:pt idx="14">
                  <c:v>1097</c:v>
                </c:pt>
              </c:numCache>
            </c:numRef>
          </c:val>
          <c:extLst>
            <c:ext xmlns:c16="http://schemas.microsoft.com/office/drawing/2014/chart" uri="{C3380CC4-5D6E-409C-BE32-E72D297353CC}">
              <c16:uniqueId val="{00000000-E75C-4AC4-8973-F471DC2FDBE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75C-4AC4-8973-F471DC2FDBE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75C-4AC4-8973-F471DC2FDBE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139</c:v>
                </c:pt>
                <c:pt idx="3">
                  <c:v>128</c:v>
                </c:pt>
                <c:pt idx="6">
                  <c:v>132</c:v>
                </c:pt>
                <c:pt idx="9">
                  <c:v>138</c:v>
                </c:pt>
                <c:pt idx="12">
                  <c:v>134</c:v>
                </c:pt>
              </c:numCache>
            </c:numRef>
          </c:val>
          <c:extLst>
            <c:ext xmlns:c16="http://schemas.microsoft.com/office/drawing/2014/chart" uri="{C3380CC4-5D6E-409C-BE32-E72D297353CC}">
              <c16:uniqueId val="{00000003-E75C-4AC4-8973-F471DC2FDBE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426</c:v>
                </c:pt>
                <c:pt idx="3">
                  <c:v>441</c:v>
                </c:pt>
                <c:pt idx="6">
                  <c:v>269</c:v>
                </c:pt>
                <c:pt idx="9">
                  <c:v>266</c:v>
                </c:pt>
                <c:pt idx="12">
                  <c:v>256</c:v>
                </c:pt>
              </c:numCache>
            </c:numRef>
          </c:val>
          <c:extLst>
            <c:ext xmlns:c16="http://schemas.microsoft.com/office/drawing/2014/chart" uri="{C3380CC4-5D6E-409C-BE32-E72D297353CC}">
              <c16:uniqueId val="{00000004-E75C-4AC4-8973-F471DC2FDBE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75C-4AC4-8973-F471DC2FDBE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75C-4AC4-8973-F471DC2FDBE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1444</c:v>
                </c:pt>
                <c:pt idx="3">
                  <c:v>1426</c:v>
                </c:pt>
                <c:pt idx="6">
                  <c:v>1437</c:v>
                </c:pt>
                <c:pt idx="9">
                  <c:v>1345</c:v>
                </c:pt>
                <c:pt idx="12">
                  <c:v>1292</c:v>
                </c:pt>
              </c:numCache>
            </c:numRef>
          </c:val>
          <c:extLst>
            <c:ext xmlns:c16="http://schemas.microsoft.com/office/drawing/2014/chart" uri="{C3380CC4-5D6E-409C-BE32-E72D297353CC}">
              <c16:uniqueId val="{00000007-E75C-4AC4-8973-F471DC2FDBE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667</c:v>
                </c:pt>
                <c:pt idx="2">
                  <c:v>#N/A</c:v>
                </c:pt>
                <c:pt idx="3">
                  <c:v>#N/A</c:v>
                </c:pt>
                <c:pt idx="4">
                  <c:v>660</c:v>
                </c:pt>
                <c:pt idx="5">
                  <c:v>#N/A</c:v>
                </c:pt>
                <c:pt idx="6">
                  <c:v>#N/A</c:v>
                </c:pt>
                <c:pt idx="7">
                  <c:v>520</c:v>
                </c:pt>
                <c:pt idx="8">
                  <c:v>#N/A</c:v>
                </c:pt>
                <c:pt idx="9">
                  <c:v>#N/A</c:v>
                </c:pt>
                <c:pt idx="10">
                  <c:v>609</c:v>
                </c:pt>
                <c:pt idx="11">
                  <c:v>#N/A</c:v>
                </c:pt>
                <c:pt idx="12">
                  <c:v>#N/A</c:v>
                </c:pt>
                <c:pt idx="13">
                  <c:v>585</c:v>
                </c:pt>
                <c:pt idx="14">
                  <c:v>#N/A</c:v>
                </c:pt>
              </c:numCache>
            </c:numRef>
          </c:val>
          <c:smooth val="0"/>
          <c:extLst>
            <c:ext xmlns:c16="http://schemas.microsoft.com/office/drawing/2014/chart" uri="{C3380CC4-5D6E-409C-BE32-E72D297353CC}">
              <c16:uniqueId val="{00000008-E75C-4AC4-8973-F471DC2FDBE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11859</c:v>
                </c:pt>
                <c:pt idx="5">
                  <c:v>11263</c:v>
                </c:pt>
                <c:pt idx="8">
                  <c:v>10589</c:v>
                </c:pt>
                <c:pt idx="11">
                  <c:v>9868</c:v>
                </c:pt>
                <c:pt idx="14">
                  <c:v>9970</c:v>
                </c:pt>
              </c:numCache>
            </c:numRef>
          </c:val>
          <c:extLst>
            <c:ext xmlns:c16="http://schemas.microsoft.com/office/drawing/2014/chart" uri="{C3380CC4-5D6E-409C-BE32-E72D297353CC}">
              <c16:uniqueId val="{00000000-01FB-494B-A06A-1605A563D95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88</c:v>
                </c:pt>
                <c:pt idx="5">
                  <c:v>64</c:v>
                </c:pt>
                <c:pt idx="8">
                  <c:v>50</c:v>
                </c:pt>
                <c:pt idx="11">
                  <c:v>36</c:v>
                </c:pt>
                <c:pt idx="14">
                  <c:v>24</c:v>
                </c:pt>
              </c:numCache>
            </c:numRef>
          </c:val>
          <c:extLst>
            <c:ext xmlns:c16="http://schemas.microsoft.com/office/drawing/2014/chart" uri="{C3380CC4-5D6E-409C-BE32-E72D297353CC}">
              <c16:uniqueId val="{00000001-01FB-494B-A06A-1605A563D95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7708</c:v>
                </c:pt>
                <c:pt idx="5">
                  <c:v>8626</c:v>
                </c:pt>
                <c:pt idx="8">
                  <c:v>9055</c:v>
                </c:pt>
                <c:pt idx="11">
                  <c:v>9443</c:v>
                </c:pt>
                <c:pt idx="14">
                  <c:v>9054</c:v>
                </c:pt>
              </c:numCache>
            </c:numRef>
          </c:val>
          <c:extLst>
            <c:ext xmlns:c16="http://schemas.microsoft.com/office/drawing/2014/chart" uri="{C3380CC4-5D6E-409C-BE32-E72D297353CC}">
              <c16:uniqueId val="{00000002-01FB-494B-A06A-1605A563D95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1FB-494B-A06A-1605A563D95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1FB-494B-A06A-1605A563D95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1FB-494B-A06A-1605A563D95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1882</c:v>
                </c:pt>
                <c:pt idx="3">
                  <c:v>1828</c:v>
                </c:pt>
                <c:pt idx="6">
                  <c:v>1710</c:v>
                </c:pt>
                <c:pt idx="9">
                  <c:v>1578</c:v>
                </c:pt>
                <c:pt idx="12">
                  <c:v>1506</c:v>
                </c:pt>
              </c:numCache>
            </c:numRef>
          </c:val>
          <c:extLst>
            <c:ext xmlns:c16="http://schemas.microsoft.com/office/drawing/2014/chart" uri="{C3380CC4-5D6E-409C-BE32-E72D297353CC}">
              <c16:uniqueId val="{00000006-01FB-494B-A06A-1605A563D95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1407</c:v>
                </c:pt>
                <c:pt idx="3">
                  <c:v>1325</c:v>
                </c:pt>
                <c:pt idx="6">
                  <c:v>1296</c:v>
                </c:pt>
                <c:pt idx="9">
                  <c:v>1144</c:v>
                </c:pt>
                <c:pt idx="12">
                  <c:v>1011</c:v>
                </c:pt>
              </c:numCache>
            </c:numRef>
          </c:val>
          <c:extLst>
            <c:ext xmlns:c16="http://schemas.microsoft.com/office/drawing/2014/chart" uri="{C3380CC4-5D6E-409C-BE32-E72D297353CC}">
              <c16:uniqueId val="{00000007-01FB-494B-A06A-1605A563D95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5232</c:v>
                </c:pt>
                <c:pt idx="3">
                  <c:v>5242</c:v>
                </c:pt>
                <c:pt idx="6">
                  <c:v>4187</c:v>
                </c:pt>
                <c:pt idx="9">
                  <c:v>4299</c:v>
                </c:pt>
                <c:pt idx="12">
                  <c:v>4267</c:v>
                </c:pt>
              </c:numCache>
            </c:numRef>
          </c:val>
          <c:extLst>
            <c:ext xmlns:c16="http://schemas.microsoft.com/office/drawing/2014/chart" uri="{C3380CC4-5D6E-409C-BE32-E72D297353CC}">
              <c16:uniqueId val="{00000008-01FB-494B-A06A-1605A563D95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1387</c:v>
                </c:pt>
                <c:pt idx="3">
                  <c:v>1388</c:v>
                </c:pt>
                <c:pt idx="6">
                  <c:v>1390</c:v>
                </c:pt>
                <c:pt idx="9">
                  <c:v>1394</c:v>
                </c:pt>
                <c:pt idx="12">
                  <c:v>1397</c:v>
                </c:pt>
              </c:numCache>
            </c:numRef>
          </c:val>
          <c:extLst>
            <c:ext xmlns:c16="http://schemas.microsoft.com/office/drawing/2014/chart" uri="{C3380CC4-5D6E-409C-BE32-E72D297353CC}">
              <c16:uniqueId val="{00000009-01FB-494B-A06A-1605A563D95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11528</c:v>
                </c:pt>
                <c:pt idx="3">
                  <c:v>10777</c:v>
                </c:pt>
                <c:pt idx="6">
                  <c:v>10227</c:v>
                </c:pt>
                <c:pt idx="9">
                  <c:v>9393</c:v>
                </c:pt>
                <c:pt idx="12">
                  <c:v>10006</c:v>
                </c:pt>
              </c:numCache>
            </c:numRef>
          </c:val>
          <c:extLst>
            <c:ext xmlns:c16="http://schemas.microsoft.com/office/drawing/2014/chart" uri="{C3380CC4-5D6E-409C-BE32-E72D297353CC}">
              <c16:uniqueId val="{0000000A-01FB-494B-A06A-1605A563D95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1781</c:v>
                </c:pt>
                <c:pt idx="2">
                  <c:v>#N/A</c:v>
                </c:pt>
                <c:pt idx="3">
                  <c:v>#N/A</c:v>
                </c:pt>
                <c:pt idx="4">
                  <c:v>607</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1FB-494B-A06A-1605A563D95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3988</c:v>
                </c:pt>
                <c:pt idx="1">
                  <c:v>4175</c:v>
                </c:pt>
                <c:pt idx="2">
                  <c:v>3977</c:v>
                </c:pt>
              </c:numCache>
            </c:numRef>
          </c:val>
          <c:extLst>
            <c:ext xmlns:c16="http://schemas.microsoft.com/office/drawing/2014/chart" uri="{C3380CC4-5D6E-409C-BE32-E72D297353CC}">
              <c16:uniqueId val="{00000000-B00B-4716-836D-FF10B079D05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1168</c:v>
                </c:pt>
                <c:pt idx="1">
                  <c:v>1097</c:v>
                </c:pt>
                <c:pt idx="2">
                  <c:v>1051</c:v>
                </c:pt>
              </c:numCache>
            </c:numRef>
          </c:val>
          <c:extLst>
            <c:ext xmlns:c16="http://schemas.microsoft.com/office/drawing/2014/chart" uri="{C3380CC4-5D6E-409C-BE32-E72D297353CC}">
              <c16:uniqueId val="{00000001-B00B-4716-836D-FF10B079D05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5109</c:v>
                </c:pt>
                <c:pt idx="1">
                  <c:v>5255</c:v>
                </c:pt>
                <c:pt idx="2">
                  <c:v>4906</c:v>
                </c:pt>
              </c:numCache>
            </c:numRef>
          </c:val>
          <c:extLst>
            <c:ext xmlns:c16="http://schemas.microsoft.com/office/drawing/2014/chart" uri="{C3380CC4-5D6E-409C-BE32-E72D297353CC}">
              <c16:uniqueId val="{00000002-B00B-4716-836D-FF10B079D05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佐賀県嬉野市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a:latin typeface="ＭＳ ゴシック" pitchFamily="49" charset="-128"/>
              <a:ea typeface="ＭＳ ゴシック" pitchFamily="49" charset="-128"/>
            </a:rPr>
            <a:t>　</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a:t>
          </a:r>
          <a:r>
            <a:rPr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年度の元利償還金については、前年度から</a:t>
          </a:r>
          <a:r>
            <a:rPr lang="en-US" altLang="ja-JP" sz="1400">
              <a:solidFill>
                <a:schemeClr val="dk1"/>
              </a:solidFill>
              <a:effectLst/>
              <a:latin typeface="ＭＳ ゴシック" panose="020B0609070205080204" pitchFamily="49" charset="-128"/>
              <a:ea typeface="ＭＳ ゴシック" panose="020B0609070205080204" pitchFamily="49" charset="-128"/>
              <a:cs typeface="+mn-cs"/>
            </a:rPr>
            <a:t>53</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百万円減少した。公営企業債の元利償還金に対する繰入金は前年度から</a:t>
          </a:r>
          <a:r>
            <a:rPr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百万円減少した。算入公債費等については前年度から</a:t>
          </a:r>
          <a:r>
            <a:rPr lang="en-US" altLang="ja-JP" sz="1400">
              <a:solidFill>
                <a:schemeClr val="dk1"/>
              </a:solidFill>
              <a:effectLst/>
              <a:latin typeface="ＭＳ ゴシック" panose="020B0609070205080204" pitchFamily="49" charset="-128"/>
              <a:ea typeface="ＭＳ ゴシック" panose="020B0609070205080204" pitchFamily="49" charset="-128"/>
              <a:cs typeface="+mn-cs"/>
            </a:rPr>
            <a:t>43</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は、</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新庁舎建設</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等</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の大型事業</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に係る償還も開始されることにより、実質公債費比率の上昇も予想される。</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減債基金の確保及び計画的な</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地方債の発行</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により償還額の平準化に努める。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当市では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満期一括償還地方債を発行しておらず、今後も発行の予定はない。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佐賀県嬉野市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将来負担比率の分子について、地方債の償還額</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を上回る</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新規</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地方債の発行があったことにより</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、地方債現在高が</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増加</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した。</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これにより</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a:t>
          </a:r>
          <a:r>
            <a:rPr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の</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将来負担比率の分子は</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、前年度と比較して、</a:t>
          </a:r>
          <a:r>
            <a:rPr lang="en-US" altLang="ja-JP" sz="1400">
              <a:solidFill>
                <a:schemeClr val="dk1"/>
              </a:solidFill>
              <a:effectLst/>
              <a:latin typeface="ＭＳ ゴシック" panose="020B0609070205080204" pitchFamily="49" charset="-128"/>
              <a:ea typeface="ＭＳ ゴシック" panose="020B0609070205080204" pitchFamily="49" charset="-128"/>
              <a:cs typeface="+mn-cs"/>
            </a:rPr>
            <a:t>678</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百万円増加</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a:p>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今後は、地方債の計画的な</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発行や</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補助事業等を有効に活用し、また</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先行取得用地を早期に買い戻すことなど、将来負担額の軽減を図るよう努める。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佐賀県嬉野市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財政調整基金、公共施設建設基金、合併振興基金を主として、取崩額が積立額を上回ったことにより、全体の基金残高は、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0"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新庁舎建設の実施等により、基金残高は減少傾向にある。今後も将来の財政需要を見据え、計画的な積立てと取崩しによる適切な基金運営に努める。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公共施設建設基金：公共施設の建設資金</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ふるさと応援寄附金基金：多様な人々の参加による個性と活力のあるふるさとづくりを推進</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合併振興基金：市民の連携の強化及び一体感の醸成並びに本市の振興</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地域づくり推進事業基金：地域づくり推進事業を円滑に推進</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地域福祉基金：地域における保健福祉活動の推進</a:t>
          </a:r>
          <a:endParaRPr kumimoji="0"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0"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0"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ふるさと応援寄附金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年度分の基金積立金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寄附受入額－経費）は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度繰入金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年度積立金）は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百万円。差引</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合併振興基金：令和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百万円の積立てを行っているが、令和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年度事業へ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百万円を充当したため、差引</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ふるさと応援寄附金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基金について、令和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百万円増加しているが、今後、ふるさと応援寄附金の減少に伴い、積立金の減少が見込まれる。寄附金の動向を注視するとともに、寄附金充当事業の見直しを図りながら、適切な基金管理に努める。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地方財政法第７条第１項の規定に基づき、令和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を下回らない額を積立て、取崩額が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百万円あり、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0"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0"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0"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先行取得用地の買い戻し費用や令和</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年度完成予定である新庁舎建設など、今後も財政需要が見込まれることから、財政状況を踏まえた適切な管理に努める。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地方債の償還に備え、令和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百万円の積立てを行ったが、償還財源として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年度完成予定の新庁舎建設などに伴う地方債発行により公債費の増加が見込まれることから、公債費の動向を踏まえた適切な管理に努める。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佐賀県嬉野市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24,446
24,170
126.41
21,988,785
20,742,687
666,831
8,176,151
10,005,808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財政力指数は類似団体平均値よりやや低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県内他市町と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比較しても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同様に低い結果</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年度の収入面について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は、定額減税により個人住民税は減少したが、固定資産税や入湯税は増加した。個人住民税の減収分については、地方特例交付金により補填されたことにより、収入</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全体として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比較し増加した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。需要面</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増加傾向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、今後も税収の増加を図るとともに、引き続き、企業誘致や交流人口の増加対策に積極的に取り組み財政基盤の強化に努める。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41</xdr:row>
      <xdr:rowOff>162378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1745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162378</xdr:rowOff>
    </xdr:from>
    <xdr:to>
      <xdr:col>19</xdr:col>
      <xdr:colOff>133350</xdr:colOff>
      <xdr:row>42</xdr:row>
      <xdr:rowOff>8165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1918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8165</xdr:rowOff>
    </xdr:from>
    <xdr:to>
      <xdr:col>15</xdr:col>
      <xdr:colOff>82550</xdr:colOff>
      <xdr:row>42</xdr:row>
      <xdr:rowOff>8165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209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162378</xdr:rowOff>
    </xdr:from>
    <xdr:to>
      <xdr:col>11</xdr:col>
      <xdr:colOff>31750</xdr:colOff>
      <xdr:row>42</xdr:row>
      <xdr:rowOff>8165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918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94343</xdr:rowOff>
    </xdr:from>
    <xdr:to>
      <xdr:col>23</xdr:col>
      <xdr:colOff>184150</xdr:colOff>
      <xdr:row>42</xdr:row>
      <xdr:rowOff>24493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66420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9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128815</xdr:rowOff>
    </xdr:from>
    <xdr:to>
      <xdr:col>15</xdr:col>
      <xdr:colOff>133350</xdr:colOff>
      <xdr:row>42</xdr:row>
      <xdr:rowOff>58965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128815</xdr:rowOff>
    </xdr:from>
    <xdr:to>
      <xdr:col>11</xdr:col>
      <xdr:colOff>82550</xdr:colOff>
      <xdr:row>42</xdr:row>
      <xdr:rowOff>58965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latin typeface="游ゴシック 本文"/>
              <a:ea typeface="ＭＳ Ｐゴシック" panose="020B0600070205080204" pitchFamily="50" charset="-128"/>
            </a:rPr>
            <a:t>物価高騰の影響による光熱水費、委託料、需用費等の物件費の増加や給与改定に伴う人件費の増加に加え、社会保障関係経費の増加により扶助費も増加したことから、経常的経費（分子）が増加した。一方で、普通交付税も増加しており、経常一般財源総額（分母）も増加しているものの、物件費を中心とする経常的経費の伸びが上回っているため、経常収支比率は上昇した。</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73406</xdr:rowOff>
    </xdr:from>
    <xdr:to>
      <xdr:col>23</xdr:col>
      <xdr:colOff>133350</xdr:colOff>
      <xdr:row>63</xdr:row>
      <xdr:rowOff>17780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03306"/>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116349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35052</xdr:rowOff>
    </xdr:from>
    <xdr:to>
      <xdr:col>19</xdr:col>
      <xdr:colOff>133350</xdr:colOff>
      <xdr:row>62</xdr:row>
      <xdr:rowOff>73406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322052"/>
          <a:ext cx="889000" cy="3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119634</xdr:rowOff>
    </xdr:from>
    <xdr:to>
      <xdr:col>15</xdr:col>
      <xdr:colOff>82550</xdr:colOff>
      <xdr:row>60</xdr:row>
      <xdr:rowOff>35052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23518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75201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119634</xdr:rowOff>
    </xdr:from>
    <xdr:to>
      <xdr:col>11</xdr:col>
      <xdr:colOff>31750</xdr:colOff>
      <xdr:row>60</xdr:row>
      <xdr:rowOff>92964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23518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80027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110507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4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22606</xdr:rowOff>
    </xdr:from>
    <xdr:to>
      <xdr:col>19</xdr:col>
      <xdr:colOff>184150</xdr:colOff>
      <xdr:row>62</xdr:row>
      <xdr:rowOff>124206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134383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2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155702</xdr:rowOff>
    </xdr:from>
    <xdr:to>
      <xdr:col>15</xdr:col>
      <xdr:colOff>133350</xdr:colOff>
      <xdr:row>60</xdr:row>
      <xdr:rowOff>85852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96029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04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68834</xdr:rowOff>
    </xdr:from>
    <xdr:to>
      <xdr:col>11</xdr:col>
      <xdr:colOff>82550</xdr:colOff>
      <xdr:row>59</xdr:row>
      <xdr:rowOff>170434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18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9161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9953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42164</xdr:rowOff>
    </xdr:from>
    <xdr:to>
      <xdr:col>7</xdr:col>
      <xdr:colOff>31750</xdr:colOff>
      <xdr:row>60</xdr:row>
      <xdr:rowOff>143764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3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153941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09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[224,815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と比較し、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人当たり人件費・物件費等は減少したが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類似団体や県内他市町と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比較すると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高くなっている。このうち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の多く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物価高騰の影響により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増加したが、ふるさと応援寄附金の返礼に係る経費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と比較し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減少したことにより、全体として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21779</xdr:rowOff>
    </xdr:from>
    <xdr:to>
      <xdr:col>23</xdr:col>
      <xdr:colOff>133350</xdr:colOff>
      <xdr:row>84</xdr:row>
      <xdr:rowOff>34237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423579"/>
          <a:ext cx="838200" cy="1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78740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3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34237</xdr:rowOff>
    </xdr:from>
    <xdr:to>
      <xdr:col>19</xdr:col>
      <xdr:colOff>133350</xdr:colOff>
      <xdr:row>84</xdr:row>
      <xdr:rowOff>44825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436037"/>
          <a:ext cx="889000" cy="1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146950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34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44825</xdr:rowOff>
    </xdr:from>
    <xdr:to>
      <xdr:col>15</xdr:col>
      <xdr:colOff>82550</xdr:colOff>
      <xdr:row>84</xdr:row>
      <xdr:rowOff>45503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446625"/>
          <a:ext cx="889000" cy="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149266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3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162333</xdr:rowOff>
    </xdr:from>
    <xdr:to>
      <xdr:col>11</xdr:col>
      <xdr:colOff>31750</xdr:colOff>
      <xdr:row>84</xdr:row>
      <xdr:rowOff>45503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92683"/>
          <a:ext cx="889000" cy="5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138065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2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70579</xdr:rowOff>
    </xdr:from>
    <xdr:to>
      <xdr:col>7</xdr:col>
      <xdr:colOff>31750</xdr:colOff>
      <xdr:row>84</xdr:row>
      <xdr:rowOff>729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10906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6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142429</xdr:rowOff>
    </xdr:from>
    <xdr:to>
      <xdr:col>23</xdr:col>
      <xdr:colOff>184150</xdr:colOff>
      <xdr:row>84</xdr:row>
      <xdr:rowOff>72579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7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114506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4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154887</xdr:rowOff>
    </xdr:from>
    <xdr:to>
      <xdr:col>19</xdr:col>
      <xdr:colOff>184150</xdr:colOff>
      <xdr:row>84</xdr:row>
      <xdr:rowOff>85037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8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69814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471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165475</xdr:rowOff>
    </xdr:from>
    <xdr:to>
      <xdr:col>15</xdr:col>
      <xdr:colOff>133350</xdr:colOff>
      <xdr:row>84</xdr:row>
      <xdr:rowOff>95625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9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80402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8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166153</xdr:rowOff>
    </xdr:from>
    <xdr:to>
      <xdr:col>11</xdr:col>
      <xdr:colOff>82550</xdr:colOff>
      <xdr:row>84</xdr:row>
      <xdr:rowOff>96303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9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81080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8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111533</xdr:rowOff>
    </xdr:from>
    <xdr:to>
      <xdr:col>7</xdr:col>
      <xdr:colOff>31750</xdr:colOff>
      <xdr:row>84</xdr:row>
      <xdr:rowOff>41683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4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26460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2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全国市平均、類似団体と比較し、依然平均を下回っている。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も給与については、国や他の地方自治体及び民間企業等の給与水準を考慮しながら適正化に努める。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113393</xdr:rowOff>
    </xdr:from>
    <xdr:to>
      <xdr:col>81</xdr:col>
      <xdr:colOff>44450</xdr:colOff>
      <xdr:row>80</xdr:row>
      <xdr:rowOff>147864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382939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2920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33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113393</xdr:rowOff>
    </xdr:from>
    <xdr:to>
      <xdr:col>77</xdr:col>
      <xdr:colOff>44450</xdr:colOff>
      <xdr:row>80</xdr:row>
      <xdr:rowOff>147864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38293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99984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3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147864</xdr:rowOff>
    </xdr:from>
    <xdr:to>
      <xdr:col>72</xdr:col>
      <xdr:colOff>203200</xdr:colOff>
      <xdr:row>80</xdr:row>
      <xdr:rowOff>147864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38638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168927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147864</xdr:rowOff>
    </xdr:from>
    <xdr:to>
      <xdr:col>68</xdr:col>
      <xdr:colOff>152400</xdr:colOff>
      <xdr:row>81</xdr:row>
      <xdr:rowOff>79829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386386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14713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14713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97064</xdr:rowOff>
    </xdr:from>
    <xdr:to>
      <xdr:col>81</xdr:col>
      <xdr:colOff>95250</xdr:colOff>
      <xdr:row>81</xdr:row>
      <xdr:rowOff>27214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381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18341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73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62593</xdr:rowOff>
    </xdr:from>
    <xdr:to>
      <xdr:col>77</xdr:col>
      <xdr:colOff>95250</xdr:colOff>
      <xdr:row>80</xdr:row>
      <xdr:rowOff>164193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377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2920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54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97064</xdr:rowOff>
    </xdr:from>
    <xdr:to>
      <xdr:col>73</xdr:col>
      <xdr:colOff>44450</xdr:colOff>
      <xdr:row>81</xdr:row>
      <xdr:rowOff>27214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381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37391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58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97064</xdr:rowOff>
    </xdr:from>
    <xdr:to>
      <xdr:col>68</xdr:col>
      <xdr:colOff>203200</xdr:colOff>
      <xdr:row>81</xdr:row>
      <xdr:rowOff>27214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381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37391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58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29029</xdr:rowOff>
    </xdr:from>
    <xdr:to>
      <xdr:col>64</xdr:col>
      <xdr:colOff>152400</xdr:colOff>
      <xdr:row>81</xdr:row>
      <xdr:rowOff>130629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140806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68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8.59</a:t>
          </a:r>
          <a:r>
            <a:rPr kumimoji="1" lang="ja-JP" altLang="en-US" sz="1300">
              <a:latin typeface="ＭＳ Ｐゴシック" panose="020B0600070205080204" pitchFamily="50" charset="-128"/>
              <a:ea typeface="ＭＳ Ｐゴシック" panose="020B0600070205080204" pitchFamily="50" charset="-128"/>
            </a:rPr>
            <a:t>人となり、類似団体平均（</a:t>
          </a:r>
          <a:r>
            <a:rPr kumimoji="1" lang="en-US" altLang="ja-JP" sz="1300">
              <a:latin typeface="ＭＳ Ｐゴシック" panose="020B0600070205080204" pitchFamily="50" charset="-128"/>
              <a:ea typeface="ＭＳ Ｐゴシック" panose="020B0600070205080204" pitchFamily="50" charset="-128"/>
            </a:rPr>
            <a:t>9.26</a:t>
          </a:r>
          <a:r>
            <a:rPr kumimoji="1" lang="ja-JP" altLang="en-US" sz="1300">
              <a:latin typeface="ＭＳ Ｐゴシック" panose="020B0600070205080204" pitchFamily="50" charset="-128"/>
              <a:ea typeface="ＭＳ Ｐゴシック" panose="020B0600070205080204" pitchFamily="50" charset="-128"/>
            </a:rPr>
            <a:t>人）を下回っている。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住民サービスを低下させることがないように人員を確保しつつ、庁舎統合に向けて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業務委託や業務効率化手法の導入等により、引き続き人員の適正化を進めていく。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35052</xdr:rowOff>
    </xdr:from>
    <xdr:to>
      <xdr:col>81</xdr:col>
      <xdr:colOff>44450</xdr:colOff>
      <xdr:row>60</xdr:row>
      <xdr:rowOff>49128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22052"/>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168800</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4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32237</xdr:rowOff>
    </xdr:from>
    <xdr:to>
      <xdr:col>77</xdr:col>
      <xdr:colOff>44450</xdr:colOff>
      <xdr:row>60</xdr:row>
      <xdr:rowOff>35052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19237"/>
          <a:ext cx="889000" cy="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108031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395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24595</xdr:rowOff>
    </xdr:from>
    <xdr:to>
      <xdr:col>72</xdr:col>
      <xdr:colOff>203200</xdr:colOff>
      <xdr:row>60</xdr:row>
      <xdr:rowOff>32237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11595"/>
          <a:ext cx="889000" cy="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106824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39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20172</xdr:rowOff>
    </xdr:from>
    <xdr:to>
      <xdr:col>68</xdr:col>
      <xdr:colOff>152400</xdr:colOff>
      <xdr:row>60</xdr:row>
      <xdr:rowOff>24595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07172"/>
          <a:ext cx="889000" cy="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102400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65490</xdr:rowOff>
    </xdr:from>
    <xdr:to>
      <xdr:col>64</xdr:col>
      <xdr:colOff>152400</xdr:colOff>
      <xdr:row>60</xdr:row>
      <xdr:rowOff>167090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151867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3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169778</xdr:rowOff>
    </xdr:from>
    <xdr:to>
      <xdr:col>81</xdr:col>
      <xdr:colOff>95250</xdr:colOff>
      <xdr:row>60</xdr:row>
      <xdr:rowOff>99928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14855</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30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155702</xdr:rowOff>
    </xdr:from>
    <xdr:to>
      <xdr:col>77</xdr:col>
      <xdr:colOff>95250</xdr:colOff>
      <xdr:row>60</xdr:row>
      <xdr:rowOff>85852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96029</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40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152887</xdr:rowOff>
    </xdr:from>
    <xdr:to>
      <xdr:col>73</xdr:col>
      <xdr:colOff>44450</xdr:colOff>
      <xdr:row>60</xdr:row>
      <xdr:rowOff>83037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6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93214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3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145245</xdr:rowOff>
    </xdr:from>
    <xdr:to>
      <xdr:col>68</xdr:col>
      <xdr:colOff>203200</xdr:colOff>
      <xdr:row>60</xdr:row>
      <xdr:rowOff>75395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6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85572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2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140822</xdr:rowOff>
    </xdr:from>
    <xdr:to>
      <xdr:col>64</xdr:col>
      <xdr:colOff>152400</xdr:colOff>
      <xdr:row>60</xdr:row>
      <xdr:rowOff>70972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5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81149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2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年度は、類似団体と比較して同水準になった。しかし、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年度に完成予定の新庁舎建設に伴う新規の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債発行により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比率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の上昇が見込まれる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地方債発行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の抑制や有利な地方債の活用に努め水準を抑えていく。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93435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065433"/>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93435</xdr:rowOff>
    </xdr:from>
    <xdr:to>
      <xdr:col>77</xdr:col>
      <xdr:colOff>44450</xdr:colOff>
      <xdr:row>41</xdr:row>
      <xdr:rowOff>139398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122885"/>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139398</xdr:rowOff>
    </xdr:from>
    <xdr:to>
      <xdr:col>72</xdr:col>
      <xdr:colOff>203200</xdr:colOff>
      <xdr:row>42</xdr:row>
      <xdr:rowOff>48381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16884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48381</xdr:rowOff>
    </xdr:from>
    <xdr:to>
      <xdr:col>68</xdr:col>
      <xdr:colOff>152400</xdr:colOff>
      <xdr:row>42</xdr:row>
      <xdr:rowOff>48381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2492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40415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128710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42635</xdr:rowOff>
    </xdr:from>
    <xdr:to>
      <xdr:col>77</xdr:col>
      <xdr:colOff>95250</xdr:colOff>
      <xdr:row>41</xdr:row>
      <xdr:rowOff>144235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129012</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88598</xdr:rowOff>
    </xdr:from>
    <xdr:to>
      <xdr:col>73</xdr:col>
      <xdr:colOff>44450</xdr:colOff>
      <xdr:row>42</xdr:row>
      <xdr:rowOff>18748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3525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169031</xdr:rowOff>
    </xdr:from>
    <xdr:to>
      <xdr:col>68</xdr:col>
      <xdr:colOff>203200</xdr:colOff>
      <xdr:row>42</xdr:row>
      <xdr:rowOff>99181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83958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169031</xdr:rowOff>
    </xdr:from>
    <xdr:to>
      <xdr:col>64</xdr:col>
      <xdr:colOff>152400</xdr:colOff>
      <xdr:row>42</xdr:row>
      <xdr:rowOff>99181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83958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以降、将来負担額を充当可能財源が上回っているため、算定なしとなっている。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今後も財政調整基金及び減債基金の積み立てによる充当可能財源の増並びに地方債発行の抑制など、計画的な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運営を行っていくよう努める。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86995</xdr:rowOff>
    </xdr:from>
    <xdr:to>
      <xdr:col>68</xdr:col>
      <xdr:colOff>152400</xdr:colOff>
      <xdr:row>15</xdr:row>
      <xdr:rowOff>158185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512800" y="2487295"/>
          <a:ext cx="889000" cy="24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60554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60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34166</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26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132715</xdr:rowOff>
    </xdr:from>
    <xdr:to>
      <xdr:col>73</xdr:col>
      <xdr:colOff>44450</xdr:colOff>
      <xdr:row>15</xdr:row>
      <xdr:rowOff>62865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73042</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56444</xdr:rowOff>
    </xdr:from>
    <xdr:to>
      <xdr:col>68</xdr:col>
      <xdr:colOff>203200</xdr:colOff>
      <xdr:row>15</xdr:row>
      <xdr:rowOff>158044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142821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71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47924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36195</xdr:rowOff>
    </xdr:from>
    <xdr:to>
      <xdr:col>68</xdr:col>
      <xdr:colOff>203200</xdr:colOff>
      <xdr:row>14</xdr:row>
      <xdr:rowOff>137795</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43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147972</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20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107385</xdr:rowOff>
    </xdr:from>
    <xdr:to>
      <xdr:col>64</xdr:col>
      <xdr:colOff>152400</xdr:colOff>
      <xdr:row>16</xdr:row>
      <xdr:rowOff>37535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67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47712</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4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佐賀県嬉野市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24,446
24,170
126.41
21,988,785
20,742,687
666,831
8,176,151
10,005,808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年度の人件費に係る経常収支比率は前年度より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となった。全国平均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より下回っているが、佐賀県平均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を上回っている。今後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庁舎が統合されることにより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職員数が適正な数になるよう人員管理に努める。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46990</xdr:rowOff>
    </xdr:from>
    <xdr:to>
      <xdr:col>24</xdr:col>
      <xdr:colOff>25400</xdr:colOff>
      <xdr:row>37</xdr:row>
      <xdr:rowOff>92710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906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14986</xdr:rowOff>
    </xdr:from>
    <xdr:to>
      <xdr:col>19</xdr:col>
      <xdr:colOff>187325</xdr:colOff>
      <xdr:row>37</xdr:row>
      <xdr:rowOff>46990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586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14986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449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28702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449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167640</xdr:rowOff>
    </xdr:from>
    <xdr:to>
      <xdr:col>20</xdr:col>
      <xdr:colOff>38100</xdr:colOff>
      <xdr:row>37</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135636</xdr:rowOff>
    </xdr:from>
    <xdr:to>
      <xdr:col>15</xdr:col>
      <xdr:colOff>149225</xdr:colOff>
      <xdr:row>37</xdr:row>
      <xdr:rowOff>65786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149352</xdr:rowOff>
    </xdr:from>
    <xdr:to>
      <xdr:col>6</xdr:col>
      <xdr:colOff>171450</xdr:colOff>
      <xdr:row>37</xdr:row>
      <xdr:rowOff>79502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89679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物件費に係る経常収支比率について、類似団体より低い数値で推移しているが、令和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％増となった。物価高騰の影響による光熱水費、委託料、需用費等の物件費の増加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が要因である。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経常経費の枠配分による予算編成を継続して実施し、物件費の抑制に努める。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72136</xdr:rowOff>
    </xdr:from>
    <xdr:to>
      <xdr:col>82</xdr:col>
      <xdr:colOff>107950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47243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4843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576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88138</xdr:rowOff>
    </xdr:from>
    <xdr:to>
      <xdr:col>78</xdr:col>
      <xdr:colOff>69850</xdr:colOff>
      <xdr:row>14</xdr:row>
      <xdr:rowOff>72136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31698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109999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8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14986</xdr:rowOff>
    </xdr:from>
    <xdr:to>
      <xdr:col>73</xdr:col>
      <xdr:colOff>180975</xdr:colOff>
      <xdr:row>13</xdr:row>
      <xdr:rowOff>88138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2438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82567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14986</xdr:rowOff>
    </xdr:from>
    <xdr:to>
      <xdr:col>69</xdr:col>
      <xdr:colOff>92075</xdr:colOff>
      <xdr:row>13</xdr:row>
      <xdr:rowOff>88138</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2438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144289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54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103632</xdr:rowOff>
    </xdr:from>
    <xdr:to>
      <xdr:col>65</xdr:col>
      <xdr:colOff>53975</xdr:colOff>
      <xdr:row>15</xdr:row>
      <xdr:rowOff>33782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0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18559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59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103632</xdr:rowOff>
    </xdr:from>
    <xdr:to>
      <xdr:col>82</xdr:col>
      <xdr:colOff>158750</xdr:colOff>
      <xdr:row>15</xdr:row>
      <xdr:rowOff>33782</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120159</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34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21336</xdr:rowOff>
    </xdr:from>
    <xdr:to>
      <xdr:col>78</xdr:col>
      <xdr:colOff>120650</xdr:colOff>
      <xdr:row>14</xdr:row>
      <xdr:rowOff>122936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42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133113</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190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37338</xdr:rowOff>
    </xdr:from>
    <xdr:to>
      <xdr:col>74</xdr:col>
      <xdr:colOff>31750</xdr:colOff>
      <xdr:row>13</xdr:row>
      <xdr:rowOff>138938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26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149115</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03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135636</xdr:rowOff>
    </xdr:from>
    <xdr:to>
      <xdr:col>69</xdr:col>
      <xdr:colOff>142875</xdr:colOff>
      <xdr:row>13</xdr:row>
      <xdr:rowOff>65786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19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75963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196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37338</xdr:rowOff>
    </xdr:from>
    <xdr:to>
      <xdr:col>65</xdr:col>
      <xdr:colOff>53975</xdr:colOff>
      <xdr:row>13</xdr:row>
      <xdr:rowOff>138938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26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149115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03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年度の扶助費に係る経常収支比率は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を下回り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、佐賀県平均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は上回った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障害者自立支援関連経費や高校生までの医療費助成に関する経費が増加すると見込まれるため、予防医療の推進や生活保護資格審査等のさらなる適正化を進め、扶助費の上昇傾向に歯止めをかける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113393</xdr:rowOff>
    </xdr:from>
    <xdr:to>
      <xdr:col>24</xdr:col>
      <xdr:colOff>25400</xdr:colOff>
      <xdr:row>58</xdr:row>
      <xdr:rowOff>72572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886043"/>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46462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15422</xdr:rowOff>
    </xdr:from>
    <xdr:to>
      <xdr:col>19</xdr:col>
      <xdr:colOff>187325</xdr:colOff>
      <xdr:row>57</xdr:row>
      <xdr:rowOff>113393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7880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141712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143328</xdr:rowOff>
    </xdr:from>
    <xdr:to>
      <xdr:col>15</xdr:col>
      <xdr:colOff>98425</xdr:colOff>
      <xdr:row>57</xdr:row>
      <xdr:rowOff>15422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7445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143328</xdr:rowOff>
    </xdr:from>
    <xdr:to>
      <xdr:col>11</xdr:col>
      <xdr:colOff>9525</xdr:colOff>
      <xdr:row>57</xdr:row>
      <xdr:rowOff>4535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7445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21970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21772</xdr:rowOff>
    </xdr:from>
    <xdr:to>
      <xdr:col>24</xdr:col>
      <xdr:colOff>76200</xdr:colOff>
      <xdr:row>58</xdr:row>
      <xdr:rowOff>123372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165299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93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62593</xdr:rowOff>
    </xdr:from>
    <xdr:to>
      <xdr:col>20</xdr:col>
      <xdr:colOff>38100</xdr:colOff>
      <xdr:row>57</xdr:row>
      <xdr:rowOff>164193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148970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92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136072</xdr:rowOff>
    </xdr:from>
    <xdr:to>
      <xdr:col>15</xdr:col>
      <xdr:colOff>149225</xdr:colOff>
      <xdr:row>57</xdr:row>
      <xdr:rowOff>66222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50999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92528</xdr:rowOff>
    </xdr:from>
    <xdr:to>
      <xdr:col>11</xdr:col>
      <xdr:colOff>60325</xdr:colOff>
      <xdr:row>57</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その他に係る経常収支比率は</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13.2%</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となっており、全国平均</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、佐賀県平均</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(12.9</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を上回っている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比較すると、令和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年度は同水準</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物価高騰の影響を受けて増加傾向にあるため、歳出削減に努める。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38100</xdr:rowOff>
    </xdr:from>
    <xdr:to>
      <xdr:col>82</xdr:col>
      <xdr:colOff>107950</xdr:colOff>
      <xdr:row>58</xdr:row>
      <xdr:rowOff>50800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982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38100</xdr:rowOff>
    </xdr:from>
    <xdr:to>
      <xdr:col>78</xdr:col>
      <xdr:colOff>69850</xdr:colOff>
      <xdr:row>58</xdr:row>
      <xdr:rowOff>38100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6393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38100</xdr:rowOff>
    </xdr:from>
    <xdr:to>
      <xdr:col>73</xdr:col>
      <xdr:colOff>180975</xdr:colOff>
      <xdr:row>59</xdr:row>
      <xdr:rowOff>107950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639300"/>
          <a:ext cx="889000" cy="58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44450</xdr:rowOff>
    </xdr:from>
    <xdr:to>
      <xdr:col>69</xdr:col>
      <xdr:colOff>92075</xdr:colOff>
      <xdr:row>59</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160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158750</xdr:rowOff>
    </xdr:from>
    <xdr:to>
      <xdr:col>78</xdr:col>
      <xdr:colOff>120650</xdr:colOff>
      <xdr:row>58</xdr:row>
      <xdr:rowOff>88900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158750</xdr:rowOff>
    </xdr:from>
    <xdr:to>
      <xdr:col>74</xdr:col>
      <xdr:colOff>31750</xdr:colOff>
      <xdr:row>56</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99077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57150</xdr:rowOff>
    </xdr:from>
    <xdr:to>
      <xdr:col>69</xdr:col>
      <xdr:colOff>142875</xdr:colOff>
      <xdr:row>59</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165100</xdr:rowOff>
    </xdr:from>
    <xdr:to>
      <xdr:col>65</xdr:col>
      <xdr:colOff>53975</xdr:colOff>
      <xdr:row>59</xdr:row>
      <xdr:rowOff>95250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80027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となっており、全国平均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や佐賀県平均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を上回り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と比較しても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年度から下水道事業への繰出金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補助金として支出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により数値が高く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推移している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129286</xdr:rowOff>
    </xdr:from>
    <xdr:to>
      <xdr:col>82</xdr:col>
      <xdr:colOff>107950</xdr:colOff>
      <xdr:row>37</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47293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21861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94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37</xdr:row>
      <xdr:rowOff>129286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34492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37</xdr:row>
      <xdr:rowOff>1270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14375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143002</xdr:rowOff>
    </xdr:from>
    <xdr:to>
      <xdr:col>69</xdr:col>
      <xdr:colOff>92075</xdr:colOff>
      <xdr:row>36</xdr:row>
      <xdr:rowOff>3556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1437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92202</xdr:rowOff>
    </xdr:from>
    <xdr:to>
      <xdr:col>82</xdr:col>
      <xdr:colOff>158750</xdr:colOff>
      <xdr:row>38</xdr:row>
      <xdr:rowOff>22352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64279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78486</xdr:rowOff>
    </xdr:from>
    <xdr:to>
      <xdr:col>78</xdr:col>
      <xdr:colOff>120650</xdr:colOff>
      <xdr:row>38</xdr:row>
      <xdr:rowOff>8636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164863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50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62247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92202</xdr:rowOff>
    </xdr:from>
    <xdr:to>
      <xdr:col>69</xdr:col>
      <xdr:colOff>142875</xdr:colOff>
      <xdr:row>36</xdr:row>
      <xdr:rowOff>22352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年度の公債費に係る経常収支比率は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となり、全国平均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は上回ったが、佐賀県平均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や類似団体平均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より下回った。今後、新庁舎建設による大型事業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等もある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ため、新規発行予定の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の増加が見込まれるが、補助事業や基金を活用し、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の適正な発行に努める。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110671</xdr:rowOff>
    </xdr:from>
    <xdr:to>
      <xdr:col>24</xdr:col>
      <xdr:colOff>25400</xdr:colOff>
      <xdr:row>77</xdr:row>
      <xdr:rowOff>58964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140871"/>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45556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58964</xdr:rowOff>
    </xdr:from>
    <xdr:to>
      <xdr:col>19</xdr:col>
      <xdr:colOff>187325</xdr:colOff>
      <xdr:row>77</xdr:row>
      <xdr:rowOff>156936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26061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31948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102507</xdr:rowOff>
    </xdr:from>
    <xdr:to>
      <xdr:col>15</xdr:col>
      <xdr:colOff>98425</xdr:colOff>
      <xdr:row>77</xdr:row>
      <xdr:rowOff>156936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3041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46463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102507</xdr:rowOff>
    </xdr:from>
    <xdr:to>
      <xdr:col>11</xdr:col>
      <xdr:colOff>9525</xdr:colOff>
      <xdr:row>78</xdr:row>
      <xdr:rowOff>50800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3041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141713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130629</xdr:rowOff>
    </xdr:from>
    <xdr:to>
      <xdr:col>6</xdr:col>
      <xdr:colOff>171450</xdr:colOff>
      <xdr:row>79</xdr:row>
      <xdr:rowOff>60779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50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45556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76399</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8164</xdr:rowOff>
    </xdr:from>
    <xdr:to>
      <xdr:col>20</xdr:col>
      <xdr:colOff>38100</xdr:colOff>
      <xdr:row>77</xdr:row>
      <xdr:rowOff>109764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2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119941</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978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106136</xdr:rowOff>
    </xdr:from>
    <xdr:to>
      <xdr:col>15</xdr:col>
      <xdr:colOff>149225</xdr:colOff>
      <xdr:row>78</xdr:row>
      <xdr:rowOff>36286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3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21063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39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51707</xdr:rowOff>
    </xdr:from>
    <xdr:to>
      <xdr:col>11</xdr:col>
      <xdr:colOff>60325</xdr:colOff>
      <xdr:row>77</xdr:row>
      <xdr:rowOff>153307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138084</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111777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公債費以外に係る経常収支比率は、</a:t>
          </a:r>
          <a:r>
            <a:rPr kumimoji="1" lang="en-US" altLang="ja-JP" sz="1300">
              <a:latin typeface="ＭＳ Ｐゴシック" panose="020B0600070205080204" pitchFamily="50" charset="-128"/>
              <a:ea typeface="ＭＳ Ｐゴシック" panose="020B0600070205080204" pitchFamily="50" charset="-128"/>
            </a:rPr>
            <a:t>80.2</a:t>
          </a:r>
          <a:r>
            <a:rPr kumimoji="1" lang="ja-JP" altLang="en-US" sz="1300">
              <a:latin typeface="ＭＳ Ｐゴシック" panose="020B0600070205080204" pitchFamily="50" charset="-128"/>
              <a:ea typeface="ＭＳ Ｐゴシック" panose="020B0600070205080204" pitchFamily="50" charset="-128"/>
            </a:rPr>
            <a:t>％となり、全国平均</a:t>
          </a:r>
          <a:r>
            <a:rPr kumimoji="1" lang="en-US" altLang="ja-JP" sz="1300">
              <a:latin typeface="ＭＳ Ｐゴシック" panose="020B0600070205080204" pitchFamily="50" charset="-128"/>
              <a:ea typeface="ＭＳ Ｐゴシック" panose="020B0600070205080204" pitchFamily="50" charset="-128"/>
            </a:rPr>
            <a:t>(78.8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、佐賀県平均</a:t>
          </a:r>
          <a:r>
            <a:rPr kumimoji="1" lang="en-US" altLang="ja-JP" sz="1300">
              <a:latin typeface="ＭＳ Ｐゴシック" panose="020B0600070205080204" pitchFamily="50" charset="-128"/>
              <a:ea typeface="ＭＳ Ｐゴシック" panose="020B0600070205080204" pitchFamily="50" charset="-128"/>
            </a:rPr>
            <a:t>(75.9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、類似団体平均</a:t>
          </a:r>
          <a:r>
            <a:rPr kumimoji="1" lang="en-US" altLang="ja-JP" sz="1300">
              <a:latin typeface="ＭＳ Ｐゴシック" panose="020B0600070205080204" pitchFamily="50" charset="-128"/>
              <a:ea typeface="ＭＳ Ｐゴシック" panose="020B0600070205080204" pitchFamily="50" charset="-128"/>
            </a:rPr>
            <a:t>(77.7%)</a:t>
          </a:r>
          <a:r>
            <a:rPr kumimoji="1" lang="ja-JP" altLang="en-US" sz="1300">
              <a:latin typeface="ＭＳ Ｐゴシック" panose="020B0600070205080204" pitchFamily="50" charset="-128"/>
              <a:ea typeface="ＭＳ Ｐゴシック" panose="020B0600070205080204" pitchFamily="50" charset="-128"/>
            </a:rPr>
            <a:t>をいずれも上回った。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今後も、行財政改革の取り組みによる自主財源の確保や事業の民間委託の推進などにより経費削減に努め、財政基盤の安定化を図っていく。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147574</xdr:rowOff>
    </xdr:from>
    <xdr:to>
      <xdr:col>82</xdr:col>
      <xdr:colOff>107950</xdr:colOff>
      <xdr:row>78</xdr:row>
      <xdr:rowOff>136144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349224"/>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88138</xdr:rowOff>
    </xdr:from>
    <xdr:to>
      <xdr:col>78</xdr:col>
      <xdr:colOff>69850</xdr:colOff>
      <xdr:row>77</xdr:row>
      <xdr:rowOff>147574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946888"/>
          <a:ext cx="889000" cy="40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32529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28702</xdr:rowOff>
    </xdr:from>
    <xdr:to>
      <xdr:col>73</xdr:col>
      <xdr:colOff>180975</xdr:colOff>
      <xdr:row>75</xdr:row>
      <xdr:rowOff>88138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88745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28702</xdr:rowOff>
    </xdr:from>
    <xdr:to>
      <xdr:col>69</xdr:col>
      <xdr:colOff>92075</xdr:colOff>
      <xdr:row>75</xdr:row>
      <xdr:rowOff>115570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8874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126001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85344</xdr:rowOff>
    </xdr:from>
    <xdr:to>
      <xdr:col>82</xdr:col>
      <xdr:colOff>158750</xdr:colOff>
      <xdr:row>79</xdr:row>
      <xdr:rowOff>15494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57421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96774</xdr:rowOff>
    </xdr:from>
    <xdr:to>
      <xdr:col>78</xdr:col>
      <xdr:colOff>120650</xdr:colOff>
      <xdr:row>78</xdr:row>
      <xdr:rowOff>26924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11701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37338</xdr:rowOff>
    </xdr:from>
    <xdr:to>
      <xdr:col>74</xdr:col>
      <xdr:colOff>31750</xdr:colOff>
      <xdr:row>75</xdr:row>
      <xdr:rowOff>138938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149115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149352</xdr:rowOff>
    </xdr:from>
    <xdr:to>
      <xdr:col>69</xdr:col>
      <xdr:colOff>142875</xdr:colOff>
      <xdr:row>75</xdr:row>
      <xdr:rowOff>79502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89679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佐賀県嬉野市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13100</xdr:rowOff>
    </xdr:from>
    <xdr:to>
      <xdr:col>29</xdr:col>
      <xdr:colOff>127000</xdr:colOff>
      <xdr:row>18</xdr:row>
      <xdr:rowOff>48944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46825"/>
          <a:ext cx="647700" cy="35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131734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2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48944</xdr:rowOff>
    </xdr:from>
    <xdr:to>
      <xdr:col>26</xdr:col>
      <xdr:colOff>50800</xdr:colOff>
      <xdr:row>18</xdr:row>
      <xdr:rowOff>61087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82669"/>
          <a:ext cx="698500" cy="12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88791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79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61087</xdr:rowOff>
    </xdr:from>
    <xdr:to>
      <xdr:col>22</xdr:col>
      <xdr:colOff>114300</xdr:colOff>
      <xdr:row>18</xdr:row>
      <xdr:rowOff>63846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94812"/>
          <a:ext cx="698500" cy="2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97364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8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63846</xdr:rowOff>
    </xdr:from>
    <xdr:to>
      <xdr:col>18</xdr:col>
      <xdr:colOff>177800</xdr:colOff>
      <xdr:row>18</xdr:row>
      <xdr:rowOff>78735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97571"/>
          <a:ext cx="698500" cy="14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101947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122728</xdr:rowOff>
    </xdr:from>
    <xdr:to>
      <xdr:col>15</xdr:col>
      <xdr:colOff>101600</xdr:colOff>
      <xdr:row>18</xdr:row>
      <xdr:rowOff>52878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85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63055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5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133750</xdr:rowOff>
    </xdr:from>
    <xdr:to>
      <xdr:col>29</xdr:col>
      <xdr:colOff>177800</xdr:colOff>
      <xdr:row>18</xdr:row>
      <xdr:rowOff>63900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96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105827</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6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169594</xdr:rowOff>
    </xdr:from>
    <xdr:to>
      <xdr:col>26</xdr:col>
      <xdr:colOff>101600</xdr:colOff>
      <xdr:row>18</xdr:row>
      <xdr:rowOff>99744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31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84522</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18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10287</xdr:rowOff>
    </xdr:from>
    <xdr:to>
      <xdr:col>22</xdr:col>
      <xdr:colOff>165100</xdr:colOff>
      <xdr:row>18</xdr:row>
      <xdr:rowOff>111887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44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96664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3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13046</xdr:rowOff>
    </xdr:from>
    <xdr:to>
      <xdr:col>19</xdr:col>
      <xdr:colOff>38100</xdr:colOff>
      <xdr:row>18</xdr:row>
      <xdr:rowOff>114646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46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99422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33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27935</xdr:rowOff>
    </xdr:from>
    <xdr:to>
      <xdr:col>15</xdr:col>
      <xdr:colOff>101600</xdr:colOff>
      <xdr:row>18</xdr:row>
      <xdr:rowOff>129535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61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114312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4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134886</xdr:rowOff>
    </xdr:from>
    <xdr:to>
      <xdr:col>29</xdr:col>
      <xdr:colOff>127000</xdr:colOff>
      <xdr:row>36</xdr:row>
      <xdr:rowOff>147536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88136"/>
          <a:ext cx="647700" cy="12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132313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85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134886</xdr:rowOff>
    </xdr:from>
    <xdr:to>
      <xdr:col>26</xdr:col>
      <xdr:colOff>50800</xdr:colOff>
      <xdr:row>37</xdr:row>
      <xdr:rowOff>37122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88136"/>
          <a:ext cx="698500" cy="73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31018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55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106750</xdr:rowOff>
    </xdr:from>
    <xdr:to>
      <xdr:col>22</xdr:col>
      <xdr:colOff>114300</xdr:colOff>
      <xdr:row>37</xdr:row>
      <xdr:rowOff>37122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60000"/>
          <a:ext cx="698500" cy="101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246289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5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106750</xdr:rowOff>
    </xdr:from>
    <xdr:to>
      <xdr:col>18</xdr:col>
      <xdr:colOff>177800</xdr:colOff>
      <xdr:row>36</xdr:row>
      <xdr:rowOff>108521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60000"/>
          <a:ext cx="698500" cy="1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59783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75114</xdr:rowOff>
    </xdr:from>
    <xdr:to>
      <xdr:col>15</xdr:col>
      <xdr:colOff>101600</xdr:colOff>
      <xdr:row>37</xdr:row>
      <xdr:rowOff>5264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28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161491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14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96736</xdr:rowOff>
    </xdr:from>
    <xdr:to>
      <xdr:col>29</xdr:col>
      <xdr:colOff>177800</xdr:colOff>
      <xdr:row>37</xdr:row>
      <xdr:rowOff>26886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49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284713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84086</xdr:rowOff>
    </xdr:from>
    <xdr:to>
      <xdr:col>26</xdr:col>
      <xdr:colOff>101600</xdr:colOff>
      <xdr:row>37</xdr:row>
      <xdr:rowOff>14236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37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195863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06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157772</xdr:rowOff>
    </xdr:from>
    <xdr:to>
      <xdr:col>22</xdr:col>
      <xdr:colOff>165100</xdr:colOff>
      <xdr:row>37</xdr:row>
      <xdr:rowOff>87922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11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72699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9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55950</xdr:rowOff>
    </xdr:from>
    <xdr:to>
      <xdr:col>19</xdr:col>
      <xdr:colOff>38100</xdr:colOff>
      <xdr:row>36</xdr:row>
      <xdr:rowOff>157550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09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167727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7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57721</xdr:rowOff>
    </xdr:from>
    <xdr:to>
      <xdr:col>15</xdr:col>
      <xdr:colOff>101600</xdr:colOff>
      <xdr:row>36</xdr:row>
      <xdr:rowOff>159321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10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169498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佐賀県嬉野市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24,446
24,170
126.41
21,988,785
20,742,687
666,831
8,176,151
10,005,808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22748</xdr:rowOff>
    </xdr:from>
    <xdr:to>
      <xdr:col>24</xdr:col>
      <xdr:colOff>63500</xdr:colOff>
      <xdr:row>37</xdr:row>
      <xdr:rowOff>49750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66398"/>
          <a:ext cx="838200" cy="2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153519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54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49750</xdr:rowOff>
    </xdr:from>
    <xdr:to>
      <xdr:col>19</xdr:col>
      <xdr:colOff>177800</xdr:colOff>
      <xdr:row>37</xdr:row>
      <xdr:rowOff>54074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93400"/>
          <a:ext cx="889000" cy="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109019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0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52215</xdr:rowOff>
    </xdr:from>
    <xdr:to>
      <xdr:col>15</xdr:col>
      <xdr:colOff>50800</xdr:colOff>
      <xdr:row>37</xdr:row>
      <xdr:rowOff>54074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395865"/>
          <a:ext cx="889000" cy="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52215</xdr:rowOff>
    </xdr:from>
    <xdr:to>
      <xdr:col>10</xdr:col>
      <xdr:colOff>114300</xdr:colOff>
      <xdr:row>37</xdr:row>
      <xdr:rowOff>71756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95865"/>
          <a:ext cx="889000" cy="1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114627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126326</xdr:rowOff>
    </xdr:from>
    <xdr:to>
      <xdr:col>6</xdr:col>
      <xdr:colOff>38100</xdr:colOff>
      <xdr:row>37</xdr:row>
      <xdr:rowOff>56476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73003</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143398</xdr:rowOff>
    </xdr:from>
    <xdr:to>
      <xdr:col>24</xdr:col>
      <xdr:colOff>114300</xdr:colOff>
      <xdr:row>37</xdr:row>
      <xdr:rowOff>73548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1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121825</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9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170400</xdr:rowOff>
    </xdr:from>
    <xdr:to>
      <xdr:col>20</xdr:col>
      <xdr:colOff>38100</xdr:colOff>
      <xdr:row>37</xdr:row>
      <xdr:rowOff>100550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4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91677</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43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3274</xdr:rowOff>
    </xdr:from>
    <xdr:to>
      <xdr:col>15</xdr:col>
      <xdr:colOff>101600</xdr:colOff>
      <xdr:row>37</xdr:row>
      <xdr:rowOff>104874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4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96001</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43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1415</xdr:rowOff>
    </xdr:from>
    <xdr:to>
      <xdr:col>10</xdr:col>
      <xdr:colOff>165100</xdr:colOff>
      <xdr:row>37</xdr:row>
      <xdr:rowOff>103015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4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94142</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43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20956</xdr:rowOff>
    </xdr:from>
    <xdr:to>
      <xdr:col>6</xdr:col>
      <xdr:colOff>38100</xdr:colOff>
      <xdr:row>37</xdr:row>
      <xdr:rowOff>122556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6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113683</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45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153156</xdr:rowOff>
    </xdr:from>
    <xdr:to>
      <xdr:col>24</xdr:col>
      <xdr:colOff>63500</xdr:colOff>
      <xdr:row>55</xdr:row>
      <xdr:rowOff>45489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411456"/>
          <a:ext cx="838200" cy="6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3625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04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129244</xdr:rowOff>
    </xdr:from>
    <xdr:to>
      <xdr:col>19</xdr:col>
      <xdr:colOff>177800</xdr:colOff>
      <xdr:row>54</xdr:row>
      <xdr:rowOff>153156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387544"/>
          <a:ext cx="889000" cy="2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134453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73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125930</xdr:rowOff>
    </xdr:from>
    <xdr:to>
      <xdr:col>15</xdr:col>
      <xdr:colOff>50800</xdr:colOff>
      <xdr:row>54</xdr:row>
      <xdr:rowOff>129244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384230"/>
          <a:ext cx="8890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119562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125930</xdr:rowOff>
    </xdr:from>
    <xdr:to>
      <xdr:col>10</xdr:col>
      <xdr:colOff>114300</xdr:colOff>
      <xdr:row>55</xdr:row>
      <xdr:rowOff>39112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384230"/>
          <a:ext cx="889000" cy="8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136149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16928</xdr:rowOff>
    </xdr:from>
    <xdr:to>
      <xdr:col>6</xdr:col>
      <xdr:colOff>38100</xdr:colOff>
      <xdr:row>56</xdr:row>
      <xdr:rowOff>118528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1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109655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71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166139</xdr:rowOff>
    </xdr:from>
    <xdr:to>
      <xdr:col>24</xdr:col>
      <xdr:colOff>114300</xdr:colOff>
      <xdr:row>55</xdr:row>
      <xdr:rowOff>96289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42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17566</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275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102356</xdr:rowOff>
    </xdr:from>
    <xdr:to>
      <xdr:col>20</xdr:col>
      <xdr:colOff>38100</xdr:colOff>
      <xdr:row>55</xdr:row>
      <xdr:rowOff>32506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36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49033</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13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78444</xdr:rowOff>
    </xdr:from>
    <xdr:to>
      <xdr:col>15</xdr:col>
      <xdr:colOff>101600</xdr:colOff>
      <xdr:row>55</xdr:row>
      <xdr:rowOff>8594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33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25121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11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75130</xdr:rowOff>
    </xdr:from>
    <xdr:to>
      <xdr:col>10</xdr:col>
      <xdr:colOff>165100</xdr:colOff>
      <xdr:row>55</xdr:row>
      <xdr:rowOff>5280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3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21807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108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159762</xdr:rowOff>
    </xdr:from>
    <xdr:to>
      <xdr:col>6</xdr:col>
      <xdr:colOff>38100</xdr:colOff>
      <xdr:row>55</xdr:row>
      <xdr:rowOff>89912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41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106439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193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21513</xdr:rowOff>
    </xdr:from>
    <xdr:to>
      <xdr:col>24</xdr:col>
      <xdr:colOff>63500</xdr:colOff>
      <xdr:row>79</xdr:row>
      <xdr:rowOff>26752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566063"/>
          <a:ext cx="838200" cy="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5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26752</xdr:rowOff>
    </xdr:from>
    <xdr:to>
      <xdr:col>19</xdr:col>
      <xdr:colOff>177800</xdr:colOff>
      <xdr:row>79</xdr:row>
      <xdr:rowOff>32220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571302"/>
          <a:ext cx="889000" cy="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139343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6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32220</xdr:rowOff>
    </xdr:from>
    <xdr:to>
      <xdr:col>15</xdr:col>
      <xdr:colOff>50800</xdr:colOff>
      <xdr:row>79</xdr:row>
      <xdr:rowOff>34582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76770"/>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138561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6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34582</xdr:rowOff>
    </xdr:from>
    <xdr:to>
      <xdr:col>10</xdr:col>
      <xdr:colOff>114300</xdr:colOff>
      <xdr:row>79</xdr:row>
      <xdr:rowOff>35782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79132"/>
          <a:ext cx="8890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139476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155823</xdr:rowOff>
    </xdr:from>
    <xdr:to>
      <xdr:col>6</xdr:col>
      <xdr:colOff>38100</xdr:colOff>
      <xdr:row>78</xdr:row>
      <xdr:rowOff>85973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102500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142163</xdr:rowOff>
    </xdr:from>
    <xdr:to>
      <xdr:col>24</xdr:col>
      <xdr:colOff>114300</xdr:colOff>
      <xdr:row>79</xdr:row>
      <xdr:rowOff>72313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51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57090</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43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147402</xdr:rowOff>
    </xdr:from>
    <xdr:to>
      <xdr:col>20</xdr:col>
      <xdr:colOff>38100</xdr:colOff>
      <xdr:row>79</xdr:row>
      <xdr:rowOff>77552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2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68679</xdr:rowOff>
    </xdr:from>
    <xdr:ext cx="378565"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8017" y="13613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152870</xdr:rowOff>
    </xdr:from>
    <xdr:to>
      <xdr:col>15</xdr:col>
      <xdr:colOff>101600</xdr:colOff>
      <xdr:row>79</xdr:row>
      <xdr:rowOff>83020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52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74147</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9017" y="13618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155232</xdr:rowOff>
    </xdr:from>
    <xdr:to>
      <xdr:col>10</xdr:col>
      <xdr:colOff>165100</xdr:colOff>
      <xdr:row>79</xdr:row>
      <xdr:rowOff>85382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2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76509</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30017" y="13621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156432</xdr:rowOff>
    </xdr:from>
    <xdr:to>
      <xdr:col>6</xdr:col>
      <xdr:colOff>38100</xdr:colOff>
      <xdr:row>79</xdr:row>
      <xdr:rowOff>86582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2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77709</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41017" y="13622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162965</xdr:rowOff>
    </xdr:from>
    <xdr:to>
      <xdr:col>24</xdr:col>
      <xdr:colOff>63500</xdr:colOff>
      <xdr:row>95</xdr:row>
      <xdr:rowOff>104730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279265"/>
          <a:ext cx="838200" cy="11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93361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81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104730</xdr:rowOff>
    </xdr:from>
    <xdr:to>
      <xdr:col>19</xdr:col>
      <xdr:colOff>177800</xdr:colOff>
      <xdr:row>96</xdr:row>
      <xdr:rowOff>16765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392480"/>
          <a:ext cx="889000" cy="8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71671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53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108486</xdr:rowOff>
    </xdr:from>
    <xdr:to>
      <xdr:col>15</xdr:col>
      <xdr:colOff>50800</xdr:colOff>
      <xdr:row>96</xdr:row>
      <xdr:rowOff>16765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396236"/>
          <a:ext cx="889000" cy="7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155207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61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108486</xdr:rowOff>
    </xdr:from>
    <xdr:to>
      <xdr:col>10</xdr:col>
      <xdr:colOff>114300</xdr:colOff>
      <xdr:row>96</xdr:row>
      <xdr:rowOff>90655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96236"/>
          <a:ext cx="889000" cy="15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83042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54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48254</xdr:rowOff>
    </xdr:from>
    <xdr:to>
      <xdr:col>6</xdr:col>
      <xdr:colOff>38100</xdr:colOff>
      <xdr:row>97</xdr:row>
      <xdr:rowOff>149854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7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140981</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77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112165</xdr:rowOff>
    </xdr:from>
    <xdr:to>
      <xdr:col>24</xdr:col>
      <xdr:colOff>114300</xdr:colOff>
      <xdr:row>95</xdr:row>
      <xdr:rowOff>42315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2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135042</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07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53930</xdr:rowOff>
    </xdr:from>
    <xdr:to>
      <xdr:col>20</xdr:col>
      <xdr:colOff>38100</xdr:colOff>
      <xdr:row>95</xdr:row>
      <xdr:rowOff>155530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607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11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137415</xdr:rowOff>
    </xdr:from>
    <xdr:to>
      <xdr:col>15</xdr:col>
      <xdr:colOff>101600</xdr:colOff>
      <xdr:row>96</xdr:row>
      <xdr:rowOff>67565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2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84092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20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57686</xdr:rowOff>
    </xdr:from>
    <xdr:to>
      <xdr:col>10</xdr:col>
      <xdr:colOff>165100</xdr:colOff>
      <xdr:row>95</xdr:row>
      <xdr:rowOff>159286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34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4363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12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39855</xdr:rowOff>
    </xdr:from>
    <xdr:to>
      <xdr:col>6</xdr:col>
      <xdr:colOff>38100</xdr:colOff>
      <xdr:row>96</xdr:row>
      <xdr:rowOff>141455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49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157982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274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138058</xdr:rowOff>
    </xdr:from>
    <xdr:to>
      <xdr:col>55</xdr:col>
      <xdr:colOff>0</xdr:colOff>
      <xdr:row>36</xdr:row>
      <xdr:rowOff>145605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310258"/>
          <a:ext cx="838200" cy="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1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138058</xdr:rowOff>
    </xdr:from>
    <xdr:to>
      <xdr:col>50</xdr:col>
      <xdr:colOff>114300</xdr:colOff>
      <xdr:row>37</xdr:row>
      <xdr:rowOff>11520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10258"/>
          <a:ext cx="889000" cy="4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88511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43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11520</xdr:rowOff>
    </xdr:from>
    <xdr:to>
      <xdr:col>45</xdr:col>
      <xdr:colOff>177800</xdr:colOff>
      <xdr:row>37</xdr:row>
      <xdr:rowOff>95439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55170"/>
          <a:ext cx="889000" cy="8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83802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79205</xdr:rowOff>
    </xdr:from>
    <xdr:to>
      <xdr:col>41</xdr:col>
      <xdr:colOff>50800</xdr:colOff>
      <xdr:row>37</xdr:row>
      <xdr:rowOff>95439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79955"/>
          <a:ext cx="889000" cy="35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124167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88458</xdr:rowOff>
    </xdr:from>
    <xdr:to>
      <xdr:col>36</xdr:col>
      <xdr:colOff>165100</xdr:colOff>
      <xdr:row>35</xdr:row>
      <xdr:rowOff>18608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35135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94805</xdr:rowOff>
    </xdr:from>
    <xdr:to>
      <xdr:col>55</xdr:col>
      <xdr:colOff>50800</xdr:colOff>
      <xdr:row>37</xdr:row>
      <xdr:rowOff>24955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6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117682</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118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87258</xdr:rowOff>
    </xdr:from>
    <xdr:to>
      <xdr:col>50</xdr:col>
      <xdr:colOff>165100</xdr:colOff>
      <xdr:row>37</xdr:row>
      <xdr:rowOff>17408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5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33935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034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132170</xdr:rowOff>
    </xdr:from>
    <xdr:to>
      <xdr:col>46</xdr:col>
      <xdr:colOff>38100</xdr:colOff>
      <xdr:row>37</xdr:row>
      <xdr:rowOff>62320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0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78847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07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44639</xdr:rowOff>
    </xdr:from>
    <xdr:to>
      <xdr:col>41</xdr:col>
      <xdr:colOff>101600</xdr:colOff>
      <xdr:row>37</xdr:row>
      <xdr:rowOff>146239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8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137366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48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28405</xdr:rowOff>
    </xdr:from>
    <xdr:to>
      <xdr:col>36</xdr:col>
      <xdr:colOff>165100</xdr:colOff>
      <xdr:row>35</xdr:row>
      <xdr:rowOff>130005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2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121132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121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95960</xdr:rowOff>
    </xdr:from>
    <xdr:to>
      <xdr:col>55</xdr:col>
      <xdr:colOff>0</xdr:colOff>
      <xdr:row>56</xdr:row>
      <xdr:rowOff>110741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525710"/>
          <a:ext cx="838200" cy="18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30925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32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154052</xdr:rowOff>
    </xdr:from>
    <xdr:to>
      <xdr:col>50</xdr:col>
      <xdr:colOff>114300</xdr:colOff>
      <xdr:row>56</xdr:row>
      <xdr:rowOff>110741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583802"/>
          <a:ext cx="889000" cy="12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24583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9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154052</xdr:rowOff>
    </xdr:from>
    <xdr:to>
      <xdr:col>45</xdr:col>
      <xdr:colOff>177800</xdr:colOff>
      <xdr:row>57</xdr:row>
      <xdr:rowOff>18066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583802"/>
          <a:ext cx="889000" cy="20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78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93989</xdr:rowOff>
    </xdr:from>
    <xdr:to>
      <xdr:col>41</xdr:col>
      <xdr:colOff>50800</xdr:colOff>
      <xdr:row>57</xdr:row>
      <xdr:rowOff>18066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695189"/>
          <a:ext cx="889000" cy="9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52589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45160</xdr:rowOff>
    </xdr:from>
    <xdr:to>
      <xdr:col>55</xdr:col>
      <xdr:colOff>50800</xdr:colOff>
      <xdr:row>55</xdr:row>
      <xdr:rowOff>146760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47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68037</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326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59941</xdr:rowOff>
    </xdr:from>
    <xdr:to>
      <xdr:col>50</xdr:col>
      <xdr:colOff>165100</xdr:colOff>
      <xdr:row>56</xdr:row>
      <xdr:rowOff>161541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6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6618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43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103252</xdr:rowOff>
    </xdr:from>
    <xdr:to>
      <xdr:col>46</xdr:col>
      <xdr:colOff>38100</xdr:colOff>
      <xdr:row>56</xdr:row>
      <xdr:rowOff>33402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53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49929</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30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138716</xdr:rowOff>
    </xdr:from>
    <xdr:to>
      <xdr:col>41</xdr:col>
      <xdr:colOff>101600</xdr:colOff>
      <xdr:row>57</xdr:row>
      <xdr:rowOff>68866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73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59993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83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43189</xdr:rowOff>
    </xdr:from>
    <xdr:to>
      <xdr:col>36</xdr:col>
      <xdr:colOff>165100</xdr:colOff>
      <xdr:row>56</xdr:row>
      <xdr:rowOff>144789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64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135916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73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134482</xdr:rowOff>
    </xdr:from>
    <xdr:to>
      <xdr:col>55</xdr:col>
      <xdr:colOff>0</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336132"/>
          <a:ext cx="838200" cy="6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5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149565</xdr:rowOff>
    </xdr:from>
    <xdr:to>
      <xdr:col>50</xdr:col>
      <xdr:colOff>114300</xdr:colOff>
      <xdr:row>77</xdr:row>
      <xdr:rowOff>134482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179765"/>
          <a:ext cx="889000" cy="15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148586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0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149565</xdr:rowOff>
    </xdr:from>
    <xdr:to>
      <xdr:col>45</xdr:col>
      <xdr:colOff>177800</xdr:colOff>
      <xdr:row>77</xdr:row>
      <xdr:rowOff>113337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179765"/>
          <a:ext cx="889000" cy="13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34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113063</xdr:rowOff>
    </xdr:from>
    <xdr:to>
      <xdr:col>41</xdr:col>
      <xdr:colOff>50800</xdr:colOff>
      <xdr:row>77</xdr:row>
      <xdr:rowOff>113337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314713"/>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159152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1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164556</xdr:rowOff>
    </xdr:from>
    <xdr:to>
      <xdr:col>36</xdr:col>
      <xdr:colOff>165100</xdr:colOff>
      <xdr:row>77</xdr:row>
      <xdr:rowOff>94706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111232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29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146050</xdr:rowOff>
    </xdr:from>
    <xdr:to>
      <xdr:col>55</xdr:col>
      <xdr:colOff>50800</xdr:colOff>
      <xdr:row>78</xdr:row>
      <xdr:rowOff>76200</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60977</xdr:rowOff>
    </xdr:from>
    <xdr:ext cx="249299"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6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83682</xdr:rowOff>
    </xdr:from>
    <xdr:to>
      <xdr:col>50</xdr:col>
      <xdr:colOff>165100</xdr:colOff>
      <xdr:row>78</xdr:row>
      <xdr:rowOff>13832</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28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4959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37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98765</xdr:rowOff>
    </xdr:from>
    <xdr:to>
      <xdr:col>46</xdr:col>
      <xdr:colOff>38100</xdr:colOff>
      <xdr:row>77</xdr:row>
      <xdr:rowOff>28915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12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45441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90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62537</xdr:rowOff>
    </xdr:from>
    <xdr:to>
      <xdr:col>41</xdr:col>
      <xdr:colOff>101600</xdr:colOff>
      <xdr:row>77</xdr:row>
      <xdr:rowOff>164137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26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155264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35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62263</xdr:rowOff>
    </xdr:from>
    <xdr:to>
      <xdr:col>36</xdr:col>
      <xdr:colOff>165100</xdr:colOff>
      <xdr:row>77</xdr:row>
      <xdr:rowOff>163863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26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154990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35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121121</xdr:rowOff>
    </xdr:from>
    <xdr:to>
      <xdr:col>55</xdr:col>
      <xdr:colOff>0</xdr:colOff>
      <xdr:row>96</xdr:row>
      <xdr:rowOff>157149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6237421"/>
          <a:ext cx="838200" cy="37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22265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481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157149</xdr:rowOff>
    </xdr:from>
    <xdr:to>
      <xdr:col>50</xdr:col>
      <xdr:colOff>114300</xdr:colOff>
      <xdr:row>96</xdr:row>
      <xdr:rowOff>164457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8750300" y="16616349"/>
          <a:ext cx="889000" cy="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20313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30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164457</xdr:rowOff>
    </xdr:from>
    <xdr:to>
      <xdr:col>45</xdr:col>
      <xdr:colOff>177800</xdr:colOff>
      <xdr:row>97</xdr:row>
      <xdr:rowOff>19554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7861300" y="16623657"/>
          <a:ext cx="889000" cy="2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162158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2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49335</xdr:rowOff>
    </xdr:from>
    <xdr:to>
      <xdr:col>41</xdr:col>
      <xdr:colOff>50800</xdr:colOff>
      <xdr:row>97</xdr:row>
      <xdr:rowOff>19554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972300" y="16508535"/>
          <a:ext cx="889000" cy="14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10837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29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70321</xdr:rowOff>
    </xdr:from>
    <xdr:to>
      <xdr:col>55</xdr:col>
      <xdr:colOff>50800</xdr:colOff>
      <xdr:row>95</xdr:row>
      <xdr:rowOff>471</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18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93198</xdr:rowOff>
    </xdr:from>
    <xdr:ext cx="599010"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038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106349</xdr:rowOff>
    </xdr:from>
    <xdr:to>
      <xdr:col>50</xdr:col>
      <xdr:colOff>165100</xdr:colOff>
      <xdr:row>97</xdr:row>
      <xdr:rowOff>36499</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56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27626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65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113657</xdr:rowOff>
    </xdr:from>
    <xdr:to>
      <xdr:col>46</xdr:col>
      <xdr:colOff>38100</xdr:colOff>
      <xdr:row>97</xdr:row>
      <xdr:rowOff>43807</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57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34934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6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140204</xdr:rowOff>
    </xdr:from>
    <xdr:to>
      <xdr:col>41</xdr:col>
      <xdr:colOff>101600</xdr:colOff>
      <xdr:row>97</xdr:row>
      <xdr:rowOff>70354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59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61481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9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169985</xdr:rowOff>
    </xdr:from>
    <xdr:to>
      <xdr:col>36</xdr:col>
      <xdr:colOff>165100</xdr:colOff>
      <xdr:row>96</xdr:row>
      <xdr:rowOff>100135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45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116662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23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149713</xdr:rowOff>
    </xdr:from>
    <xdr:to>
      <xdr:col>85</xdr:col>
      <xdr:colOff>127000</xdr:colOff>
      <xdr:row>37</xdr:row>
      <xdr:rowOff>8278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5481300" y="6150463"/>
          <a:ext cx="838200" cy="20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123174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466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40693</xdr:rowOff>
    </xdr:from>
    <xdr:to>
      <xdr:col>81</xdr:col>
      <xdr:colOff>50800</xdr:colOff>
      <xdr:row>37</xdr:row>
      <xdr:rowOff>8278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592300" y="6041443"/>
          <a:ext cx="889000" cy="31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90233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60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40693</xdr:rowOff>
    </xdr:from>
    <xdr:to>
      <xdr:col>76</xdr:col>
      <xdr:colOff>114300</xdr:colOff>
      <xdr:row>37</xdr:row>
      <xdr:rowOff>33127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3703300" y="6041443"/>
          <a:ext cx="889000" cy="33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47599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56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33127</xdr:rowOff>
    </xdr:from>
    <xdr:to>
      <xdr:col>71</xdr:col>
      <xdr:colOff>177800</xdr:colOff>
      <xdr:row>38</xdr:row>
      <xdr:rowOff>47940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2814300" y="6376777"/>
          <a:ext cx="889000" cy="18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3776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51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49809</xdr:rowOff>
    </xdr:from>
    <xdr:to>
      <xdr:col>67</xdr:col>
      <xdr:colOff>101600</xdr:colOff>
      <xdr:row>37</xdr:row>
      <xdr:rowOff>151409</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39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167936</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79428" y="616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98913</xdr:rowOff>
    </xdr:from>
    <xdr:to>
      <xdr:col>85</xdr:col>
      <xdr:colOff>177800</xdr:colOff>
      <xdr:row>36</xdr:row>
      <xdr:rowOff>29063</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09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121790</xdr:rowOff>
    </xdr:from>
    <xdr:ext cx="534377"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595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128928</xdr:rowOff>
    </xdr:from>
    <xdr:to>
      <xdr:col>81</xdr:col>
      <xdr:colOff>101600</xdr:colOff>
      <xdr:row>37</xdr:row>
      <xdr:rowOff>59078</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30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75605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07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161343</xdr:rowOff>
    </xdr:from>
    <xdr:to>
      <xdr:col>76</xdr:col>
      <xdr:colOff>165100</xdr:colOff>
      <xdr:row>35</xdr:row>
      <xdr:rowOff>91493</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599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108020</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25111" y="576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153777</xdr:rowOff>
    </xdr:from>
    <xdr:to>
      <xdr:col>72</xdr:col>
      <xdr:colOff>38100</xdr:colOff>
      <xdr:row>37</xdr:row>
      <xdr:rowOff>83927</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32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100454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10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168590</xdr:rowOff>
    </xdr:from>
    <xdr:to>
      <xdr:col>67</xdr:col>
      <xdr:colOff>101600</xdr:colOff>
      <xdr:row>38</xdr:row>
      <xdr:rowOff>98740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51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89867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60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78257</xdr:rowOff>
    </xdr:from>
    <xdr:to>
      <xdr:col>85</xdr:col>
      <xdr:colOff>127000</xdr:colOff>
      <xdr:row>77</xdr:row>
      <xdr:rowOff>97168</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5481300" y="13279907"/>
          <a:ext cx="838200" cy="1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132542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2991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41199</xdr:rowOff>
    </xdr:from>
    <xdr:to>
      <xdr:col>81</xdr:col>
      <xdr:colOff>50800</xdr:colOff>
      <xdr:row>77</xdr:row>
      <xdr:rowOff>78257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4592300" y="13242849"/>
          <a:ext cx="889000" cy="3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47985</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290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41199</xdr:rowOff>
    </xdr:from>
    <xdr:to>
      <xdr:col>76</xdr:col>
      <xdr:colOff>114300</xdr:colOff>
      <xdr:row>77</xdr:row>
      <xdr:rowOff>53417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3242849"/>
          <a:ext cx="889000" cy="1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84688</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53417</xdr:rowOff>
    </xdr:from>
    <xdr:to>
      <xdr:col>71</xdr:col>
      <xdr:colOff>177800</xdr:colOff>
      <xdr:row>77</xdr:row>
      <xdr:rowOff>53924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3255067"/>
          <a:ext cx="889000" cy="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96626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164922</xdr:rowOff>
    </xdr:from>
    <xdr:to>
      <xdr:col>67</xdr:col>
      <xdr:colOff>101600</xdr:colOff>
      <xdr:row>76</xdr:row>
      <xdr:rowOff>95072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02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111599</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27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46368</xdr:rowOff>
    </xdr:from>
    <xdr:to>
      <xdr:col>85</xdr:col>
      <xdr:colOff>177800</xdr:colOff>
      <xdr:row>77</xdr:row>
      <xdr:rowOff>147968</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324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24795</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322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27457</xdr:rowOff>
    </xdr:from>
    <xdr:to>
      <xdr:col>81</xdr:col>
      <xdr:colOff>101600</xdr:colOff>
      <xdr:row>77</xdr:row>
      <xdr:rowOff>129057</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322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120184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32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161849</xdr:rowOff>
    </xdr:from>
    <xdr:to>
      <xdr:col>76</xdr:col>
      <xdr:colOff>165100</xdr:colOff>
      <xdr:row>77</xdr:row>
      <xdr:rowOff>91999</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19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83126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28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2617</xdr:rowOff>
    </xdr:from>
    <xdr:to>
      <xdr:col>72</xdr:col>
      <xdr:colOff>38100</xdr:colOff>
      <xdr:row>77</xdr:row>
      <xdr:rowOff>104217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20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95344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2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3124</xdr:rowOff>
    </xdr:from>
    <xdr:to>
      <xdr:col>67</xdr:col>
      <xdr:colOff>101600</xdr:colOff>
      <xdr:row>77</xdr:row>
      <xdr:rowOff>104724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20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95851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29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78809</xdr:rowOff>
    </xdr:from>
    <xdr:to>
      <xdr:col>85</xdr:col>
      <xdr:colOff>127000</xdr:colOff>
      <xdr:row>97</xdr:row>
      <xdr:rowOff>93497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5481300" y="16709459"/>
          <a:ext cx="838200" cy="1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19649</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821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78809</xdr:rowOff>
    </xdr:from>
    <xdr:to>
      <xdr:col>81</xdr:col>
      <xdr:colOff>50800</xdr:colOff>
      <xdr:row>97</xdr:row>
      <xdr:rowOff>82764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592300" y="16709459"/>
          <a:ext cx="889000" cy="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147962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95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164232</xdr:rowOff>
    </xdr:from>
    <xdr:to>
      <xdr:col>76</xdr:col>
      <xdr:colOff>114300</xdr:colOff>
      <xdr:row>97</xdr:row>
      <xdr:rowOff>82764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623432"/>
          <a:ext cx="889000" cy="8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133400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93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164232</xdr:rowOff>
    </xdr:from>
    <xdr:to>
      <xdr:col>71</xdr:col>
      <xdr:colOff>177800</xdr:colOff>
      <xdr:row>97</xdr:row>
      <xdr:rowOff>28440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623432"/>
          <a:ext cx="889000" cy="3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119093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44208</xdr:rowOff>
    </xdr:from>
    <xdr:to>
      <xdr:col>67</xdr:col>
      <xdr:colOff>101600</xdr:colOff>
      <xdr:row>98</xdr:row>
      <xdr:rowOff>145808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136935</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93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42697</xdr:rowOff>
    </xdr:from>
    <xdr:to>
      <xdr:col>85</xdr:col>
      <xdr:colOff>177800</xdr:colOff>
      <xdr:row>97</xdr:row>
      <xdr:rowOff>144297</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67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65574</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28009</xdr:rowOff>
    </xdr:from>
    <xdr:to>
      <xdr:col>81</xdr:col>
      <xdr:colOff>101600</xdr:colOff>
      <xdr:row>97</xdr:row>
      <xdr:rowOff>129609</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65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146136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3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31964</xdr:rowOff>
    </xdr:from>
    <xdr:to>
      <xdr:col>76</xdr:col>
      <xdr:colOff>165100</xdr:colOff>
      <xdr:row>97</xdr:row>
      <xdr:rowOff>133564</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66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150091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3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113432</xdr:rowOff>
    </xdr:from>
    <xdr:to>
      <xdr:col>72</xdr:col>
      <xdr:colOff>38100</xdr:colOff>
      <xdr:row>97</xdr:row>
      <xdr:rowOff>43582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57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60109</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03795" y="16347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149090</xdr:rowOff>
    </xdr:from>
    <xdr:to>
      <xdr:col>67</xdr:col>
      <xdr:colOff>101600</xdr:colOff>
      <xdr:row>97</xdr:row>
      <xdr:rowOff>79240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60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95767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38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122327</xdr:rowOff>
    </xdr:from>
    <xdr:to>
      <xdr:col>116</xdr:col>
      <xdr:colOff>63500</xdr:colOff>
      <xdr:row>38</xdr:row>
      <xdr:rowOff>130823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637427"/>
          <a:ext cx="8382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26738</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37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76949</xdr:rowOff>
    </xdr:from>
    <xdr:to>
      <xdr:col>111</xdr:col>
      <xdr:colOff>177800</xdr:colOff>
      <xdr:row>38</xdr:row>
      <xdr:rowOff>122327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420599"/>
          <a:ext cx="889000" cy="21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114177</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28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76949</xdr:rowOff>
    </xdr:from>
    <xdr:to>
      <xdr:col>107</xdr:col>
      <xdr:colOff>50800</xdr:colOff>
      <xdr:row>38</xdr:row>
      <xdr:rowOff>107124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19545300" y="6420599"/>
          <a:ext cx="889000" cy="2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95140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6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107124</xdr:rowOff>
    </xdr:from>
    <xdr:to>
      <xdr:col>102</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8656300" y="6622224"/>
          <a:ext cx="889000" cy="10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141762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15977</xdr:rowOff>
    </xdr:from>
    <xdr:to>
      <xdr:col>98</xdr:col>
      <xdr:colOff>38100</xdr:colOff>
      <xdr:row>38</xdr:row>
      <xdr:rowOff>117577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134104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80023</xdr:rowOff>
    </xdr:from>
    <xdr:to>
      <xdr:col>116</xdr:col>
      <xdr:colOff>114300</xdr:colOff>
      <xdr:row>39</xdr:row>
      <xdr:rowOff>10173</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59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166400</xdr:rowOff>
    </xdr:from>
    <xdr:ext cx="469744"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10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71527</xdr:rowOff>
    </xdr:from>
    <xdr:to>
      <xdr:col>112</xdr:col>
      <xdr:colOff>38100</xdr:colOff>
      <xdr:row>39</xdr:row>
      <xdr:rowOff>1677</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58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164254</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679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26149</xdr:rowOff>
    </xdr:from>
    <xdr:to>
      <xdr:col>107</xdr:col>
      <xdr:colOff>101600</xdr:colOff>
      <xdr:row>37</xdr:row>
      <xdr:rowOff>127749</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36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144276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4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56324</xdr:rowOff>
    </xdr:from>
    <xdr:to>
      <xdr:col>102</xdr:col>
      <xdr:colOff>165100</xdr:colOff>
      <xdr:row>38</xdr:row>
      <xdr:rowOff>157924</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5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149051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66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139547</xdr:rowOff>
    </xdr:from>
    <xdr:to>
      <xdr:col>116</xdr:col>
      <xdr:colOff>63500</xdr:colOff>
      <xdr:row>58</xdr:row>
      <xdr:rowOff>43079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9912197"/>
          <a:ext cx="838200" cy="7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41915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986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139547</xdr:rowOff>
    </xdr:from>
    <xdr:to>
      <xdr:col>111</xdr:col>
      <xdr:colOff>177800</xdr:colOff>
      <xdr:row>58</xdr:row>
      <xdr:rowOff>48393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0434300" y="9912197"/>
          <a:ext cx="889000" cy="8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152728</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1009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48393</xdr:rowOff>
    </xdr:from>
    <xdr:to>
      <xdr:col>107</xdr:col>
      <xdr:colOff>50800</xdr:colOff>
      <xdr:row>58</xdr:row>
      <xdr:rowOff>49803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545300" y="9992493"/>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160405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1010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49803</xdr:rowOff>
    </xdr:from>
    <xdr:to>
      <xdr:col>102</xdr:col>
      <xdr:colOff>114300</xdr:colOff>
      <xdr:row>58</xdr:row>
      <xdr:rowOff>52242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8656300" y="9993903"/>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158252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1010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45314</xdr:rowOff>
    </xdr:from>
    <xdr:to>
      <xdr:col>98</xdr:col>
      <xdr:colOff>38100</xdr:colOff>
      <xdr:row>58</xdr:row>
      <xdr:rowOff>146914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138041</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1008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163729</xdr:rowOff>
    </xdr:from>
    <xdr:to>
      <xdr:col>116</xdr:col>
      <xdr:colOff>114300</xdr:colOff>
      <xdr:row>58</xdr:row>
      <xdr:rowOff>93879</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993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15156</xdr:rowOff>
    </xdr:from>
    <xdr:ext cx="469744"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78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88747</xdr:rowOff>
    </xdr:from>
    <xdr:to>
      <xdr:col>112</xdr:col>
      <xdr:colOff>38100</xdr:colOff>
      <xdr:row>58</xdr:row>
      <xdr:rowOff>18897</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986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35424</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56111" y="963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169043</xdr:rowOff>
    </xdr:from>
    <xdr:to>
      <xdr:col>107</xdr:col>
      <xdr:colOff>101600</xdr:colOff>
      <xdr:row>58</xdr:row>
      <xdr:rowOff>99193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994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115720</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170453</xdr:rowOff>
    </xdr:from>
    <xdr:to>
      <xdr:col>102</xdr:col>
      <xdr:colOff>165100</xdr:colOff>
      <xdr:row>58</xdr:row>
      <xdr:rowOff>100603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994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117130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1442</xdr:rowOff>
    </xdr:from>
    <xdr:to>
      <xdr:col>98</xdr:col>
      <xdr:colOff>38100</xdr:colOff>
      <xdr:row>58</xdr:row>
      <xdr:rowOff>103042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994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119569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2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97695</xdr:rowOff>
    </xdr:from>
    <xdr:to>
      <xdr:col>116</xdr:col>
      <xdr:colOff>63500</xdr:colOff>
      <xdr:row>75</xdr:row>
      <xdr:rowOff>107029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956445"/>
          <a:ext cx="8382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60659</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19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107029</xdr:rowOff>
    </xdr:from>
    <xdr:to>
      <xdr:col>111</xdr:col>
      <xdr:colOff>177800</xdr:colOff>
      <xdr:row>75</xdr:row>
      <xdr:rowOff>149873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965779"/>
          <a:ext cx="889000" cy="4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32942</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6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86437</xdr:rowOff>
    </xdr:from>
    <xdr:to>
      <xdr:col>107</xdr:col>
      <xdr:colOff>50800</xdr:colOff>
      <xdr:row>75</xdr:row>
      <xdr:rowOff>149873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2602287"/>
          <a:ext cx="889000" cy="40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41915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86437</xdr:rowOff>
    </xdr:from>
    <xdr:to>
      <xdr:col>102</xdr:col>
      <xdr:colOff>114300</xdr:colOff>
      <xdr:row>73</xdr:row>
      <xdr:rowOff>100133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602287"/>
          <a:ext cx="889000" cy="1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45229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46895</xdr:rowOff>
    </xdr:from>
    <xdr:to>
      <xdr:col>116</xdr:col>
      <xdr:colOff>114300</xdr:colOff>
      <xdr:row>75</xdr:row>
      <xdr:rowOff>148495</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90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69772</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75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56229</xdr:rowOff>
    </xdr:from>
    <xdr:to>
      <xdr:col>112</xdr:col>
      <xdr:colOff>38100</xdr:colOff>
      <xdr:row>75</xdr:row>
      <xdr:rowOff>157829</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91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2906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69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99073</xdr:rowOff>
    </xdr:from>
    <xdr:to>
      <xdr:col>107</xdr:col>
      <xdr:colOff>101600</xdr:colOff>
      <xdr:row>76</xdr:row>
      <xdr:rowOff>29223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9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45750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73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35637</xdr:rowOff>
    </xdr:from>
    <xdr:to>
      <xdr:col>102</xdr:col>
      <xdr:colOff>165100</xdr:colOff>
      <xdr:row>73</xdr:row>
      <xdr:rowOff>137237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55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153764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32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49333</xdr:rowOff>
    </xdr:from>
    <xdr:to>
      <xdr:col>98</xdr:col>
      <xdr:colOff>38100</xdr:colOff>
      <xdr:row>73</xdr:row>
      <xdr:rowOff>150933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56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167460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54611</xdr:rowOff>
    </xdr:from>
    <xdr:to>
      <xdr:col>98</xdr:col>
      <xdr:colOff>38100</xdr:colOff>
      <xdr:row>91</xdr:row>
      <xdr:rowOff>156211</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90</xdr:row>
      <xdr:rowOff>1288</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99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類似団体平均と比較し低い値となっている主な項目は、人件費、維持補修費、公債費となっている。その一方、高い値となっている主な項目は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物件費、扶助費、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普通建設事業費、災害復旧事業費、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積立金である。公債費については、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地方債の発行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抑制により縮減に努めているが、新庁舎建設等の大規模な投資的事業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ため、補助事業や基金等を活用することで</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適切な</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地方債の</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発行に努めていく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物価高騰の影響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もあり、高い水準で推移している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ついては、周辺地域の医療の核となっている医療センターや大規模な精神病院、特別養護老人ホームなどが立地しており、医療費の負担が大きくなっていることや、市の施策として高校生までの医療費助成を実施していること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水準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が高い要因となっている。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災害復旧事業費については、令和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月豪雨による地すべり災害復旧工事が完了したことに伴い、増加した。今後においても、各事業の必要性や効果を十分に検証するとともに、経費の節減や事業内容の見直しを図りながら、効率的かつ持続可能な財政運営に努め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佐賀県嬉野市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24,446
24,170
126.41
21,988,785
20,742,687
666,831
8,176,151
10,005,808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47300</xdr:rowOff>
    </xdr:from>
    <xdr:to>
      <xdr:col>24</xdr:col>
      <xdr:colOff>63500</xdr:colOff>
      <xdr:row>37</xdr:row>
      <xdr:rowOff>48992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3797300" y="6390950"/>
          <a:ext cx="8382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9674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353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47300</xdr:rowOff>
    </xdr:from>
    <xdr:to>
      <xdr:col>19</xdr:col>
      <xdr:colOff>177800</xdr:colOff>
      <xdr:row>37</xdr:row>
      <xdr:rowOff>52466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390950"/>
          <a:ext cx="8890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128729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4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52466</xdr:rowOff>
    </xdr:from>
    <xdr:to>
      <xdr:col>15</xdr:col>
      <xdr:colOff>50800</xdr:colOff>
      <xdr:row>37</xdr:row>
      <xdr:rowOff>55575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396116"/>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131563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4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52786</xdr:rowOff>
    </xdr:from>
    <xdr:to>
      <xdr:col>10</xdr:col>
      <xdr:colOff>114300</xdr:colOff>
      <xdr:row>37</xdr:row>
      <xdr:rowOff>55575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130300" y="6396436"/>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133210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47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36002</xdr:rowOff>
    </xdr:from>
    <xdr:to>
      <xdr:col>6</xdr:col>
      <xdr:colOff>38100</xdr:colOff>
      <xdr:row>37</xdr:row>
      <xdr:rowOff>137602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128729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4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169642</xdr:rowOff>
    </xdr:from>
    <xdr:to>
      <xdr:col>24</xdr:col>
      <xdr:colOff>114300</xdr:colOff>
      <xdr:row>37</xdr:row>
      <xdr:rowOff>99792</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34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129019</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12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167950</xdr:rowOff>
    </xdr:from>
    <xdr:to>
      <xdr:col>20</xdr:col>
      <xdr:colOff>38100</xdr:colOff>
      <xdr:row>37</xdr:row>
      <xdr:rowOff>98100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34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114627</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11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1666</xdr:rowOff>
    </xdr:from>
    <xdr:to>
      <xdr:col>15</xdr:col>
      <xdr:colOff>101600</xdr:colOff>
      <xdr:row>37</xdr:row>
      <xdr:rowOff>103266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34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119793</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12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4775</xdr:rowOff>
    </xdr:from>
    <xdr:to>
      <xdr:col>10</xdr:col>
      <xdr:colOff>165100</xdr:colOff>
      <xdr:row>37</xdr:row>
      <xdr:rowOff>106375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3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122902</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123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1986</xdr:rowOff>
    </xdr:from>
    <xdr:to>
      <xdr:col>6</xdr:col>
      <xdr:colOff>38100</xdr:colOff>
      <xdr:row>37</xdr:row>
      <xdr:rowOff>103586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34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120113</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12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60029</xdr:rowOff>
    </xdr:from>
    <xdr:to>
      <xdr:col>24</xdr:col>
      <xdr:colOff>63500</xdr:colOff>
      <xdr:row>56</xdr:row>
      <xdr:rowOff>145097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661229"/>
          <a:ext cx="838200" cy="8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105861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78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145097</xdr:rowOff>
    </xdr:from>
    <xdr:to>
      <xdr:col>19</xdr:col>
      <xdr:colOff>177800</xdr:colOff>
      <xdr:row>56</xdr:row>
      <xdr:rowOff>150223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746297"/>
          <a:ext cx="889000" cy="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73423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100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107166</xdr:rowOff>
    </xdr:from>
    <xdr:to>
      <xdr:col>15</xdr:col>
      <xdr:colOff>50800</xdr:colOff>
      <xdr:row>56</xdr:row>
      <xdr:rowOff>150223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708366"/>
          <a:ext cx="889000" cy="4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63627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139262</xdr:rowOff>
    </xdr:from>
    <xdr:to>
      <xdr:col>10</xdr:col>
      <xdr:colOff>114300</xdr:colOff>
      <xdr:row>56</xdr:row>
      <xdr:rowOff>107166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569012"/>
          <a:ext cx="889000" cy="13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59686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106588</xdr:rowOff>
    </xdr:from>
    <xdr:to>
      <xdr:col>6</xdr:col>
      <xdr:colOff>38100</xdr:colOff>
      <xdr:row>57</xdr:row>
      <xdr:rowOff>36738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27865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80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9229</xdr:rowOff>
    </xdr:from>
    <xdr:to>
      <xdr:col>24</xdr:col>
      <xdr:colOff>114300</xdr:colOff>
      <xdr:row>56</xdr:row>
      <xdr:rowOff>110829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61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32106</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46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94297</xdr:rowOff>
    </xdr:from>
    <xdr:to>
      <xdr:col>20</xdr:col>
      <xdr:colOff>38100</xdr:colOff>
      <xdr:row>57</xdr:row>
      <xdr:rowOff>24447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69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40974</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470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99423</xdr:rowOff>
    </xdr:from>
    <xdr:to>
      <xdr:col>15</xdr:col>
      <xdr:colOff>101600</xdr:colOff>
      <xdr:row>57</xdr:row>
      <xdr:rowOff>29573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70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46100</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47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56366</xdr:rowOff>
    </xdr:from>
    <xdr:to>
      <xdr:col>10</xdr:col>
      <xdr:colOff>165100</xdr:colOff>
      <xdr:row>56</xdr:row>
      <xdr:rowOff>157966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65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3043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432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88462</xdr:rowOff>
    </xdr:from>
    <xdr:to>
      <xdr:col>6</xdr:col>
      <xdr:colOff>38100</xdr:colOff>
      <xdr:row>56</xdr:row>
      <xdr:rowOff>18612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51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35139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29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87648</xdr:rowOff>
    </xdr:from>
    <xdr:to>
      <xdr:col>24</xdr:col>
      <xdr:colOff>63500</xdr:colOff>
      <xdr:row>75</xdr:row>
      <xdr:rowOff>168610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946398"/>
          <a:ext cx="838200" cy="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147848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006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168610</xdr:rowOff>
    </xdr:from>
    <xdr:to>
      <xdr:col>19</xdr:col>
      <xdr:colOff>177800</xdr:colOff>
      <xdr:row>76</xdr:row>
      <xdr:rowOff>97329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027360"/>
          <a:ext cx="889000" cy="10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131106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16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46462</xdr:rowOff>
    </xdr:from>
    <xdr:to>
      <xdr:col>15</xdr:col>
      <xdr:colOff>50800</xdr:colOff>
      <xdr:row>76</xdr:row>
      <xdr:rowOff>97329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076662"/>
          <a:ext cx="889000" cy="5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15081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46462</xdr:rowOff>
    </xdr:from>
    <xdr:to>
      <xdr:col>10</xdr:col>
      <xdr:colOff>114300</xdr:colOff>
      <xdr:row>76</xdr:row>
      <xdr:rowOff>145796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076662"/>
          <a:ext cx="889000" cy="9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153723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169938</xdr:rowOff>
    </xdr:from>
    <xdr:to>
      <xdr:col>6</xdr:col>
      <xdr:colOff>38100</xdr:colOff>
      <xdr:row>77</xdr:row>
      <xdr:rowOff>100088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0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91215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29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36848</xdr:rowOff>
    </xdr:from>
    <xdr:to>
      <xdr:col>24</xdr:col>
      <xdr:colOff>114300</xdr:colOff>
      <xdr:row>75</xdr:row>
      <xdr:rowOff>138448</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89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59725</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747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117811</xdr:rowOff>
    </xdr:from>
    <xdr:to>
      <xdr:col>20</xdr:col>
      <xdr:colOff>38100</xdr:colOff>
      <xdr:row>76</xdr:row>
      <xdr:rowOff>47960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9765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64488</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75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46529</xdr:rowOff>
    </xdr:from>
    <xdr:to>
      <xdr:col>15</xdr:col>
      <xdr:colOff>101600</xdr:colOff>
      <xdr:row>76</xdr:row>
      <xdr:rowOff>148129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07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164656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85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167112</xdr:rowOff>
    </xdr:from>
    <xdr:to>
      <xdr:col>10</xdr:col>
      <xdr:colOff>165100</xdr:colOff>
      <xdr:row>76</xdr:row>
      <xdr:rowOff>97262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02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113789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80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94996</xdr:rowOff>
    </xdr:from>
    <xdr:to>
      <xdr:col>6</xdr:col>
      <xdr:colOff>38100</xdr:colOff>
      <xdr:row>77</xdr:row>
      <xdr:rowOff>25146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12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41673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9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54270</xdr:rowOff>
    </xdr:from>
    <xdr:to>
      <xdr:col>24</xdr:col>
      <xdr:colOff>63500</xdr:colOff>
      <xdr:row>97</xdr:row>
      <xdr:rowOff>60911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684920"/>
          <a:ext cx="838200" cy="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2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54270</xdr:rowOff>
    </xdr:from>
    <xdr:to>
      <xdr:col>19</xdr:col>
      <xdr:colOff>177800</xdr:colOff>
      <xdr:row>97</xdr:row>
      <xdr:rowOff>55837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84920"/>
          <a:ext cx="889000" cy="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116724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4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55837</xdr:rowOff>
    </xdr:from>
    <xdr:to>
      <xdr:col>15</xdr:col>
      <xdr:colOff>50800</xdr:colOff>
      <xdr:row>97</xdr:row>
      <xdr:rowOff>61649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86487"/>
          <a:ext cx="889000" cy="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95038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61649</xdr:rowOff>
    </xdr:from>
    <xdr:to>
      <xdr:col>10</xdr:col>
      <xdr:colOff>114300</xdr:colOff>
      <xdr:row>97</xdr:row>
      <xdr:rowOff>141751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92299"/>
          <a:ext cx="889000" cy="8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89527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18641</xdr:rowOff>
    </xdr:from>
    <xdr:to>
      <xdr:col>6</xdr:col>
      <xdr:colOff>38100</xdr:colOff>
      <xdr:row>97</xdr:row>
      <xdr:rowOff>120241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136768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42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10111</xdr:rowOff>
    </xdr:from>
    <xdr:to>
      <xdr:col>24</xdr:col>
      <xdr:colOff>114300</xdr:colOff>
      <xdr:row>97</xdr:row>
      <xdr:rowOff>111711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4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159988</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1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3470</xdr:rowOff>
    </xdr:from>
    <xdr:to>
      <xdr:col>20</xdr:col>
      <xdr:colOff>38100</xdr:colOff>
      <xdr:row>97</xdr:row>
      <xdr:rowOff>105070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3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96197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5037</xdr:rowOff>
    </xdr:from>
    <xdr:to>
      <xdr:col>15</xdr:col>
      <xdr:colOff>101600</xdr:colOff>
      <xdr:row>97</xdr:row>
      <xdr:rowOff>106637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3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97764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10849</xdr:rowOff>
    </xdr:from>
    <xdr:to>
      <xdr:col>10</xdr:col>
      <xdr:colOff>165100</xdr:colOff>
      <xdr:row>97</xdr:row>
      <xdr:rowOff>112449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4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103576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3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90951</xdr:rowOff>
    </xdr:from>
    <xdr:to>
      <xdr:col>6</xdr:col>
      <xdr:colOff>38100</xdr:colOff>
      <xdr:row>98</xdr:row>
      <xdr:rowOff>21101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2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12228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1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143586</xdr:rowOff>
    </xdr:from>
    <xdr:to>
      <xdr:col>55</xdr:col>
      <xdr:colOff>0</xdr:colOff>
      <xdr:row>37</xdr:row>
      <xdr:rowOff>168961</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487236"/>
          <a:ext cx="8382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130979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03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143586</xdr:rowOff>
    </xdr:from>
    <xdr:to>
      <xdr:col>50</xdr:col>
      <xdr:colOff>114300</xdr:colOff>
      <xdr:row>37</xdr:row>
      <xdr:rowOff>145186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487236"/>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41267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5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145186</xdr:rowOff>
    </xdr:from>
    <xdr:to>
      <xdr:col>45</xdr:col>
      <xdr:colOff>177800</xdr:colOff>
      <xdr:row>37</xdr:row>
      <xdr:rowOff>164617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488836"/>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36695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164617</xdr:rowOff>
    </xdr:from>
    <xdr:to>
      <xdr:col>41</xdr:col>
      <xdr:colOff>50800</xdr:colOff>
      <xdr:row>38</xdr:row>
      <xdr:rowOff>48260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08267"/>
          <a:ext cx="8890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35806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97358</xdr:rowOff>
    </xdr:from>
    <xdr:to>
      <xdr:col>36</xdr:col>
      <xdr:colOff>165100</xdr:colOff>
      <xdr:row>38</xdr:row>
      <xdr:rowOff>27508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44035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118161</xdr:rowOff>
    </xdr:from>
    <xdr:to>
      <xdr:col>55</xdr:col>
      <xdr:colOff>50800</xdr:colOff>
      <xdr:row>38</xdr:row>
      <xdr:rowOff>48310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618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96588</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4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92786</xdr:rowOff>
    </xdr:from>
    <xdr:to>
      <xdr:col>50</xdr:col>
      <xdr:colOff>165100</xdr:colOff>
      <xdr:row>38</xdr:row>
      <xdr:rowOff>22937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364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39463</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211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94386</xdr:rowOff>
    </xdr:from>
    <xdr:to>
      <xdr:col>46</xdr:col>
      <xdr:colOff>38100</xdr:colOff>
      <xdr:row>38</xdr:row>
      <xdr:rowOff>24536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41063</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213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113817</xdr:rowOff>
    </xdr:from>
    <xdr:to>
      <xdr:col>41</xdr:col>
      <xdr:colOff>101600</xdr:colOff>
      <xdr:row>38</xdr:row>
      <xdr:rowOff>43968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574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35094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550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168910</xdr:rowOff>
    </xdr:from>
    <xdr:to>
      <xdr:col>36</xdr:col>
      <xdr:colOff>165100</xdr:colOff>
      <xdr:row>38</xdr:row>
      <xdr:rowOff>99060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90187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32715</xdr:rowOff>
    </xdr:from>
    <xdr:to>
      <xdr:col>55</xdr:col>
      <xdr:colOff>0</xdr:colOff>
      <xdr:row>54</xdr:row>
      <xdr:rowOff>128136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8948115"/>
          <a:ext cx="838200" cy="43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96149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97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22885</xdr:rowOff>
    </xdr:from>
    <xdr:to>
      <xdr:col>50</xdr:col>
      <xdr:colOff>114300</xdr:colOff>
      <xdr:row>52</xdr:row>
      <xdr:rowOff>32715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8766835"/>
          <a:ext cx="889000" cy="18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7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22885</xdr:rowOff>
    </xdr:from>
    <xdr:to>
      <xdr:col>45</xdr:col>
      <xdr:colOff>177800</xdr:colOff>
      <xdr:row>53</xdr:row>
      <xdr:rowOff>85179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8766835"/>
          <a:ext cx="889000" cy="40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53649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85179</xdr:rowOff>
    </xdr:from>
    <xdr:to>
      <xdr:col>41</xdr:col>
      <xdr:colOff>50800</xdr:colOff>
      <xdr:row>55</xdr:row>
      <xdr:rowOff>81712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172029"/>
          <a:ext cx="889000" cy="3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59364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121476</xdr:rowOff>
    </xdr:from>
    <xdr:to>
      <xdr:col>36</xdr:col>
      <xdr:colOff>165100</xdr:colOff>
      <xdr:row>55</xdr:row>
      <xdr:rowOff>51626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68153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1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77336</xdr:rowOff>
    </xdr:from>
    <xdr:to>
      <xdr:col>55</xdr:col>
      <xdr:colOff>50800</xdr:colOff>
      <xdr:row>55</xdr:row>
      <xdr:rowOff>7486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33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100213</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18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153365</xdr:rowOff>
    </xdr:from>
    <xdr:to>
      <xdr:col>50</xdr:col>
      <xdr:colOff>165100</xdr:colOff>
      <xdr:row>52</xdr:row>
      <xdr:rowOff>83515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889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100042</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867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143535</xdr:rowOff>
    </xdr:from>
    <xdr:to>
      <xdr:col>46</xdr:col>
      <xdr:colOff>38100</xdr:colOff>
      <xdr:row>51</xdr:row>
      <xdr:rowOff>73685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871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90212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849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34379</xdr:rowOff>
    </xdr:from>
    <xdr:to>
      <xdr:col>41</xdr:col>
      <xdr:colOff>101600</xdr:colOff>
      <xdr:row>53</xdr:row>
      <xdr:rowOff>135979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12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152506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889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30912</xdr:rowOff>
    </xdr:from>
    <xdr:to>
      <xdr:col>36</xdr:col>
      <xdr:colOff>165100</xdr:colOff>
      <xdr:row>55</xdr:row>
      <xdr:rowOff>132512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46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123639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55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99302</xdr:rowOff>
    </xdr:from>
    <xdr:to>
      <xdr:col>55</xdr:col>
      <xdr:colOff>0</xdr:colOff>
      <xdr:row>77</xdr:row>
      <xdr:rowOff>111370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129502"/>
          <a:ext cx="838200" cy="18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87151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88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99302</xdr:rowOff>
    </xdr:from>
    <xdr:to>
      <xdr:col>50</xdr:col>
      <xdr:colOff>114300</xdr:colOff>
      <xdr:row>77</xdr:row>
      <xdr:rowOff>32552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129502"/>
          <a:ext cx="889000" cy="10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143369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4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32552</xdr:rowOff>
    </xdr:from>
    <xdr:to>
      <xdr:col>45</xdr:col>
      <xdr:colOff>177800</xdr:colOff>
      <xdr:row>77</xdr:row>
      <xdr:rowOff>53680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234202"/>
          <a:ext cx="889000" cy="2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81419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2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42</xdr:rowOff>
    </xdr:from>
    <xdr:to>
      <xdr:col>41</xdr:col>
      <xdr:colOff>50800</xdr:colOff>
      <xdr:row>77</xdr:row>
      <xdr:rowOff>53680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201692"/>
          <a:ext cx="889000" cy="5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123432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2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32665</xdr:rowOff>
    </xdr:from>
    <xdr:to>
      <xdr:col>36</xdr:col>
      <xdr:colOff>165100</xdr:colOff>
      <xdr:row>76</xdr:row>
      <xdr:rowOff>134265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0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150792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83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60570</xdr:rowOff>
    </xdr:from>
    <xdr:to>
      <xdr:col>55</xdr:col>
      <xdr:colOff>50800</xdr:colOff>
      <xdr:row>77</xdr:row>
      <xdr:rowOff>162170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6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83447</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1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48502</xdr:rowOff>
    </xdr:from>
    <xdr:to>
      <xdr:col>50</xdr:col>
      <xdr:colOff>165100</xdr:colOff>
      <xdr:row>76</xdr:row>
      <xdr:rowOff>150102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07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166630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85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153202</xdr:rowOff>
    </xdr:from>
    <xdr:to>
      <xdr:col>46</xdr:col>
      <xdr:colOff>38100</xdr:colOff>
      <xdr:row>77</xdr:row>
      <xdr:rowOff>83352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8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99879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95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2880</xdr:rowOff>
    </xdr:from>
    <xdr:to>
      <xdr:col>41</xdr:col>
      <xdr:colOff>101600</xdr:colOff>
      <xdr:row>77</xdr:row>
      <xdr:rowOff>104480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0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121007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97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120692</xdr:rowOff>
    </xdr:from>
    <xdr:to>
      <xdr:col>36</xdr:col>
      <xdr:colOff>165100</xdr:colOff>
      <xdr:row>77</xdr:row>
      <xdr:rowOff>50842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15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41969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24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82657</xdr:rowOff>
    </xdr:from>
    <xdr:to>
      <xdr:col>55</xdr:col>
      <xdr:colOff>0</xdr:colOff>
      <xdr:row>97</xdr:row>
      <xdr:rowOff>129832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713307"/>
          <a:ext cx="838200" cy="4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56036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43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165760</xdr:rowOff>
    </xdr:from>
    <xdr:to>
      <xdr:col>50</xdr:col>
      <xdr:colOff>114300</xdr:colOff>
      <xdr:row>97</xdr:row>
      <xdr:rowOff>82657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453510"/>
          <a:ext cx="889000" cy="25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7710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165760</xdr:rowOff>
    </xdr:from>
    <xdr:to>
      <xdr:col>45</xdr:col>
      <xdr:colOff>177800</xdr:colOff>
      <xdr:row>97</xdr:row>
      <xdr:rowOff>49853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453510"/>
          <a:ext cx="889000" cy="22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3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136995</xdr:rowOff>
    </xdr:from>
    <xdr:to>
      <xdr:col>41</xdr:col>
      <xdr:colOff>50800</xdr:colOff>
      <xdr:row>97</xdr:row>
      <xdr:rowOff>49853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424745"/>
          <a:ext cx="889000" cy="25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46237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3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79032</xdr:rowOff>
    </xdr:from>
    <xdr:to>
      <xdr:col>55</xdr:col>
      <xdr:colOff>50800</xdr:colOff>
      <xdr:row>98</xdr:row>
      <xdr:rowOff>9182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0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165409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2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31857</xdr:rowOff>
    </xdr:from>
    <xdr:to>
      <xdr:col>50</xdr:col>
      <xdr:colOff>165100</xdr:colOff>
      <xdr:row>97</xdr:row>
      <xdr:rowOff>133457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6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124584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5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114960</xdr:rowOff>
    </xdr:from>
    <xdr:to>
      <xdr:col>46</xdr:col>
      <xdr:colOff>38100</xdr:colOff>
      <xdr:row>96</xdr:row>
      <xdr:rowOff>45110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0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61637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17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170503</xdr:rowOff>
    </xdr:from>
    <xdr:to>
      <xdr:col>41</xdr:col>
      <xdr:colOff>101600</xdr:colOff>
      <xdr:row>97</xdr:row>
      <xdr:rowOff>100653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2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91780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2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86195</xdr:rowOff>
    </xdr:from>
    <xdr:to>
      <xdr:col>36</xdr:col>
      <xdr:colOff>165100</xdr:colOff>
      <xdr:row>96</xdr:row>
      <xdr:rowOff>16345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37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32872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14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161550</xdr:rowOff>
    </xdr:from>
    <xdr:to>
      <xdr:col>85</xdr:col>
      <xdr:colOff>127000</xdr:colOff>
      <xdr:row>36</xdr:row>
      <xdr:rowOff>163151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333750"/>
          <a:ext cx="8382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51674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052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161550</xdr:rowOff>
    </xdr:from>
    <xdr:to>
      <xdr:col>81</xdr:col>
      <xdr:colOff>50800</xdr:colOff>
      <xdr:row>37</xdr:row>
      <xdr:rowOff>21933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33750"/>
          <a:ext cx="889000" cy="3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156906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59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3778</xdr:rowOff>
    </xdr:from>
    <xdr:to>
      <xdr:col>76</xdr:col>
      <xdr:colOff>114300</xdr:colOff>
      <xdr:row>37</xdr:row>
      <xdr:rowOff>21933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347428"/>
          <a:ext cx="889000" cy="1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3778</xdr:rowOff>
    </xdr:from>
    <xdr:to>
      <xdr:col>71</xdr:col>
      <xdr:colOff>177800</xdr:colOff>
      <xdr:row>37</xdr:row>
      <xdr:rowOff>4140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347428"/>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156737</xdr:rowOff>
    </xdr:from>
    <xdr:to>
      <xdr:col>67</xdr:col>
      <xdr:colOff>101600</xdr:colOff>
      <xdr:row>36</xdr:row>
      <xdr:rowOff>86887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103414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112351</xdr:rowOff>
    </xdr:from>
    <xdr:to>
      <xdr:col>85</xdr:col>
      <xdr:colOff>177800</xdr:colOff>
      <xdr:row>37</xdr:row>
      <xdr:rowOff>42501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8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90778</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6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110750</xdr:rowOff>
    </xdr:from>
    <xdr:to>
      <xdr:col>81</xdr:col>
      <xdr:colOff>101600</xdr:colOff>
      <xdr:row>37</xdr:row>
      <xdr:rowOff>40900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8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32027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37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142583</xdr:rowOff>
    </xdr:from>
    <xdr:to>
      <xdr:col>76</xdr:col>
      <xdr:colOff>165100</xdr:colOff>
      <xdr:row>37</xdr:row>
      <xdr:rowOff>72733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1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63860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0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124428</xdr:rowOff>
    </xdr:from>
    <xdr:to>
      <xdr:col>72</xdr:col>
      <xdr:colOff>38100</xdr:colOff>
      <xdr:row>37</xdr:row>
      <xdr:rowOff>54578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9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45705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38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124790</xdr:rowOff>
    </xdr:from>
    <xdr:to>
      <xdr:col>67</xdr:col>
      <xdr:colOff>101600</xdr:colOff>
      <xdr:row>37</xdr:row>
      <xdr:rowOff>54940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46067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38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78428</xdr:rowOff>
    </xdr:from>
    <xdr:to>
      <xdr:col>85</xdr:col>
      <xdr:colOff>127000</xdr:colOff>
      <xdr:row>57</xdr:row>
      <xdr:rowOff>42309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679628"/>
          <a:ext cx="838200" cy="13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143895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02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42309</xdr:rowOff>
    </xdr:from>
    <xdr:to>
      <xdr:col>81</xdr:col>
      <xdr:colOff>50800</xdr:colOff>
      <xdr:row>57</xdr:row>
      <xdr:rowOff>47864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14959"/>
          <a:ext cx="889000" cy="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154662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31976</xdr:rowOff>
    </xdr:from>
    <xdr:to>
      <xdr:col>76</xdr:col>
      <xdr:colOff>114300</xdr:colOff>
      <xdr:row>57</xdr:row>
      <xdr:rowOff>47864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04626"/>
          <a:ext cx="8890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121638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22680</xdr:rowOff>
    </xdr:from>
    <xdr:to>
      <xdr:col>71</xdr:col>
      <xdr:colOff>177800</xdr:colOff>
      <xdr:row>57</xdr:row>
      <xdr:rowOff>31976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795330"/>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149412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27628</xdr:rowOff>
    </xdr:from>
    <xdr:to>
      <xdr:col>85</xdr:col>
      <xdr:colOff>177800</xdr:colOff>
      <xdr:row>56</xdr:row>
      <xdr:rowOff>129228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2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6055</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162959</xdr:rowOff>
    </xdr:from>
    <xdr:to>
      <xdr:col>81</xdr:col>
      <xdr:colOff>101600</xdr:colOff>
      <xdr:row>57</xdr:row>
      <xdr:rowOff>93109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6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84236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85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168514</xdr:rowOff>
    </xdr:from>
    <xdr:to>
      <xdr:col>76</xdr:col>
      <xdr:colOff>165100</xdr:colOff>
      <xdr:row>57</xdr:row>
      <xdr:rowOff>98664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6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89791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86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152626</xdr:rowOff>
    </xdr:from>
    <xdr:to>
      <xdr:col>72</xdr:col>
      <xdr:colOff>38100</xdr:colOff>
      <xdr:row>57</xdr:row>
      <xdr:rowOff>82776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73903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84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143330</xdr:rowOff>
    </xdr:from>
    <xdr:to>
      <xdr:col>67</xdr:col>
      <xdr:colOff>101600</xdr:colOff>
      <xdr:row>57</xdr:row>
      <xdr:rowOff>73480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4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64607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8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149713</xdr:rowOff>
    </xdr:from>
    <xdr:to>
      <xdr:col>85</xdr:col>
      <xdr:colOff>127000</xdr:colOff>
      <xdr:row>77</xdr:row>
      <xdr:rowOff>8279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008463"/>
          <a:ext cx="838200" cy="20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123175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24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40694</xdr:rowOff>
    </xdr:from>
    <xdr:to>
      <xdr:col>81</xdr:col>
      <xdr:colOff>50800</xdr:colOff>
      <xdr:row>77</xdr:row>
      <xdr:rowOff>8279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2899444"/>
          <a:ext cx="889000" cy="31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90050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46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40694</xdr:rowOff>
    </xdr:from>
    <xdr:to>
      <xdr:col>76</xdr:col>
      <xdr:colOff>114300</xdr:colOff>
      <xdr:row>77</xdr:row>
      <xdr:rowOff>33127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2899444"/>
          <a:ext cx="889000" cy="33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47600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42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33127</xdr:rowOff>
    </xdr:from>
    <xdr:to>
      <xdr:col>71</xdr:col>
      <xdr:colOff>177800</xdr:colOff>
      <xdr:row>78</xdr:row>
      <xdr:rowOff>47940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234777"/>
          <a:ext cx="889000" cy="18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3776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3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49809</xdr:rowOff>
    </xdr:from>
    <xdr:to>
      <xdr:col>67</xdr:col>
      <xdr:colOff>101600</xdr:colOff>
      <xdr:row>77</xdr:row>
      <xdr:rowOff>151409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5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167936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02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98913</xdr:rowOff>
    </xdr:from>
    <xdr:to>
      <xdr:col>85</xdr:col>
      <xdr:colOff>177800</xdr:colOff>
      <xdr:row>76</xdr:row>
      <xdr:rowOff>29062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29576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121790</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280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128929</xdr:rowOff>
    </xdr:from>
    <xdr:to>
      <xdr:col>81</xdr:col>
      <xdr:colOff>101600</xdr:colOff>
      <xdr:row>77</xdr:row>
      <xdr:rowOff>59079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15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75605</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293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161344</xdr:rowOff>
    </xdr:from>
    <xdr:to>
      <xdr:col>76</xdr:col>
      <xdr:colOff>165100</xdr:colOff>
      <xdr:row>75</xdr:row>
      <xdr:rowOff>91494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284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108021</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2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153777</xdr:rowOff>
    </xdr:from>
    <xdr:to>
      <xdr:col>72</xdr:col>
      <xdr:colOff>38100</xdr:colOff>
      <xdr:row>77</xdr:row>
      <xdr:rowOff>83927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1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100454</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295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168590</xdr:rowOff>
    </xdr:from>
    <xdr:to>
      <xdr:col>67</xdr:col>
      <xdr:colOff>101600</xdr:colOff>
      <xdr:row>78</xdr:row>
      <xdr:rowOff>98740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37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89867</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46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78257</xdr:rowOff>
    </xdr:from>
    <xdr:to>
      <xdr:col>85</xdr:col>
      <xdr:colOff>127000</xdr:colOff>
      <xdr:row>97</xdr:row>
      <xdr:rowOff>97168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708907"/>
          <a:ext cx="838200" cy="1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132542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2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41199</xdr:rowOff>
    </xdr:from>
    <xdr:to>
      <xdr:col>81</xdr:col>
      <xdr:colOff>50800</xdr:colOff>
      <xdr:row>97</xdr:row>
      <xdr:rowOff>78257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671849"/>
          <a:ext cx="889000" cy="3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47986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3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41199</xdr:rowOff>
    </xdr:from>
    <xdr:to>
      <xdr:col>76</xdr:col>
      <xdr:colOff>114300</xdr:colOff>
      <xdr:row>97</xdr:row>
      <xdr:rowOff>53417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671849"/>
          <a:ext cx="889000" cy="1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84687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53417</xdr:rowOff>
    </xdr:from>
    <xdr:to>
      <xdr:col>71</xdr:col>
      <xdr:colOff>177800</xdr:colOff>
      <xdr:row>97</xdr:row>
      <xdr:rowOff>53924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684067"/>
          <a:ext cx="889000" cy="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96614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164872</xdr:rowOff>
    </xdr:from>
    <xdr:to>
      <xdr:col>67</xdr:col>
      <xdr:colOff>101600</xdr:colOff>
      <xdr:row>96</xdr:row>
      <xdr:rowOff>95022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45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111549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22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46368</xdr:rowOff>
    </xdr:from>
    <xdr:to>
      <xdr:col>85</xdr:col>
      <xdr:colOff>177800</xdr:colOff>
      <xdr:row>97</xdr:row>
      <xdr:rowOff>147968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67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24795</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5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27457</xdr:rowOff>
    </xdr:from>
    <xdr:to>
      <xdr:col>81</xdr:col>
      <xdr:colOff>101600</xdr:colOff>
      <xdr:row>97</xdr:row>
      <xdr:rowOff>129057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65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120184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75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161849</xdr:rowOff>
    </xdr:from>
    <xdr:to>
      <xdr:col>76</xdr:col>
      <xdr:colOff>165100</xdr:colOff>
      <xdr:row>97</xdr:row>
      <xdr:rowOff>91999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62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83126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71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2617</xdr:rowOff>
    </xdr:from>
    <xdr:to>
      <xdr:col>72</xdr:col>
      <xdr:colOff>38100</xdr:colOff>
      <xdr:row>97</xdr:row>
      <xdr:rowOff>104217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63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95344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72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3124</xdr:rowOff>
    </xdr:from>
    <xdr:to>
      <xdr:col>67</xdr:col>
      <xdr:colOff>101600</xdr:colOff>
      <xdr:row>97</xdr:row>
      <xdr:rowOff>104724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63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95851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72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144434</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34</xdr:row>
      <xdr:rowOff>160763</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5641</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128815</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6643915"/>
          <a:ext cx="1269" cy="14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75491</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64191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128815</xdr:rowOff>
    </xdr:from>
    <xdr:to>
      <xdr:col>116</xdr:col>
      <xdr:colOff>152400</xdr:colOff>
      <xdr:row>38</xdr:row>
      <xdr:rowOff>128815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4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75293</xdr:rowOff>
    </xdr:from>
    <xdr:to>
      <xdr:col>112</xdr:col>
      <xdr:colOff>38100</xdr:colOff>
      <xdr:row>38</xdr:row>
      <xdr:rowOff>5443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41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21970</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194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116114</xdr:rowOff>
    </xdr:from>
    <xdr:to>
      <xdr:col>107</xdr:col>
      <xdr:colOff>101600</xdr:colOff>
      <xdr:row>37</xdr:row>
      <xdr:rowOff>46264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62791</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063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146050</xdr:rowOff>
    </xdr:from>
    <xdr:to>
      <xdr:col>102</xdr:col>
      <xdr:colOff>165100</xdr:colOff>
      <xdr:row>36</xdr:row>
      <xdr:rowOff>76200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34</xdr:row>
      <xdr:rowOff>92727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121557</xdr:rowOff>
    </xdr:from>
    <xdr:to>
      <xdr:col>98</xdr:col>
      <xdr:colOff>38100</xdr:colOff>
      <xdr:row>31</xdr:row>
      <xdr:rowOff>51707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526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68234</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5040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54610</xdr:rowOff>
    </xdr:from>
    <xdr:to>
      <xdr:col>98</xdr:col>
      <xdr:colOff>38100</xdr:colOff>
      <xdr:row>51</xdr:row>
      <xdr:rowOff>156210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50</xdr:row>
      <xdr:rowOff>1287</xdr:rowOff>
    </xdr:from>
    <xdr:ext cx="313932"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99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災害復旧費については、令和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月豪雨による地すべり災害復旧工事が完了したことに伴い、増加した。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農林水産業費については、令和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年度に実施した強い農業づくり総合支援事業が令和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年度は実施されなかったことにより、全体として減少した。教育費については、国民スポーツ大会・全国障害者スポーツ大会の実施や学校施設バリアフリー化改修事業の実施により増加した。</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公債費については、</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地方債の発行を抑制してきたことにより、類似団体と比較して低い水準で推移している。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しかし、新庁舎建設等</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大規模な投資的事業</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もある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ため、補助金や基金等を活用</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しながら計画的な地方債の発行に努める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今後も社会情勢や行政需要の変化に対応しつつ、歳出の適正な管理と計画的な財政運営に努める必要がある。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佐賀県嬉野市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a:latin typeface="ＭＳ ゴシック" pitchFamily="49" charset="-128"/>
              <a:ea typeface="ＭＳ ゴシック" pitchFamily="49" charset="-128"/>
            </a:rPr>
            <a:t>　</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財政調整基金残高の標準財政規模比は令和</a:t>
          </a:r>
          <a:r>
            <a:rPr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年度で</a:t>
          </a:r>
          <a:r>
            <a:rPr lang="en-US" altLang="ja-JP" sz="1400">
              <a:solidFill>
                <a:schemeClr val="dk1"/>
              </a:solidFill>
              <a:effectLst/>
              <a:latin typeface="ＭＳ ゴシック" panose="020B0609070205080204" pitchFamily="49" charset="-128"/>
              <a:ea typeface="ＭＳ ゴシック" panose="020B0609070205080204" pitchFamily="49" charset="-128"/>
              <a:cs typeface="+mn-cs"/>
            </a:rPr>
            <a:t>48.64</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た</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も</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新庁舎建設</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等</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の大型事業</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もあるため</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、可能な限り基金の積み増しに努める。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　実質単年度収支比については</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400">
              <a:solidFill>
                <a:schemeClr val="dk1"/>
              </a:solidFill>
              <a:effectLst/>
              <a:latin typeface="ＭＳ ゴシック" panose="020B0609070205080204" pitchFamily="49" charset="-128"/>
              <a:ea typeface="ＭＳ ゴシック" panose="020B0609070205080204" pitchFamily="49" charset="-128"/>
              <a:cs typeface="+mn-cs"/>
            </a:rPr>
            <a:t>1.58</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となった。令和</a:t>
          </a:r>
          <a:r>
            <a:rPr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年度は基金の積立額</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より</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取崩し額</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が多かったことによるものである。</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今後も</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住民サービスと財政負担の均衡を図りながら健全な行財政運営に努めていく。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佐賀県嬉野市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a:t>
          </a:r>
          <a:r>
            <a:rPr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年度の連結実質赤字比率は、全ての会計において黒字となった。今後も各会計が独立採算の原則に立ち、健全な財政運営に努める。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50" zoomScaleNormal="5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21988785</v>
      </c>
      <c r="BO4" s="358"/>
      <c r="BP4" s="358"/>
      <c r="BQ4" s="358"/>
      <c r="BR4" s="358"/>
      <c r="BS4" s="358"/>
      <c r="BT4" s="358"/>
      <c r="BU4" s="359"/>
      <c r="BV4" s="357">
        <v>20545373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8.1999999999999993</v>
      </c>
      <c r="CU4" s="364"/>
      <c r="CV4" s="364"/>
      <c r="CW4" s="364"/>
      <c r="CX4" s="364"/>
      <c r="CY4" s="364"/>
      <c r="CZ4" s="364"/>
      <c r="DA4" s="365"/>
      <c r="DB4" s="363">
        <v>7.5</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20742687</v>
      </c>
      <c r="BO5" s="395"/>
      <c r="BP5" s="395"/>
      <c r="BQ5" s="395"/>
      <c r="BR5" s="395"/>
      <c r="BS5" s="395"/>
      <c r="BT5" s="395"/>
      <c r="BU5" s="396"/>
      <c r="BV5" s="394">
        <v>19788475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95.5</v>
      </c>
      <c r="CU5" s="392"/>
      <c r="CV5" s="392"/>
      <c r="CW5" s="392"/>
      <c r="CX5" s="392"/>
      <c r="CY5" s="392"/>
      <c r="CZ5" s="392"/>
      <c r="DA5" s="393"/>
      <c r="DB5" s="391">
        <v>93.1</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1246098</v>
      </c>
      <c r="BO6" s="395"/>
      <c r="BP6" s="395"/>
      <c r="BQ6" s="395"/>
      <c r="BR6" s="395"/>
      <c r="BS6" s="395"/>
      <c r="BT6" s="395"/>
      <c r="BU6" s="396"/>
      <c r="BV6" s="394">
        <v>756898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95.7</v>
      </c>
      <c r="CU6" s="432"/>
      <c r="CV6" s="432"/>
      <c r="CW6" s="432"/>
      <c r="CX6" s="432"/>
      <c r="CY6" s="432"/>
      <c r="CZ6" s="432"/>
      <c r="DA6" s="433"/>
      <c r="DB6" s="431">
        <v>93.6</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579267</v>
      </c>
      <c r="BO7" s="395"/>
      <c r="BP7" s="395"/>
      <c r="BQ7" s="395"/>
      <c r="BR7" s="395"/>
      <c r="BS7" s="395"/>
      <c r="BT7" s="395"/>
      <c r="BU7" s="396"/>
      <c r="BV7" s="394">
        <v>159310</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8176151</v>
      </c>
      <c r="CU7" s="395"/>
      <c r="CV7" s="395"/>
      <c r="CW7" s="395"/>
      <c r="CX7" s="395"/>
      <c r="CY7" s="395"/>
      <c r="CZ7" s="395"/>
      <c r="DA7" s="396"/>
      <c r="DB7" s="394">
        <v>7984784</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666831</v>
      </c>
      <c r="BO8" s="395"/>
      <c r="BP8" s="395"/>
      <c r="BQ8" s="395"/>
      <c r="BR8" s="395"/>
      <c r="BS8" s="395"/>
      <c r="BT8" s="395"/>
      <c r="BU8" s="396"/>
      <c r="BV8" s="394">
        <v>597588</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0.39</v>
      </c>
      <c r="CU8" s="435"/>
      <c r="CV8" s="435"/>
      <c r="CW8" s="435"/>
      <c r="CX8" s="435"/>
      <c r="CY8" s="435"/>
      <c r="CZ8" s="435"/>
      <c r="DA8" s="436"/>
      <c r="DB8" s="434">
        <v>0.38</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25848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69243</v>
      </c>
      <c r="BO9" s="395"/>
      <c r="BP9" s="395"/>
      <c r="BQ9" s="395"/>
      <c r="BR9" s="395"/>
      <c r="BS9" s="395"/>
      <c r="BT9" s="395"/>
      <c r="BU9" s="396"/>
      <c r="BV9" s="394">
        <v>-198775</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11.4</v>
      </c>
      <c r="CU9" s="392"/>
      <c r="CV9" s="392"/>
      <c r="CW9" s="392"/>
      <c r="CX9" s="392"/>
      <c r="CY9" s="392"/>
      <c r="CZ9" s="392"/>
      <c r="DA9" s="393"/>
      <c r="DB9" s="391">
        <v>12.8</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27336</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301611</v>
      </c>
      <c r="BO10" s="395"/>
      <c r="BP10" s="395"/>
      <c r="BQ10" s="395"/>
      <c r="BR10" s="395"/>
      <c r="BS10" s="395"/>
      <c r="BT10" s="395"/>
      <c r="BU10" s="396"/>
      <c r="BV10" s="394">
        <v>401688</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2">
      <c r="A12" s="163"/>
      <c r="B12" s="454" t="s">
        <v>122</v>
      </c>
      <c r="C12" s="455"/>
      <c r="D12" s="455"/>
      <c r="E12" s="455"/>
      <c r="F12" s="455"/>
      <c r="G12" s="455"/>
      <c r="H12" s="455"/>
      <c r="I12" s="455"/>
      <c r="J12" s="455"/>
      <c r="K12" s="456"/>
      <c r="L12" s="463" t="s">
        <v>123</v>
      </c>
      <c r="M12" s="464"/>
      <c r="N12" s="464"/>
      <c r="O12" s="464"/>
      <c r="P12" s="464"/>
      <c r="Q12" s="465"/>
      <c r="R12" s="466">
        <v>24446</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127</v>
      </c>
      <c r="AV12" s="427"/>
      <c r="AW12" s="427"/>
      <c r="AX12" s="427"/>
      <c r="AY12" s="428" t="s">
        <v>128</v>
      </c>
      <c r="AZ12" s="429"/>
      <c r="BA12" s="429"/>
      <c r="BB12" s="429"/>
      <c r="BC12" s="429"/>
      <c r="BD12" s="429"/>
      <c r="BE12" s="429"/>
      <c r="BF12" s="429"/>
      <c r="BG12" s="429"/>
      <c r="BH12" s="429"/>
      <c r="BI12" s="429"/>
      <c r="BJ12" s="429"/>
      <c r="BK12" s="429"/>
      <c r="BL12" s="429"/>
      <c r="BM12" s="430"/>
      <c r="BN12" s="394">
        <v>500000</v>
      </c>
      <c r="BO12" s="395"/>
      <c r="BP12" s="395"/>
      <c r="BQ12" s="395"/>
      <c r="BR12" s="395"/>
      <c r="BS12" s="395"/>
      <c r="BT12" s="395"/>
      <c r="BU12" s="396"/>
      <c r="BV12" s="394">
        <v>215000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24170</v>
      </c>
      <c r="S13" s="479"/>
      <c r="T13" s="479"/>
      <c r="U13" s="479"/>
      <c r="V13" s="480"/>
      <c r="W13" s="410" t="s">
        <v>131</v>
      </c>
      <c r="X13" s="411"/>
      <c r="Y13" s="411"/>
      <c r="Z13" s="411"/>
      <c r="AA13" s="411"/>
      <c r="AB13" s="401"/>
      <c r="AC13" s="445">
        <v>1031</v>
      </c>
      <c r="AD13" s="446"/>
      <c r="AE13" s="446"/>
      <c r="AF13" s="446"/>
      <c r="AG13" s="488"/>
      <c r="AH13" s="445">
        <v>1258</v>
      </c>
      <c r="AI13" s="446"/>
      <c r="AJ13" s="446"/>
      <c r="AK13" s="446"/>
      <c r="AL13" s="447"/>
      <c r="AM13" s="423" t="s">
        <v>132</v>
      </c>
      <c r="AN13" s="424"/>
      <c r="AO13" s="424"/>
      <c r="AP13" s="424"/>
      <c r="AQ13" s="424"/>
      <c r="AR13" s="424"/>
      <c r="AS13" s="424"/>
      <c r="AT13" s="425"/>
      <c r="AU13" s="426" t="s">
        <v>127</v>
      </c>
      <c r="AV13" s="427"/>
      <c r="AW13" s="427"/>
      <c r="AX13" s="427"/>
      <c r="AY13" s="428" t="s">
        <v>133</v>
      </c>
      <c r="AZ13" s="429"/>
      <c r="BA13" s="429"/>
      <c r="BB13" s="429"/>
      <c r="BC13" s="429"/>
      <c r="BD13" s="429"/>
      <c r="BE13" s="429"/>
      <c r="BF13" s="429"/>
      <c r="BG13" s="429"/>
      <c r="BH13" s="429"/>
      <c r="BI13" s="429"/>
      <c r="BJ13" s="429"/>
      <c r="BK13" s="429"/>
      <c r="BL13" s="429"/>
      <c r="BM13" s="430"/>
      <c r="BN13" s="394">
        <v>-129146</v>
      </c>
      <c r="BO13" s="395"/>
      <c r="BP13" s="395"/>
      <c r="BQ13" s="395"/>
      <c r="BR13" s="395"/>
      <c r="BS13" s="395"/>
      <c r="BT13" s="395"/>
      <c r="BU13" s="396"/>
      <c r="BV13" s="394">
        <v>-12087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8.1999999999999993</v>
      </c>
      <c r="CU13" s="392"/>
      <c r="CV13" s="392"/>
      <c r="CW13" s="392"/>
      <c r="CX13" s="392"/>
      <c r="CY13" s="392"/>
      <c r="CZ13" s="392"/>
      <c r="DA13" s="393"/>
      <c r="DB13" s="391">
        <v>8.6999999999999993</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24760</v>
      </c>
      <c r="S14" s="479"/>
      <c r="T14" s="479"/>
      <c r="U14" s="479"/>
      <c r="V14" s="480"/>
      <c r="W14" s="384"/>
      <c r="X14" s="385"/>
      <c r="Y14" s="385"/>
      <c r="Z14" s="385"/>
      <c r="AA14" s="385"/>
      <c r="AB14" s="374"/>
      <c r="AC14" s="481">
        <v>7.8</v>
      </c>
      <c r="AD14" s="482"/>
      <c r="AE14" s="482"/>
      <c r="AF14" s="482"/>
      <c r="AG14" s="483"/>
      <c r="AH14" s="481">
        <v>9.1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121</v>
      </c>
      <c r="CU14" s="493"/>
      <c r="CV14" s="493"/>
      <c r="CW14" s="493"/>
      <c r="CX14" s="493"/>
      <c r="CY14" s="493"/>
      <c r="CZ14" s="493"/>
      <c r="DA14" s="494"/>
      <c r="DB14" s="492" t="s">
        <v>121</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24529</v>
      </c>
      <c r="S15" s="479"/>
      <c r="T15" s="479"/>
      <c r="U15" s="479"/>
      <c r="V15" s="480"/>
      <c r="W15" s="410" t="s">
        <v>137</v>
      </c>
      <c r="X15" s="411"/>
      <c r="Y15" s="411"/>
      <c r="Z15" s="411"/>
      <c r="AA15" s="411"/>
      <c r="AB15" s="401"/>
      <c r="AC15" s="445">
        <v>3160</v>
      </c>
      <c r="AD15" s="446"/>
      <c r="AE15" s="446"/>
      <c r="AF15" s="446"/>
      <c r="AG15" s="488"/>
      <c r="AH15" s="445">
        <v>3442</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2969251</v>
      </c>
      <c r="BO15" s="358"/>
      <c r="BP15" s="358"/>
      <c r="BQ15" s="358"/>
      <c r="BR15" s="358"/>
      <c r="BS15" s="358"/>
      <c r="BT15" s="358"/>
      <c r="BU15" s="359"/>
      <c r="BV15" s="357">
        <v>2918999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24.1</v>
      </c>
      <c r="AD16" s="482"/>
      <c r="AE16" s="482"/>
      <c r="AF16" s="482"/>
      <c r="AG16" s="483"/>
      <c r="AH16" s="481">
        <v>25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7406642</v>
      </c>
      <c r="BO16" s="395"/>
      <c r="BP16" s="395"/>
      <c r="BQ16" s="395"/>
      <c r="BR16" s="395"/>
      <c r="BS16" s="395"/>
      <c r="BT16" s="395"/>
      <c r="BU16" s="396"/>
      <c r="BV16" s="394">
        <v>7208886</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8947</v>
      </c>
      <c r="AD17" s="446"/>
      <c r="AE17" s="446"/>
      <c r="AF17" s="446"/>
      <c r="AG17" s="488"/>
      <c r="AH17" s="445">
        <v>9078</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3719508</v>
      </c>
      <c r="BO17" s="395"/>
      <c r="BP17" s="395"/>
      <c r="BQ17" s="395"/>
      <c r="BR17" s="395"/>
      <c r="BS17" s="395"/>
      <c r="BT17" s="395"/>
      <c r="BU17" s="396"/>
      <c r="BV17" s="394">
        <v>3657617</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126.41</v>
      </c>
      <c r="M18" s="518"/>
      <c r="N18" s="518"/>
      <c r="O18" s="518"/>
      <c r="P18" s="518"/>
      <c r="Q18" s="518"/>
      <c r="R18" s="519"/>
      <c r="S18" s="519"/>
      <c r="T18" s="519"/>
      <c r="U18" s="519"/>
      <c r="V18" s="520"/>
      <c r="W18" s="412"/>
      <c r="X18" s="413"/>
      <c r="Y18" s="413"/>
      <c r="Z18" s="413"/>
      <c r="AA18" s="413"/>
      <c r="AB18" s="404"/>
      <c r="AC18" s="521">
        <v>68.099999999999994</v>
      </c>
      <c r="AD18" s="522"/>
      <c r="AE18" s="522"/>
      <c r="AF18" s="522"/>
      <c r="AG18" s="523"/>
      <c r="AH18" s="521">
        <v>65.900000000000006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7970698</v>
      </c>
      <c r="BO18" s="395"/>
      <c r="BP18" s="395"/>
      <c r="BQ18" s="395"/>
      <c r="BR18" s="395"/>
      <c r="BS18" s="395"/>
      <c r="BT18" s="395"/>
      <c r="BU18" s="396"/>
      <c r="BV18" s="394">
        <v>7556155</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204</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11222291</v>
      </c>
      <c r="BO19" s="395"/>
      <c r="BP19" s="395"/>
      <c r="BQ19" s="395"/>
      <c r="BR19" s="395"/>
      <c r="BS19" s="395"/>
      <c r="BT19" s="395"/>
      <c r="BU19" s="396"/>
      <c r="BV19" s="394">
        <v>10363935</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9157</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10005808</v>
      </c>
      <c r="BO22" s="358"/>
      <c r="BP22" s="358"/>
      <c r="BQ22" s="358"/>
      <c r="BR22" s="358"/>
      <c r="BS22" s="358"/>
      <c r="BT22" s="358"/>
      <c r="BU22" s="359"/>
      <c r="BV22" s="357">
        <v>9393498</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7094213</v>
      </c>
      <c r="BO23" s="395"/>
      <c r="BP23" s="395"/>
      <c r="BQ23" s="395"/>
      <c r="BR23" s="395"/>
      <c r="BS23" s="395"/>
      <c r="BT23" s="395"/>
      <c r="BU23" s="396"/>
      <c r="BV23" s="394">
        <v>7595327</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7680</v>
      </c>
      <c r="R24" s="446"/>
      <c r="S24" s="446"/>
      <c r="T24" s="446"/>
      <c r="U24" s="446"/>
      <c r="V24" s="488"/>
      <c r="W24" s="540"/>
      <c r="X24" s="541"/>
      <c r="Y24" s="542"/>
      <c r="Z24" s="444" t="s">
        <v>162</v>
      </c>
      <c r="AA24" s="424"/>
      <c r="AB24" s="424"/>
      <c r="AC24" s="424"/>
      <c r="AD24" s="424"/>
      <c r="AE24" s="424"/>
      <c r="AF24" s="424"/>
      <c r="AG24" s="425"/>
      <c r="AH24" s="445">
        <v>208</v>
      </c>
      <c r="AI24" s="446"/>
      <c r="AJ24" s="446"/>
      <c r="AK24" s="446"/>
      <c r="AL24" s="488"/>
      <c r="AM24" s="445">
        <v>634400</v>
      </c>
      <c r="AN24" s="446"/>
      <c r="AO24" s="446"/>
      <c r="AP24" s="446"/>
      <c r="AQ24" s="446"/>
      <c r="AR24" s="488"/>
      <c r="AS24" s="445">
        <v>3050</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6612764</v>
      </c>
      <c r="BO24" s="395"/>
      <c r="BP24" s="395"/>
      <c r="BQ24" s="395"/>
      <c r="BR24" s="395"/>
      <c r="BS24" s="395"/>
      <c r="BT24" s="395"/>
      <c r="BU24" s="396"/>
      <c r="BV24" s="394">
        <v>5598020</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6350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4631297</v>
      </c>
      <c r="BO25" s="358"/>
      <c r="BP25" s="358"/>
      <c r="BQ25" s="358"/>
      <c r="BR25" s="358"/>
      <c r="BS25" s="358"/>
      <c r="BT25" s="358"/>
      <c r="BU25" s="359"/>
      <c r="BV25" s="357">
        <v>4151706</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5620</v>
      </c>
      <c r="R26" s="446"/>
      <c r="S26" s="446"/>
      <c r="T26" s="446"/>
      <c r="U26" s="446"/>
      <c r="V26" s="488"/>
      <c r="W26" s="540"/>
      <c r="X26" s="541"/>
      <c r="Y26" s="542"/>
      <c r="Z26" s="444" t="s">
        <v>168</v>
      </c>
      <c r="AA26" s="546"/>
      <c r="AB26" s="546"/>
      <c r="AC26" s="546"/>
      <c r="AD26" s="546"/>
      <c r="AE26" s="546"/>
      <c r="AF26" s="546"/>
      <c r="AG26" s="547"/>
      <c r="AH26" s="445">
        <v>1</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171</v>
      </c>
      <c r="F27" s="424"/>
      <c r="G27" s="424"/>
      <c r="H27" s="424"/>
      <c r="I27" s="424"/>
      <c r="J27" s="424"/>
      <c r="K27" s="425"/>
      <c r="L27" s="445">
        <v>1</v>
      </c>
      <c r="M27" s="446"/>
      <c r="N27" s="446"/>
      <c r="O27" s="446"/>
      <c r="P27" s="488"/>
      <c r="Q27" s="445">
        <v>4000</v>
      </c>
      <c r="R27" s="446"/>
      <c r="S27" s="446"/>
      <c r="T27" s="446"/>
      <c r="U27" s="446"/>
      <c r="V27" s="488"/>
      <c r="W27" s="540"/>
      <c r="X27" s="541"/>
      <c r="Y27" s="542"/>
      <c r="Z27" s="444" t="s">
        <v>172</v>
      </c>
      <c r="AA27" s="424"/>
      <c r="AB27" s="424"/>
      <c r="AC27" s="424"/>
      <c r="AD27" s="424"/>
      <c r="AE27" s="424"/>
      <c r="AF27" s="424"/>
      <c r="AG27" s="425"/>
      <c r="AH27" s="445">
        <v>2</v>
      </c>
      <c r="AI27" s="446"/>
      <c r="AJ27" s="446"/>
      <c r="AK27" s="446"/>
      <c r="AL27" s="488"/>
      <c r="AM27" s="445" t="s">
        <v>169</v>
      </c>
      <c r="AN27" s="446"/>
      <c r="AO27" s="446"/>
      <c r="AP27" s="446"/>
      <c r="AQ27" s="446"/>
      <c r="AR27" s="488"/>
      <c r="AS27" s="445" t="s">
        <v>169</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101686</v>
      </c>
      <c r="BO27" s="514"/>
      <c r="BP27" s="514"/>
      <c r="BQ27" s="514"/>
      <c r="BR27" s="514"/>
      <c r="BS27" s="514"/>
      <c r="BT27" s="514"/>
      <c r="BU27" s="515"/>
      <c r="BV27" s="513">
        <v>101643</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174</v>
      </c>
      <c r="F28" s="424"/>
      <c r="G28" s="424"/>
      <c r="H28" s="424"/>
      <c r="I28" s="424"/>
      <c r="J28" s="424"/>
      <c r="K28" s="425"/>
      <c r="L28" s="445">
        <v>1</v>
      </c>
      <c r="M28" s="446"/>
      <c r="N28" s="446"/>
      <c r="O28" s="446"/>
      <c r="P28" s="488"/>
      <c r="Q28" s="445">
        <v>3300</v>
      </c>
      <c r="R28" s="446"/>
      <c r="S28" s="446"/>
      <c r="T28" s="446"/>
      <c r="U28" s="446"/>
      <c r="V28" s="488"/>
      <c r="W28" s="540"/>
      <c r="X28" s="541"/>
      <c r="Y28" s="542"/>
      <c r="Z28" s="444" t="s">
        <v>175</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3976523</v>
      </c>
      <c r="BO28" s="358"/>
      <c r="BP28" s="358"/>
      <c r="BQ28" s="358"/>
      <c r="BR28" s="358"/>
      <c r="BS28" s="358"/>
      <c r="BT28" s="358"/>
      <c r="BU28" s="359"/>
      <c r="BV28" s="357">
        <v>4174912</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177</v>
      </c>
      <c r="F29" s="424"/>
      <c r="G29" s="424"/>
      <c r="H29" s="424"/>
      <c r="I29" s="424"/>
      <c r="J29" s="424"/>
      <c r="K29" s="425"/>
      <c r="L29" s="445">
        <v>14</v>
      </c>
      <c r="M29" s="446"/>
      <c r="N29" s="446"/>
      <c r="O29" s="446"/>
      <c r="P29" s="488"/>
      <c r="Q29" s="445">
        <v>3100</v>
      </c>
      <c r="R29" s="446"/>
      <c r="S29" s="446"/>
      <c r="T29" s="446"/>
      <c r="U29" s="446"/>
      <c r="V29" s="488"/>
      <c r="W29" s="543"/>
      <c r="X29" s="544"/>
      <c r="Y29" s="545"/>
      <c r="Z29" s="444" t="s">
        <v>178</v>
      </c>
      <c r="AA29" s="424"/>
      <c r="AB29" s="424"/>
      <c r="AC29" s="424"/>
      <c r="AD29" s="424"/>
      <c r="AE29" s="424"/>
      <c r="AF29" s="424"/>
      <c r="AG29" s="425"/>
      <c r="AH29" s="445">
        <v>210</v>
      </c>
      <c r="AI29" s="446"/>
      <c r="AJ29" s="446"/>
      <c r="AK29" s="446"/>
      <c r="AL29" s="488"/>
      <c r="AM29" s="445">
        <v>642246</v>
      </c>
      <c r="AN29" s="446"/>
      <c r="AO29" s="446"/>
      <c r="AP29" s="446"/>
      <c r="AQ29" s="446"/>
      <c r="AR29" s="488"/>
      <c r="AS29" s="445">
        <v>3058</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1050907</v>
      </c>
      <c r="BO29" s="395"/>
      <c r="BP29" s="395"/>
      <c r="BQ29" s="395"/>
      <c r="BR29" s="395"/>
      <c r="BS29" s="395"/>
      <c r="BT29" s="395"/>
      <c r="BU29" s="396"/>
      <c r="BV29" s="394">
        <v>1097101</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94.7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4905599</v>
      </c>
      <c r="BO30" s="514"/>
      <c r="BP30" s="514"/>
      <c r="BQ30" s="514"/>
      <c r="BR30" s="514"/>
      <c r="BS30" s="514"/>
      <c r="BT30" s="514"/>
      <c r="BU30" s="515"/>
      <c r="BV30" s="513">
        <v>5255413</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嬉野市国民健康保険特別会計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IF('各会計、関係団体の財政状況及び健全化判断比率'!B30="","",'各会計、関係団体の財政状況及び健全化判断比率'!B30)</f>
        <v>嬉野市下水道事業会計（公共下水道事業）</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鹿島・藤津地区衛生施設組合</v>
      </c>
      <c r="BZ34" s="585"/>
      <c r="CA34" s="585"/>
      <c r="CB34" s="585"/>
      <c r="CC34" s="585"/>
      <c r="CD34" s="585"/>
      <c r="CE34" s="585"/>
      <c r="CF34" s="585"/>
      <c r="CG34" s="585"/>
      <c r="CH34" s="585"/>
      <c r="CI34" s="585"/>
      <c r="CJ34" s="585"/>
      <c r="CK34" s="585"/>
      <c r="CL34" s="585"/>
      <c r="CM34" s="585"/>
      <c r="CN34" s="163"/>
      <c r="CO34" s="584">
        <f>IF(CQ34="","",MAX(C34:D43,U34:V43,AM34:AN43,BE34:BF43,BW34:BX43)+1)</f>
        <v>18</v>
      </c>
      <c r="CP34" s="584"/>
      <c r="CQ34" s="585" t="str">
        <f>IF('各会計、関係団体の財政状況及び健全化判断比率'!BS7="","",'各会計、関係団体の財政状況及び健全化判断比率'!BS7)</f>
        <v>嬉野市土地開発公社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〇</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嬉野市嬉野都市計画事業嬉野温泉駅周辺土地区画整理事業費特別会計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嬉野市後期高齢者医療特別会計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IF('各会計、関係団体の財政状況及び健全化判断比率'!B31="","",'各会計、関係団体の財政状況及び健全化判断比率'!B31)</f>
        <v>嬉野市下水道事業会計（農業集落排水事業）</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杵藤地区広域市町村圏組合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t="str">
        <f t="shared" ref="U36:U43" si="4">IF(W36="","",U35+1)</f>
        <v/>
      </c>
      <c r="V36" s="584"/>
      <c r="W36" s="585"/>
      <c r="X36" s="585"/>
      <c r="Y36" s="585"/>
      <c r="Z36" s="585"/>
      <c r="AA36" s="585"/>
      <c r="AB36" s="585"/>
      <c r="AC36" s="585"/>
      <c r="AD36" s="585"/>
      <c r="AE36" s="585"/>
      <c r="AF36" s="585"/>
      <c r="AG36" s="585"/>
      <c r="AH36" s="585"/>
      <c r="AI36" s="585"/>
      <c r="AJ36" s="585"/>
      <c r="AK36" s="585"/>
      <c r="AL36" s="163"/>
      <c r="AM36" s="584">
        <f t="shared" si="0"/>
        <v>7</v>
      </c>
      <c r="AN36" s="584"/>
      <c r="AO36" s="585" t="str">
        <f>IF('各会計、関係団体の財政状況及び健全化判断比率'!B32="","",'各会計、関係団体の財政状況及び健全化判断比率'!B32)</f>
        <v>嬉野市下水道事業会計（特定地域生活排水処理事業）</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杵藤地区広域市町村圏組合(特別会計)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佐賀県後期高齢者医療広域連合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佐賀県後期高齢者医療広域連合(医療)</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佐賀県市町総合事務組合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佐賀県市町総合事務組合(交通災害)</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佐賀県西部広域環境組合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16</v>
      </c>
      <c r="BX42" s="584"/>
      <c r="BY42" s="585" t="str">
        <f>IF('各会計、関係団体の財政状況及び健全化判断比率'!B76="","",'各会計、関係団体の財政状況及び健全化判断比率'!B76)</f>
        <v>佐賀西部広域水道企業団(用水事業会計)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17</v>
      </c>
      <c r="BX43" s="584"/>
      <c r="BY43" s="585" t="str">
        <f>IF('各会計、関係団体の財政状況及び健全化判断比率'!B77="","",'各会計、関係団体の財政状況及び健全化判断比率'!B77)</f>
        <v>佐賀西部広域水道企業団(水道事業会計)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EnnYlQxv+XRXBNI+bKN2dZ0q/ariIvu1aFljHeRmHHftGpxVss0zp1eFvQ1dv1HTF/RzG7k9x6Eyhdo4vtytw==" saltValue="B90trocRm57/076tYEYRc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0" zoomScaleNormal="5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533</v>
      </c>
      <c r="D34" s="1136"/>
      <c r="E34" s="1137"/>
      <c r="F34" s="32">
        <v>7.96</v>
      </c>
      <c r="G34" s="33">
        <v>9.66</v>
      </c>
      <c r="H34" s="33">
        <v>9.69</v>
      </c>
      <c r="I34" s="33">
        <v>7.43</v>
      </c>
      <c r="J34" s="34">
        <v>8.1199999999999992</v>
      </c>
      <c r="K34" s="22"/>
      <c r="L34" s="22"/>
      <c r="M34" s="22"/>
      <c r="N34" s="22"/>
      <c r="O34" s="22"/>
      <c r="P34" s="22"/>
    </row>
    <row r="35" spans="1:16" ht="39" customHeight="1" x14ac:dyDescent="0.2">
      <c r="A35" s="22"/>
      <c r="B35" s="35"/>
      <c r="C35" s="1132" t="s">
        <v>534</v>
      </c>
      <c r="D35" s="1132"/>
      <c r="E35" s="1133"/>
      <c r="F35" s="36">
        <v>0.15</v>
      </c>
      <c r="G35" s="37">
        <v>0.17</v>
      </c>
      <c r="H35" s="37">
        <v>0.33</v>
      </c>
      <c r="I35" s="37">
        <v>0.83</v>
      </c>
      <c r="J35" s="38">
        <v>1.29</v>
      </c>
      <c r="K35" s="22"/>
      <c r="L35" s="22"/>
      <c r="M35" s="22"/>
      <c r="N35" s="22"/>
      <c r="O35" s="22"/>
      <c r="P35" s="22"/>
    </row>
    <row r="36" spans="1:16" ht="39" customHeight="1" x14ac:dyDescent="0.2">
      <c r="A36" s="22"/>
      <c r="B36" s="35"/>
      <c r="C36" s="1132" t="s">
        <v>535</v>
      </c>
      <c r="D36" s="1132"/>
      <c r="E36" s="1133"/>
      <c r="F36" s="36">
        <v>1.22</v>
      </c>
      <c r="G36" s="37">
        <v>1.48</v>
      </c>
      <c r="H36" s="37">
        <v>1.75</v>
      </c>
      <c r="I36" s="37">
        <v>2.56</v>
      </c>
      <c r="J36" s="38">
        <v>1.19</v>
      </c>
      <c r="K36" s="22"/>
      <c r="L36" s="22"/>
      <c r="M36" s="22"/>
      <c r="N36" s="22"/>
      <c r="O36" s="22"/>
      <c r="P36" s="22"/>
    </row>
    <row r="37" spans="1:16" ht="39" customHeight="1" x14ac:dyDescent="0.2">
      <c r="A37" s="22"/>
      <c r="B37" s="35"/>
      <c r="C37" s="1132" t="s">
        <v>536</v>
      </c>
      <c r="D37" s="1132"/>
      <c r="E37" s="1133"/>
      <c r="F37" s="36">
        <v>0.21</v>
      </c>
      <c r="G37" s="37">
        <v>0.08</v>
      </c>
      <c r="H37" s="37">
        <v>0.49</v>
      </c>
      <c r="I37" s="37">
        <v>0.77</v>
      </c>
      <c r="J37" s="38">
        <v>1.07</v>
      </c>
      <c r="K37" s="22"/>
      <c r="L37" s="22"/>
      <c r="M37" s="22"/>
      <c r="N37" s="22"/>
      <c r="O37" s="22"/>
      <c r="P37" s="22"/>
    </row>
    <row r="38" spans="1:16" ht="39" customHeight="1" x14ac:dyDescent="0.2">
      <c r="A38" s="22"/>
      <c r="B38" s="35"/>
      <c r="C38" s="1132" t="s">
        <v>537</v>
      </c>
      <c r="D38" s="1132"/>
      <c r="E38" s="1133"/>
      <c r="F38" s="36">
        <v>0.08</v>
      </c>
      <c r="G38" s="37">
        <v>0.14000000000000001</v>
      </c>
      <c r="H38" s="37">
        <v>0.2</v>
      </c>
      <c r="I38" s="37">
        <v>0.42</v>
      </c>
      <c r="J38" s="38">
        <v>0.5</v>
      </c>
      <c r="K38" s="22"/>
      <c r="L38" s="22"/>
      <c r="M38" s="22"/>
      <c r="N38" s="22"/>
      <c r="O38" s="22"/>
      <c r="P38" s="22"/>
    </row>
    <row r="39" spans="1:16" ht="39" customHeight="1" x14ac:dyDescent="0.2">
      <c r="A39" s="22"/>
      <c r="B39" s="35"/>
      <c r="C39" s="1132" t="s">
        <v>538</v>
      </c>
      <c r="D39" s="1132"/>
      <c r="E39" s="1133"/>
      <c r="F39" s="36" t="s">
        <v>539</v>
      </c>
      <c r="G39" s="37">
        <v>0.02</v>
      </c>
      <c r="H39" s="37">
        <v>0.02</v>
      </c>
      <c r="I39" s="37">
        <v>0.02</v>
      </c>
      <c r="J39" s="38">
        <v>0.08</v>
      </c>
      <c r="K39" s="22"/>
      <c r="L39" s="22"/>
      <c r="M39" s="22"/>
      <c r="N39" s="22"/>
      <c r="O39" s="22"/>
      <c r="P39" s="22"/>
    </row>
    <row r="40" spans="1:16" ht="39" customHeight="1" x14ac:dyDescent="0.2">
      <c r="A40" s="22"/>
      <c r="B40" s="35"/>
      <c r="C40" s="1132" t="s">
        <v>540</v>
      </c>
      <c r="D40" s="1132"/>
      <c r="E40" s="1133"/>
      <c r="F40" s="36">
        <v>0.2</v>
      </c>
      <c r="G40" s="37">
        <v>0.04</v>
      </c>
      <c r="H40" s="37">
        <v>0.21</v>
      </c>
      <c r="I40" s="37">
        <v>0.05</v>
      </c>
      <c r="J40" s="38">
        <v>0.03</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541</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542</v>
      </c>
      <c r="D43" s="1134"/>
      <c r="E43" s="1135"/>
      <c r="F43" s="41">
        <v>0.53</v>
      </c>
      <c r="G43" s="42">
        <v>0.14000000000000001</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BWbG0CjwPNTgmso6h/hF4BpFg1VbXEKJdU6FjUIGa3vIo1yqMm+SOJaCvp28hp8ac7WWALeRhhfbpxLEB4enaw==" saltValue="JWzTblqVMt4rJldwAslY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0" zoomScaleNormal="5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1444</v>
      </c>
      <c r="L45" s="58">
        <v>1426</v>
      </c>
      <c r="M45" s="58">
        <v>1437</v>
      </c>
      <c r="N45" s="58">
        <v>1345</v>
      </c>
      <c r="O45" s="59">
        <v>1292</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
      <c r="A48" s="46"/>
      <c r="B48" s="1140"/>
      <c r="C48" s="1141"/>
      <c r="D48" s="60"/>
      <c r="E48" s="1146" t="s">
        <v>13</v>
      </c>
      <c r="F48" s="1146"/>
      <c r="G48" s="1146"/>
      <c r="H48" s="1146"/>
      <c r="I48" s="1146"/>
      <c r="J48" s="1147"/>
      <c r="K48" s="61">
        <v>426</v>
      </c>
      <c r="L48" s="62">
        <v>441</v>
      </c>
      <c r="M48" s="62">
        <v>269</v>
      </c>
      <c r="N48" s="62">
        <v>266</v>
      </c>
      <c r="O48" s="63">
        <v>256</v>
      </c>
      <c r="P48" s="46"/>
      <c r="Q48" s="46"/>
      <c r="R48" s="46"/>
      <c r="S48" s="46"/>
      <c r="T48" s="46"/>
      <c r="U48" s="46"/>
    </row>
    <row r="49" spans="1:21" ht="30.75" customHeight="1" x14ac:dyDescent="0.2">
      <c r="A49" s="46"/>
      <c r="B49" s="1140"/>
      <c r="C49" s="1141"/>
      <c r="D49" s="60"/>
      <c r="E49" s="1146" t="s">
        <v>14</v>
      </c>
      <c r="F49" s="1146"/>
      <c r="G49" s="1146"/>
      <c r="H49" s="1146"/>
      <c r="I49" s="1146"/>
      <c r="J49" s="1147"/>
      <c r="K49" s="61">
        <v>139</v>
      </c>
      <c r="L49" s="62">
        <v>128</v>
      </c>
      <c r="M49" s="62">
        <v>132</v>
      </c>
      <c r="N49" s="62">
        <v>138</v>
      </c>
      <c r="O49" s="63">
        <v>134</v>
      </c>
      <c r="P49" s="46"/>
      <c r="Q49" s="46"/>
      <c r="R49" s="46"/>
      <c r="S49" s="46"/>
      <c r="T49" s="46"/>
      <c r="U49" s="46"/>
    </row>
    <row r="50" spans="1:21" ht="30.75" customHeight="1" x14ac:dyDescent="0.2">
      <c r="A50" s="46"/>
      <c r="B50" s="1140"/>
      <c r="C50" s="1141"/>
      <c r="D50" s="60"/>
      <c r="E50" s="1146" t="s">
        <v>15</v>
      </c>
      <c r="F50" s="1146"/>
      <c r="G50" s="1146"/>
      <c r="H50" s="1146"/>
      <c r="I50" s="1146"/>
      <c r="J50" s="1147"/>
      <c r="K50" s="61">
        <v>0</v>
      </c>
      <c r="L50" s="62">
        <v>0</v>
      </c>
      <c r="M50" s="62">
        <v>0</v>
      </c>
      <c r="N50" s="62">
        <v>0</v>
      </c>
      <c r="O50" s="63">
        <v>0</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1342</v>
      </c>
      <c r="L52" s="62">
        <v>1335</v>
      </c>
      <c r="M52" s="62">
        <v>1318</v>
      </c>
      <c r="N52" s="62">
        <v>1140</v>
      </c>
      <c r="O52" s="63">
        <v>1097</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667</v>
      </c>
      <c r="L53" s="67">
        <v>660</v>
      </c>
      <c r="M53" s="67">
        <v>520</v>
      </c>
      <c r="N53" s="67">
        <v>609</v>
      </c>
      <c r="O53" s="68">
        <v>585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klFeRKxUJeK8e6d2IwSfpaZaoyqagchGtOQejE91SJJh6yts10MMk9IvQdXRQWnrDjGGcuOaC+cBkkmlynmrQ==" saltValue="U5y/hUjOlvHv2q56GnrD9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0" zoomScaleNormal="5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69" t="s">
        <v>30</v>
      </c>
      <c r="C41" s="1170"/>
      <c r="D41" s="103"/>
      <c r="E41" s="1175" t="s">
        <v>31</v>
      </c>
      <c r="F41" s="1175"/>
      <c r="G41" s="1175"/>
      <c r="H41" s="1176"/>
      <c r="I41" s="330">
        <v>11528</v>
      </c>
      <c r="J41" s="331">
        <v>10777</v>
      </c>
      <c r="K41" s="331">
        <v>10227</v>
      </c>
      <c r="L41" s="331">
        <v>9393</v>
      </c>
      <c r="M41" s="332">
        <v>10006</v>
      </c>
    </row>
    <row r="42" spans="2:13" ht="27.75" customHeight="1" x14ac:dyDescent="0.2">
      <c r="B42" s="1171"/>
      <c r="C42" s="1172"/>
      <c r="D42" s="104"/>
      <c r="E42" s="1177" t="s">
        <v>32</v>
      </c>
      <c r="F42" s="1177"/>
      <c r="G42" s="1177"/>
      <c r="H42" s="1178"/>
      <c r="I42" s="333">
        <v>1387</v>
      </c>
      <c r="J42" s="334">
        <v>1388</v>
      </c>
      <c r="K42" s="334">
        <v>1390</v>
      </c>
      <c r="L42" s="334">
        <v>1394</v>
      </c>
      <c r="M42" s="335">
        <v>1397</v>
      </c>
    </row>
    <row r="43" spans="2:13" ht="27.75" customHeight="1" x14ac:dyDescent="0.2">
      <c r="B43" s="1171"/>
      <c r="C43" s="1172"/>
      <c r="D43" s="104"/>
      <c r="E43" s="1177" t="s">
        <v>33</v>
      </c>
      <c r="F43" s="1177"/>
      <c r="G43" s="1177"/>
      <c r="H43" s="1178"/>
      <c r="I43" s="333">
        <v>5232</v>
      </c>
      <c r="J43" s="334">
        <v>5242</v>
      </c>
      <c r="K43" s="334">
        <v>4187</v>
      </c>
      <c r="L43" s="334">
        <v>4299</v>
      </c>
      <c r="M43" s="335">
        <v>4267</v>
      </c>
    </row>
    <row r="44" spans="2:13" ht="27.75" customHeight="1" x14ac:dyDescent="0.2">
      <c r="B44" s="1171"/>
      <c r="C44" s="1172"/>
      <c r="D44" s="104"/>
      <c r="E44" s="1177" t="s">
        <v>34</v>
      </c>
      <c r="F44" s="1177"/>
      <c r="G44" s="1177"/>
      <c r="H44" s="1178"/>
      <c r="I44" s="333">
        <v>1407</v>
      </c>
      <c r="J44" s="334">
        <v>1325</v>
      </c>
      <c r="K44" s="334">
        <v>1296</v>
      </c>
      <c r="L44" s="334">
        <v>1144</v>
      </c>
      <c r="M44" s="335">
        <v>1011</v>
      </c>
    </row>
    <row r="45" spans="2:13" ht="27.75" customHeight="1" x14ac:dyDescent="0.2">
      <c r="B45" s="1171"/>
      <c r="C45" s="1172"/>
      <c r="D45" s="104"/>
      <c r="E45" s="1177" t="s">
        <v>35</v>
      </c>
      <c r="F45" s="1177"/>
      <c r="G45" s="1177"/>
      <c r="H45" s="1178"/>
      <c r="I45" s="333">
        <v>1882</v>
      </c>
      <c r="J45" s="334">
        <v>1828</v>
      </c>
      <c r="K45" s="334">
        <v>1710</v>
      </c>
      <c r="L45" s="334">
        <v>1578</v>
      </c>
      <c r="M45" s="335">
        <v>1506</v>
      </c>
    </row>
    <row r="46" spans="2:13" ht="27.75" customHeight="1" x14ac:dyDescent="0.2">
      <c r="B46" s="1171"/>
      <c r="C46" s="1172"/>
      <c r="D46" s="105"/>
      <c r="E46" s="1177" t="s">
        <v>36</v>
      </c>
      <c r="F46" s="1177"/>
      <c r="G46" s="1177"/>
      <c r="H46" s="1178"/>
      <c r="I46" s="333" t="s">
        <v>487</v>
      </c>
      <c r="J46" s="334" t="s">
        <v>487</v>
      </c>
      <c r="K46" s="334" t="s">
        <v>487</v>
      </c>
      <c r="L46" s="334" t="s">
        <v>487</v>
      </c>
      <c r="M46" s="335" t="s">
        <v>487</v>
      </c>
    </row>
    <row r="47" spans="2:13" ht="27.75" customHeight="1" x14ac:dyDescent="0.2">
      <c r="B47" s="1171"/>
      <c r="C47" s="1172"/>
      <c r="D47" s="106"/>
      <c r="E47" s="1179" t="s">
        <v>37</v>
      </c>
      <c r="F47" s="1180"/>
      <c r="G47" s="1180"/>
      <c r="H47" s="1181"/>
      <c r="I47" s="333" t="s">
        <v>487</v>
      </c>
      <c r="J47" s="334" t="s">
        <v>487</v>
      </c>
      <c r="K47" s="334" t="s">
        <v>487</v>
      </c>
      <c r="L47" s="334" t="s">
        <v>487</v>
      </c>
      <c r="M47" s="335" t="s">
        <v>487</v>
      </c>
    </row>
    <row r="48" spans="2:13" ht="27.75" customHeight="1" x14ac:dyDescent="0.2">
      <c r="B48" s="1171"/>
      <c r="C48" s="1172"/>
      <c r="D48" s="104"/>
      <c r="E48" s="1177" t="s">
        <v>38</v>
      </c>
      <c r="F48" s="1177"/>
      <c r="G48" s="1177"/>
      <c r="H48" s="1178"/>
      <c r="I48" s="333" t="s">
        <v>487</v>
      </c>
      <c r="J48" s="334" t="s">
        <v>487</v>
      </c>
      <c r="K48" s="334" t="s">
        <v>487</v>
      </c>
      <c r="L48" s="334" t="s">
        <v>487</v>
      </c>
      <c r="M48" s="335" t="s">
        <v>487</v>
      </c>
    </row>
    <row r="49" spans="2:13" ht="27.75" customHeight="1" x14ac:dyDescent="0.2">
      <c r="B49" s="1173"/>
      <c r="C49" s="1174"/>
      <c r="D49" s="104"/>
      <c r="E49" s="1177" t="s">
        <v>39</v>
      </c>
      <c r="F49" s="1177"/>
      <c r="G49" s="1177"/>
      <c r="H49" s="1178"/>
      <c r="I49" s="333" t="s">
        <v>487</v>
      </c>
      <c r="J49" s="334" t="s">
        <v>487</v>
      </c>
      <c r="K49" s="334" t="s">
        <v>487</v>
      </c>
      <c r="L49" s="334" t="s">
        <v>487</v>
      </c>
      <c r="M49" s="335" t="s">
        <v>487</v>
      </c>
    </row>
    <row r="50" spans="2:13" ht="27.75" customHeight="1" x14ac:dyDescent="0.2">
      <c r="B50" s="1182" t="s">
        <v>40</v>
      </c>
      <c r="C50" s="1183"/>
      <c r="D50" s="107"/>
      <c r="E50" s="1177" t="s">
        <v>41</v>
      </c>
      <c r="F50" s="1177"/>
      <c r="G50" s="1177"/>
      <c r="H50" s="1178"/>
      <c r="I50" s="333">
        <v>7708</v>
      </c>
      <c r="J50" s="334">
        <v>8626</v>
      </c>
      <c r="K50" s="334">
        <v>9055</v>
      </c>
      <c r="L50" s="334">
        <v>9443</v>
      </c>
      <c r="M50" s="335">
        <v>9054</v>
      </c>
    </row>
    <row r="51" spans="2:13" ht="27.75" customHeight="1" x14ac:dyDescent="0.2">
      <c r="B51" s="1171"/>
      <c r="C51" s="1172"/>
      <c r="D51" s="104"/>
      <c r="E51" s="1177" t="s">
        <v>42</v>
      </c>
      <c r="F51" s="1177"/>
      <c r="G51" s="1177"/>
      <c r="H51" s="1178"/>
      <c r="I51" s="333">
        <v>88</v>
      </c>
      <c r="J51" s="334">
        <v>64</v>
      </c>
      <c r="K51" s="334">
        <v>50</v>
      </c>
      <c r="L51" s="334">
        <v>36</v>
      </c>
      <c r="M51" s="335">
        <v>24</v>
      </c>
    </row>
    <row r="52" spans="2:13" ht="27.75" customHeight="1" x14ac:dyDescent="0.2">
      <c r="B52" s="1173"/>
      <c r="C52" s="1174"/>
      <c r="D52" s="104"/>
      <c r="E52" s="1177" t="s">
        <v>43</v>
      </c>
      <c r="F52" s="1177"/>
      <c r="G52" s="1177"/>
      <c r="H52" s="1178"/>
      <c r="I52" s="333">
        <v>11859</v>
      </c>
      <c r="J52" s="334">
        <v>11263</v>
      </c>
      <c r="K52" s="334">
        <v>10589</v>
      </c>
      <c r="L52" s="334">
        <v>9868</v>
      </c>
      <c r="M52" s="335">
        <v>9970</v>
      </c>
    </row>
    <row r="53" spans="2:13" ht="27.75" customHeight="1" thickBot="1" x14ac:dyDescent="0.25">
      <c r="B53" s="1184" t="s">
        <v>19</v>
      </c>
      <c r="C53" s="1185"/>
      <c r="D53" s="108"/>
      <c r="E53" s="1186" t="s">
        <v>44</v>
      </c>
      <c r="F53" s="1186"/>
      <c r="G53" s="1186"/>
      <c r="H53" s="1187"/>
      <c r="I53" s="336">
        <v>1781</v>
      </c>
      <c r="J53" s="337">
        <v>607</v>
      </c>
      <c r="K53" s="337">
        <v>-883</v>
      </c>
      <c r="L53" s="337">
        <v>-1539</v>
      </c>
      <c r="M53" s="338">
        <v>-861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i7iufbquvehS7wg//gCW4CXUjmRkkeMrjUu+Y/oXH4fnQjrGGnb+AnTp/c6hi6Bu5MD5j2XH3+ynKMIAjuNu6w==" saltValue="VZ6Ahfk3hBeospANv0U6D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11" zoomScale="50" zoomScaleNormal="5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196" t="s">
        <v>46</v>
      </c>
      <c r="D55" s="1196"/>
      <c r="E55" s="1197"/>
      <c r="F55" s="339">
        <v>3988</v>
      </c>
      <c r="G55" s="339">
        <v>4175</v>
      </c>
      <c r="H55" s="340">
        <v>3977</v>
      </c>
    </row>
    <row r="56" spans="2:8" ht="52.5" customHeight="1" x14ac:dyDescent="0.2">
      <c r="B56" s="120"/>
      <c r="C56" s="1198" t="s">
        <v>47</v>
      </c>
      <c r="D56" s="1198"/>
      <c r="E56" s="1199"/>
      <c r="F56" s="341">
        <v>1168</v>
      </c>
      <c r="G56" s="341">
        <v>1097</v>
      </c>
      <c r="H56" s="342">
        <v>1051</v>
      </c>
    </row>
    <row r="57" spans="2:8" ht="53.25" customHeight="1" x14ac:dyDescent="0.2">
      <c r="B57" s="120"/>
      <c r="C57" s="1200" t="s">
        <v>48</v>
      </c>
      <c r="D57" s="1200"/>
      <c r="E57" s="1201"/>
      <c r="F57" s="343">
        <v>5109</v>
      </c>
      <c r="G57" s="343">
        <v>5255</v>
      </c>
      <c r="H57" s="344">
        <v>4906</v>
      </c>
    </row>
    <row r="58" spans="2:8" ht="45.75" customHeight="1" x14ac:dyDescent="0.2">
      <c r="B58" s="121"/>
      <c r="C58" s="1188" t="s">
        <v>561</v>
      </c>
      <c r="D58" s="1189"/>
      <c r="E58" s="1190"/>
      <c r="F58" s="345">
        <v>1493</v>
      </c>
      <c r="G58" s="345">
        <v>1894</v>
      </c>
      <c r="H58" s="346">
        <v>1737</v>
      </c>
    </row>
    <row r="59" spans="2:8" ht="45.75" customHeight="1" x14ac:dyDescent="0.2">
      <c r="B59" s="121"/>
      <c r="C59" s="1188" t="s">
        <v>562</v>
      </c>
      <c r="D59" s="1189"/>
      <c r="E59" s="1190"/>
      <c r="F59" s="345">
        <v>1089</v>
      </c>
      <c r="G59" s="345">
        <v>1030</v>
      </c>
      <c r="H59" s="346">
        <v>1076</v>
      </c>
    </row>
    <row r="60" spans="2:8" ht="45.75" customHeight="1" x14ac:dyDescent="0.2">
      <c r="B60" s="121"/>
      <c r="C60" s="1188" t="s">
        <v>563</v>
      </c>
      <c r="D60" s="1189"/>
      <c r="E60" s="1190"/>
      <c r="F60" s="345">
        <v>1344</v>
      </c>
      <c r="G60" s="345">
        <v>1219</v>
      </c>
      <c r="H60" s="346">
        <v>1008</v>
      </c>
    </row>
    <row r="61" spans="2:8" ht="45.75" customHeight="1" x14ac:dyDescent="0.2">
      <c r="B61" s="121"/>
      <c r="C61" s="1188" t="s">
        <v>564</v>
      </c>
      <c r="D61" s="1189"/>
      <c r="E61" s="1190"/>
      <c r="F61" s="345">
        <v>388</v>
      </c>
      <c r="G61" s="345">
        <v>359</v>
      </c>
      <c r="H61" s="346">
        <v>329</v>
      </c>
    </row>
    <row r="62" spans="2:8" ht="45.75" customHeight="1" thickBot="1" x14ac:dyDescent="0.25">
      <c r="B62" s="122"/>
      <c r="C62" s="1191" t="s">
        <v>565</v>
      </c>
      <c r="D62" s="1192"/>
      <c r="E62" s="1193"/>
      <c r="F62" s="347">
        <v>214</v>
      </c>
      <c r="G62" s="347">
        <v>214</v>
      </c>
      <c r="H62" s="348">
        <v>214</v>
      </c>
    </row>
    <row r="63" spans="2:8" ht="52.5" customHeight="1" thickBot="1" x14ac:dyDescent="0.25">
      <c r="B63" s="123"/>
      <c r="C63" s="1194" t="s">
        <v>49</v>
      </c>
      <c r="D63" s="1194"/>
      <c r="E63" s="1195"/>
      <c r="F63" s="349">
        <v>10265</v>
      </c>
      <c r="G63" s="349">
        <v>10527</v>
      </c>
      <c r="H63" s="350">
        <v>9933</v>
      </c>
    </row>
    <row r="64" spans="2:8" ht="13.2" x14ac:dyDescent="0.2"/>
  </sheetData>
  <sheetProtection algorithmName="SHA-512" hashValue="XmrSQ/fd/cibCTXRLIWTMFVWn1OHAtgaPaNFiANpk5OKTK8FIluRfsqg/qvoVog/K9xCeGIwXs53OB+ZXqmCXQ==" saltValue="TMmJ/R1A5UqOx3gMF+N+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84998</v>
      </c>
      <c r="E3" s="142"/>
      <c r="F3" s="143">
        <v>92632</v>
      </c>
      <c r="G3" s="144"/>
      <c r="H3" s="145"/>
    </row>
    <row r="4" spans="1:8" x14ac:dyDescent="0.2">
      <c r="A4" s="146"/>
      <c r="B4" s="147"/>
      <c r="C4" s="148"/>
      <c r="D4" s="149">
        <v>41607</v>
      </c>
      <c r="E4" s="150"/>
      <c r="F4" s="151">
        <v>47978</v>
      </c>
      <c r="G4" s="152"/>
      <c r="H4" s="153"/>
    </row>
    <row r="5" spans="1:8" x14ac:dyDescent="0.2">
      <c r="A5" s="134" t="s">
        <v>520</v>
      </c>
      <c r="B5" s="139"/>
      <c r="C5" s="140"/>
      <c r="D5" s="141">
        <v>64104</v>
      </c>
      <c r="E5" s="142"/>
      <c r="F5" s="143">
        <v>71279</v>
      </c>
      <c r="G5" s="144"/>
      <c r="H5" s="145"/>
    </row>
    <row r="6" spans="1:8" x14ac:dyDescent="0.2">
      <c r="A6" s="146"/>
      <c r="B6" s="147"/>
      <c r="C6" s="148"/>
      <c r="D6" s="149">
        <v>21769</v>
      </c>
      <c r="E6" s="150"/>
      <c r="F6" s="151">
        <v>36731</v>
      </c>
      <c r="G6" s="152"/>
      <c r="H6" s="153"/>
    </row>
    <row r="7" spans="1:8" x14ac:dyDescent="0.2">
      <c r="A7" s="134" t="s">
        <v>521</v>
      </c>
      <c r="B7" s="139"/>
      <c r="C7" s="140"/>
      <c r="D7" s="141">
        <v>109361</v>
      </c>
      <c r="E7" s="142"/>
      <c r="F7" s="143">
        <v>74994</v>
      </c>
      <c r="G7" s="144"/>
      <c r="H7" s="145"/>
    </row>
    <row r="8" spans="1:8" x14ac:dyDescent="0.2">
      <c r="A8" s="146"/>
      <c r="B8" s="147"/>
      <c r="C8" s="148"/>
      <c r="D8" s="149">
        <v>36102</v>
      </c>
      <c r="E8" s="150"/>
      <c r="F8" s="151">
        <v>36188</v>
      </c>
      <c r="G8" s="152"/>
      <c r="H8" s="153"/>
    </row>
    <row r="9" spans="1:8" x14ac:dyDescent="0.2">
      <c r="A9" s="134" t="s">
        <v>522</v>
      </c>
      <c r="B9" s="139"/>
      <c r="C9" s="140"/>
      <c r="D9" s="141">
        <v>81334</v>
      </c>
      <c r="E9" s="142"/>
      <c r="F9" s="143">
        <v>71849</v>
      </c>
      <c r="G9" s="144"/>
      <c r="H9" s="145"/>
    </row>
    <row r="10" spans="1:8" x14ac:dyDescent="0.2">
      <c r="A10" s="146"/>
      <c r="B10" s="147"/>
      <c r="C10" s="148"/>
      <c r="D10" s="149">
        <v>31041</v>
      </c>
      <c r="E10" s="150"/>
      <c r="F10" s="151">
        <v>36144</v>
      </c>
      <c r="G10" s="152"/>
      <c r="H10" s="153"/>
    </row>
    <row r="11" spans="1:8" x14ac:dyDescent="0.2">
      <c r="A11" s="134" t="s">
        <v>523</v>
      </c>
      <c r="B11" s="139"/>
      <c r="C11" s="140"/>
      <c r="D11" s="141">
        <v>122067</v>
      </c>
      <c r="E11" s="142"/>
      <c r="F11" s="143">
        <v>82962</v>
      </c>
      <c r="G11" s="144"/>
      <c r="H11" s="145"/>
    </row>
    <row r="12" spans="1:8" x14ac:dyDescent="0.2">
      <c r="A12" s="146"/>
      <c r="B12" s="147"/>
      <c r="C12" s="154"/>
      <c r="D12" s="149">
        <v>93094</v>
      </c>
      <c r="E12" s="150"/>
      <c r="F12" s="151">
        <v>42835</v>
      </c>
      <c r="G12" s="152"/>
      <c r="H12" s="153"/>
    </row>
    <row r="13" spans="1:8" x14ac:dyDescent="0.2">
      <c r="A13" s="134"/>
      <c r="B13" s="139"/>
      <c r="C13" s="140"/>
      <c r="D13" s="141">
        <v>92373</v>
      </c>
      <c r="E13" s="142"/>
      <c r="F13" s="143">
        <v>78743</v>
      </c>
      <c r="G13" s="155"/>
      <c r="H13" s="145"/>
    </row>
    <row r="14" spans="1:8" x14ac:dyDescent="0.2">
      <c r="A14" s="146"/>
      <c r="B14" s="147"/>
      <c r="C14" s="148"/>
      <c r="D14" s="149">
        <v>44723</v>
      </c>
      <c r="E14" s="150"/>
      <c r="F14" s="151">
        <v>39975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8.1999999999999993</v>
      </c>
      <c r="C19" s="156">
        <f>ROUND(VALUE(SUBSTITUTE(実質収支比率等に係る経年分析!G$48,"▲","-")),2)</f>
        <v>10.68</v>
      </c>
      <c r="D19" s="156">
        <f>ROUND(VALUE(SUBSTITUTE(実質収支比率等に係る経年分析!H$48,"▲","-")),2)</f>
        <v>9.92</v>
      </c>
      <c r="E19" s="156">
        <f>ROUND(VALUE(SUBSTITUTE(実質収支比率等に係る経年分析!I$48,"▲","-")),2)</f>
        <v>7.48</v>
      </c>
      <c r="F19" s="156">
        <f>ROUND(VALUE(SUBSTITUTE(実質収支比率等に係る経年分析!J$48,"▲","-")),2)</f>
        <v>8.16</v>
      </c>
    </row>
    <row r="20" spans="1:11" x14ac:dyDescent="0.2">
      <c r="A20" s="156" t="s">
        <v>53</v>
      </c>
      <c r="B20" s="156">
        <f>ROUND(VALUE(SUBSTITUTE(実質収支比率等に係る経年分析!F$47,"▲","-")),2)</f>
        <v>41.06</v>
      </c>
      <c r="C20" s="156">
        <f>ROUND(VALUE(SUBSTITUTE(実質収支比率等に係る経年分析!G$47,"▲","-")),2)</f>
        <v>43.69</v>
      </c>
      <c r="D20" s="156">
        <f>ROUND(VALUE(SUBSTITUTE(実質収支比率等に係る経年分析!H$47,"▲","-")),2)</f>
        <v>49.66</v>
      </c>
      <c r="E20" s="156">
        <f>ROUND(VALUE(SUBSTITUTE(実質収支比率等に係る経年分析!I$47,"▲","-")),2)</f>
        <v>52.29</v>
      </c>
      <c r="F20" s="156">
        <f>ROUND(VALUE(SUBSTITUTE(実質収支比率等に係る経年分析!J$47,"▲","-")),2)</f>
        <v>48.64</v>
      </c>
    </row>
    <row r="21" spans="1:11" x14ac:dyDescent="0.2">
      <c r="A21" s="156" t="s">
        <v>54</v>
      </c>
      <c r="B21" s="156">
        <f>IF(ISNUMBER(VALUE(SUBSTITUTE(実質収支比率等に係る経年分析!F$49,"▲","-"))),ROUND(VALUE(SUBSTITUTE(実質収支比率等に係る経年分析!F$49,"▲","-")),2),NA())</f>
        <v>2.4900000000000002</v>
      </c>
      <c r="C21" s="156">
        <f>IF(ISNUMBER(VALUE(SUBSTITUTE(実質収支比率等に係る経年分析!G$49,"▲","-"))),ROUND(VALUE(SUBSTITUTE(実質収支比率等に係る経年分析!G$49,"▲","-")),2),NA())</f>
        <v>6.79</v>
      </c>
      <c r="D21" s="156">
        <f>IF(ISNUMBER(VALUE(SUBSTITUTE(実質収支比率等に係る経年分析!H$49,"▲","-"))),ROUND(VALUE(SUBSTITUTE(実質収支比率等に係る経年分析!H$49,"▲","-")),2),NA())</f>
        <v>3.79</v>
      </c>
      <c r="E21" s="156">
        <f>IF(ISNUMBER(VALUE(SUBSTITUTE(実質収支比率等に係る経年分析!I$49,"▲","-"))),ROUND(VALUE(SUBSTITUTE(実質収支比率等に係る経年分析!I$49,"▲","-")),2),NA())</f>
        <v>-0.15</v>
      </c>
      <c r="F21" s="156">
        <f>IF(ISNUMBER(VALUE(SUBSTITUTE(実質収支比率等に係る経年分析!J$49,"▲","-"))),ROUND(VALUE(SUBSTITUTE(実質収支比率等に係る経年分析!J$49,"▲","-")),2),NA())</f>
        <v>-1.58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0.53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0.14000000000000001</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嬉野市嬉野都市計画事業嬉野温泉駅周辺土地区画整理事業費特別会計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0.04</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0.21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0.05</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0.03</v>
      </c>
    </row>
    <row r="31" spans="1:11" x14ac:dyDescent="0.2">
      <c r="A31" s="157" t="str">
        <f>IF(連結実質赤字比率に係る赤字・黒字の構成分析!C$39="",NA(),連結実質赤字比率に係る赤字・黒字の構成分析!C$39)</f>
        <v>嬉野市後期高齢者医療特別会計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0.08</v>
      </c>
    </row>
    <row r="32" spans="1:11" x14ac:dyDescent="0.2">
      <c r="A32" s="157" t="str">
        <f>IF(連結実質赤字比率に係る赤字・黒字の構成分析!C$38="",NA(),連結実質赤字比率に係る赤字・黒字の構成分析!C$38)</f>
        <v>嬉野市下水道事業会計（特定地域生活排水処理事業）</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0.14000000000000001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v>
      </c>
    </row>
    <row r="33" spans="1:16" x14ac:dyDescent="0.2">
      <c r="A33" s="157" t="str">
        <f>IF(連結実質赤字比率に係る赤字・黒字の構成分析!C$37="",NA(),連結実質赤字比率に係る赤字・黒字の構成分析!C$37)</f>
        <v>嬉野市下水道事業会計（公共下水道事業）</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0.21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0.49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0.77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1.07</v>
      </c>
    </row>
    <row r="34" spans="1:16" x14ac:dyDescent="0.2">
      <c r="A34" s="157" t="str">
        <f>IF(連結実質赤字比率に係る赤字・黒字の構成分析!C$36="",NA(),連結実質赤字比率に係る赤字・黒字の構成分析!C$36)</f>
        <v>嬉野市国民健康保険特別会計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1.22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1.48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1.75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2.56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1.19</v>
      </c>
    </row>
    <row r="35" spans="1:16" x14ac:dyDescent="0.2">
      <c r="A35" s="157" t="str">
        <f>IF(連結実質赤字比率に係る赤字・黒字の構成分析!C$35="",NA(),連結実質赤字比率に係る赤字・黒字の構成分析!C$35)</f>
        <v>嬉野市下水道事業会計（農業集落排水事業）</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0.15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0.17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0.33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0.83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1.29</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7.96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9.66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9.69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7.43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8.1199999999999992</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1342</v>
      </c>
      <c r="E42" s="158"/>
      <c r="F42" s="158"/>
      <c r="G42" s="158">
        <f>'実質公債費比率（分子）の構造'!L$52</f>
        <v>1335</v>
      </c>
      <c r="H42" s="158"/>
      <c r="I42" s="158"/>
      <c r="J42" s="158">
        <f>'実質公債費比率（分子）の構造'!M$52</f>
        <v>1318</v>
      </c>
      <c r="K42" s="158"/>
      <c r="L42" s="158"/>
      <c r="M42" s="158">
        <f>'実質公債費比率（分子）の構造'!N$52</f>
        <v>1140</v>
      </c>
      <c r="N42" s="158"/>
      <c r="O42" s="158"/>
      <c r="P42" s="158">
        <f>'実質公債費比率（分子）の構造'!O$52</f>
        <v>1097</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2">
      <c r="A45" s="158" t="s">
        <v>63</v>
      </c>
      <c r="B45" s="158">
        <f>'実質公債費比率（分子）の構造'!K$49</f>
        <v>139</v>
      </c>
      <c r="C45" s="158"/>
      <c r="D45" s="158"/>
      <c r="E45" s="158">
        <f>'実質公債費比率（分子）の構造'!L$49</f>
        <v>128</v>
      </c>
      <c r="F45" s="158"/>
      <c r="G45" s="158"/>
      <c r="H45" s="158">
        <f>'実質公債費比率（分子）の構造'!M$49</f>
        <v>132</v>
      </c>
      <c r="I45" s="158"/>
      <c r="J45" s="158"/>
      <c r="K45" s="158">
        <f>'実質公債費比率（分子）の構造'!N$49</f>
        <v>138</v>
      </c>
      <c r="L45" s="158"/>
      <c r="M45" s="158"/>
      <c r="N45" s="158">
        <f>'実質公債費比率（分子）の構造'!O$49</f>
        <v>134</v>
      </c>
      <c r="O45" s="158"/>
      <c r="P45" s="158"/>
    </row>
    <row r="46" spans="1:16" x14ac:dyDescent="0.2">
      <c r="A46" s="158" t="s">
        <v>64</v>
      </c>
      <c r="B46" s="158">
        <f>'実質公債費比率（分子）の構造'!K$48</f>
        <v>426</v>
      </c>
      <c r="C46" s="158"/>
      <c r="D46" s="158"/>
      <c r="E46" s="158">
        <f>'実質公債費比率（分子）の構造'!L$48</f>
        <v>441</v>
      </c>
      <c r="F46" s="158"/>
      <c r="G46" s="158"/>
      <c r="H46" s="158">
        <f>'実質公債費比率（分子）の構造'!M$48</f>
        <v>269</v>
      </c>
      <c r="I46" s="158"/>
      <c r="J46" s="158"/>
      <c r="K46" s="158">
        <f>'実質公債費比率（分子）の構造'!N$48</f>
        <v>266</v>
      </c>
      <c r="L46" s="158"/>
      <c r="M46" s="158"/>
      <c r="N46" s="158">
        <f>'実質公債費比率（分子）の構造'!O$48</f>
        <v>256</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1444</v>
      </c>
      <c r="C49" s="158"/>
      <c r="D49" s="158"/>
      <c r="E49" s="158">
        <f>'実質公債費比率（分子）の構造'!L$45</f>
        <v>1426</v>
      </c>
      <c r="F49" s="158"/>
      <c r="G49" s="158"/>
      <c r="H49" s="158">
        <f>'実質公債費比率（分子）の構造'!M$45</f>
        <v>1437</v>
      </c>
      <c r="I49" s="158"/>
      <c r="J49" s="158"/>
      <c r="K49" s="158">
        <f>'実質公債費比率（分子）の構造'!N$45</f>
        <v>1345</v>
      </c>
      <c r="L49" s="158"/>
      <c r="M49" s="158"/>
      <c r="N49" s="158">
        <f>'実質公債費比率（分子）の構造'!O$45</f>
        <v>1292</v>
      </c>
      <c r="O49" s="158"/>
      <c r="P49" s="158"/>
    </row>
    <row r="50" spans="1:16" x14ac:dyDescent="0.2">
      <c r="A50" s="158" t="s">
        <v>67</v>
      </c>
      <c r="B50" s="158" t="e">
        <f>NA()</f>
        <v>#N/A</v>
      </c>
      <c r="C50" s="158">
        <f>IF(ISNUMBER('実質公債費比率（分子）の構造'!K$53),'実質公債費比率（分子）の構造'!K$53,NA())</f>
        <v>667</v>
      </c>
      <c r="D50" s="158" t="e">
        <f>NA()</f>
        <v>#N/A</v>
      </c>
      <c r="E50" s="158" t="e">
        <f>NA()</f>
        <v>#N/A</v>
      </c>
      <c r="F50" s="158">
        <f>IF(ISNUMBER('実質公債費比率（分子）の構造'!L$53),'実質公債費比率（分子）の構造'!L$53,NA())</f>
        <v>660</v>
      </c>
      <c r="G50" s="158" t="e">
        <f>NA()</f>
        <v>#N/A</v>
      </c>
      <c r="H50" s="158" t="e">
        <f>NA()</f>
        <v>#N/A</v>
      </c>
      <c r="I50" s="158">
        <f>IF(ISNUMBER('実質公債費比率（分子）の構造'!M$53),'実質公債費比率（分子）の構造'!M$53,NA())</f>
        <v>520</v>
      </c>
      <c r="J50" s="158" t="e">
        <f>NA()</f>
        <v>#N/A</v>
      </c>
      <c r="K50" s="158" t="e">
        <f>NA()</f>
        <v>#N/A</v>
      </c>
      <c r="L50" s="158">
        <f>IF(ISNUMBER('実質公債費比率（分子）の構造'!N$53),'実質公債費比率（分子）の構造'!N$53,NA())</f>
        <v>609</v>
      </c>
      <c r="M50" s="158" t="e">
        <f>NA()</f>
        <v>#N/A</v>
      </c>
      <c r="N50" s="158" t="e">
        <f>NA()</f>
        <v>#N/A</v>
      </c>
      <c r="O50" s="158">
        <f>IF(ISNUMBER('実質公債費比率（分子）の構造'!O$53),'実質公債費比率（分子）の構造'!O$53,NA())</f>
        <v>585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11859</v>
      </c>
      <c r="E56" s="157"/>
      <c r="F56" s="157"/>
      <c r="G56" s="157">
        <f>'将来負担比率（分子）の構造'!J$52</f>
        <v>11263</v>
      </c>
      <c r="H56" s="157"/>
      <c r="I56" s="157"/>
      <c r="J56" s="157">
        <f>'将来負担比率（分子）の構造'!K$52</f>
        <v>10589</v>
      </c>
      <c r="K56" s="157"/>
      <c r="L56" s="157"/>
      <c r="M56" s="157">
        <f>'将来負担比率（分子）の構造'!L$52</f>
        <v>9868</v>
      </c>
      <c r="N56" s="157"/>
      <c r="O56" s="157"/>
      <c r="P56" s="157">
        <f>'将来負担比率（分子）の構造'!M$52</f>
        <v>9970</v>
      </c>
    </row>
    <row r="57" spans="1:16" x14ac:dyDescent="0.2">
      <c r="A57" s="157" t="s">
        <v>42</v>
      </c>
      <c r="B57" s="157"/>
      <c r="C57" s="157"/>
      <c r="D57" s="157">
        <f>'将来負担比率（分子）の構造'!I$51</f>
        <v>88</v>
      </c>
      <c r="E57" s="157"/>
      <c r="F57" s="157"/>
      <c r="G57" s="157">
        <f>'将来負担比率（分子）の構造'!J$51</f>
        <v>64</v>
      </c>
      <c r="H57" s="157"/>
      <c r="I57" s="157"/>
      <c r="J57" s="157">
        <f>'将来負担比率（分子）の構造'!K$51</f>
        <v>50</v>
      </c>
      <c r="K57" s="157"/>
      <c r="L57" s="157"/>
      <c r="M57" s="157">
        <f>'将来負担比率（分子）の構造'!L$51</f>
        <v>36</v>
      </c>
      <c r="N57" s="157"/>
      <c r="O57" s="157"/>
      <c r="P57" s="157">
        <f>'将来負担比率（分子）の構造'!M$51</f>
        <v>24</v>
      </c>
    </row>
    <row r="58" spans="1:16" x14ac:dyDescent="0.2">
      <c r="A58" s="157" t="s">
        <v>41</v>
      </c>
      <c r="B58" s="157"/>
      <c r="C58" s="157"/>
      <c r="D58" s="157">
        <f>'将来負担比率（分子）の構造'!I$50</f>
        <v>7708</v>
      </c>
      <c r="E58" s="157"/>
      <c r="F58" s="157"/>
      <c r="G58" s="157">
        <f>'将来負担比率（分子）の構造'!J$50</f>
        <v>8626</v>
      </c>
      <c r="H58" s="157"/>
      <c r="I58" s="157"/>
      <c r="J58" s="157">
        <f>'将来負担比率（分子）の構造'!K$50</f>
        <v>9055</v>
      </c>
      <c r="K58" s="157"/>
      <c r="L58" s="157"/>
      <c r="M58" s="157">
        <f>'将来負担比率（分子）の構造'!L$50</f>
        <v>9443</v>
      </c>
      <c r="N58" s="157"/>
      <c r="O58" s="157"/>
      <c r="P58" s="157">
        <f>'将来負担比率（分子）の構造'!M$50</f>
        <v>9054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1882</v>
      </c>
      <c r="C62" s="157"/>
      <c r="D62" s="157"/>
      <c r="E62" s="157">
        <f>'将来負担比率（分子）の構造'!J$45</f>
        <v>1828</v>
      </c>
      <c r="F62" s="157"/>
      <c r="G62" s="157"/>
      <c r="H62" s="157">
        <f>'将来負担比率（分子）の構造'!K$45</f>
        <v>1710</v>
      </c>
      <c r="I62" s="157"/>
      <c r="J62" s="157"/>
      <c r="K62" s="157">
        <f>'将来負担比率（分子）の構造'!L$45</f>
        <v>1578</v>
      </c>
      <c r="L62" s="157"/>
      <c r="M62" s="157"/>
      <c r="N62" s="157">
        <f>'将来負担比率（分子）の構造'!M$45</f>
        <v>1506</v>
      </c>
      <c r="O62" s="157"/>
      <c r="P62" s="157"/>
    </row>
    <row r="63" spans="1:16" x14ac:dyDescent="0.2">
      <c r="A63" s="157" t="s">
        <v>34</v>
      </c>
      <c r="B63" s="157">
        <f>'将来負担比率（分子）の構造'!I$44</f>
        <v>1407</v>
      </c>
      <c r="C63" s="157"/>
      <c r="D63" s="157"/>
      <c r="E63" s="157">
        <f>'将来負担比率（分子）の構造'!J$44</f>
        <v>1325</v>
      </c>
      <c r="F63" s="157"/>
      <c r="G63" s="157"/>
      <c r="H63" s="157">
        <f>'将来負担比率（分子）の構造'!K$44</f>
        <v>1296</v>
      </c>
      <c r="I63" s="157"/>
      <c r="J63" s="157"/>
      <c r="K63" s="157">
        <f>'将来負担比率（分子）の構造'!L$44</f>
        <v>1144</v>
      </c>
      <c r="L63" s="157"/>
      <c r="M63" s="157"/>
      <c r="N63" s="157">
        <f>'将来負担比率（分子）の構造'!M$44</f>
        <v>1011</v>
      </c>
      <c r="O63" s="157"/>
      <c r="P63" s="157"/>
    </row>
    <row r="64" spans="1:16" x14ac:dyDescent="0.2">
      <c r="A64" s="157" t="s">
        <v>33</v>
      </c>
      <c r="B64" s="157">
        <f>'将来負担比率（分子）の構造'!I$43</f>
        <v>5232</v>
      </c>
      <c r="C64" s="157"/>
      <c r="D64" s="157"/>
      <c r="E64" s="157">
        <f>'将来負担比率（分子）の構造'!J$43</f>
        <v>5242</v>
      </c>
      <c r="F64" s="157"/>
      <c r="G64" s="157"/>
      <c r="H64" s="157">
        <f>'将来負担比率（分子）の構造'!K$43</f>
        <v>4187</v>
      </c>
      <c r="I64" s="157"/>
      <c r="J64" s="157"/>
      <c r="K64" s="157">
        <f>'将来負担比率（分子）の構造'!L$43</f>
        <v>4299</v>
      </c>
      <c r="L64" s="157"/>
      <c r="M64" s="157"/>
      <c r="N64" s="157">
        <f>'将来負担比率（分子）の構造'!M$43</f>
        <v>4267</v>
      </c>
      <c r="O64" s="157"/>
      <c r="P64" s="157"/>
    </row>
    <row r="65" spans="1:16" x14ac:dyDescent="0.2">
      <c r="A65" s="157" t="s">
        <v>32</v>
      </c>
      <c r="B65" s="157">
        <f>'将来負担比率（分子）の構造'!I$42</f>
        <v>1387</v>
      </c>
      <c r="C65" s="157"/>
      <c r="D65" s="157"/>
      <c r="E65" s="157">
        <f>'将来負担比率（分子）の構造'!J$42</f>
        <v>1388</v>
      </c>
      <c r="F65" s="157"/>
      <c r="G65" s="157"/>
      <c r="H65" s="157">
        <f>'将来負担比率（分子）の構造'!K$42</f>
        <v>1390</v>
      </c>
      <c r="I65" s="157"/>
      <c r="J65" s="157"/>
      <c r="K65" s="157">
        <f>'将来負担比率（分子）の構造'!L$42</f>
        <v>1394</v>
      </c>
      <c r="L65" s="157"/>
      <c r="M65" s="157"/>
      <c r="N65" s="157">
        <f>'将来負担比率（分子）の構造'!M$42</f>
        <v>1397</v>
      </c>
      <c r="O65" s="157"/>
      <c r="P65" s="157"/>
    </row>
    <row r="66" spans="1:16" x14ac:dyDescent="0.2">
      <c r="A66" s="157" t="s">
        <v>31</v>
      </c>
      <c r="B66" s="157">
        <f>'将来負担比率（分子）の構造'!I$41</f>
        <v>11528</v>
      </c>
      <c r="C66" s="157"/>
      <c r="D66" s="157"/>
      <c r="E66" s="157">
        <f>'将来負担比率（分子）の構造'!J$41</f>
        <v>10777</v>
      </c>
      <c r="F66" s="157"/>
      <c r="G66" s="157"/>
      <c r="H66" s="157">
        <f>'将来負担比率（分子）の構造'!K$41</f>
        <v>10227</v>
      </c>
      <c r="I66" s="157"/>
      <c r="J66" s="157"/>
      <c r="K66" s="157">
        <f>'将来負担比率（分子）の構造'!L$41</f>
        <v>9393</v>
      </c>
      <c r="L66" s="157"/>
      <c r="M66" s="157"/>
      <c r="N66" s="157">
        <f>'将来負担比率（分子）の構造'!M$41</f>
        <v>10006</v>
      </c>
      <c r="O66" s="157"/>
      <c r="P66" s="157"/>
    </row>
    <row r="67" spans="1:16" x14ac:dyDescent="0.2">
      <c r="A67" s="157" t="s">
        <v>71</v>
      </c>
      <c r="B67" s="157" t="e">
        <f>NA()</f>
        <v>#N/A</v>
      </c>
      <c r="C67" s="157">
        <f>IF(ISNUMBER('将来負担比率（分子）の構造'!I$53), IF('将来負担比率（分子）の構造'!I$53 &lt; 0, 0, '将来負担比率（分子）の構造'!I$53), NA())</f>
        <v>1781</v>
      </c>
      <c r="D67" s="157" t="e">
        <f>NA()</f>
        <v>#N/A</v>
      </c>
      <c r="E67" s="157" t="e">
        <f>NA()</f>
        <v>#N/A</v>
      </c>
      <c r="F67" s="157">
        <f>IF(ISNUMBER('将来負担比率（分子）の構造'!J$53), IF('将来負担比率（分子）の構造'!J$53 &lt; 0, 0, '将来負担比率（分子）の構造'!J$53), NA())</f>
        <v>607</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3988</v>
      </c>
      <c r="C72" s="161">
        <f>基金残高に係る経年分析!G55</f>
        <v>4175</v>
      </c>
      <c r="D72" s="161">
        <f>基金残高に係る経年分析!H55</f>
        <v>3977</v>
      </c>
    </row>
    <row r="73" spans="1:16" x14ac:dyDescent="0.2">
      <c r="A73" s="160" t="s">
        <v>74</v>
      </c>
      <c r="B73" s="161">
        <f>基金残高に係る経年分析!F56</f>
        <v>1168</v>
      </c>
      <c r="C73" s="161">
        <f>基金残高に係る経年分析!G56</f>
        <v>1097</v>
      </c>
      <c r="D73" s="161">
        <f>基金残高に係る経年分析!H56</f>
        <v>1051</v>
      </c>
    </row>
    <row r="74" spans="1:16" x14ac:dyDescent="0.2">
      <c r="A74" s="160" t="s">
        <v>75</v>
      </c>
      <c r="B74" s="161">
        <f>基金残高に係る経年分析!F57</f>
        <v>5109</v>
      </c>
      <c r="C74" s="161">
        <f>基金残高に係る経年分析!G57</f>
        <v>5255</v>
      </c>
      <c r="D74" s="161">
        <f>基金残高に係る経年分析!H57</f>
        <v>4906</v>
      </c>
    </row>
  </sheetData>
  <sheetProtection algorithmName="SHA-512" hashValue="vdabGA1+Ge0nfPvJkqO3sumcsluKGHfCmxWA045xUsxxvaZFeaQiu5WhjbaScpOpsxpsqPUnEbZ+wN2VKUTBOg==" saltValue="sTKJ6pAHaLIgQ5+hWShy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50" zoomScaleNormal="5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2838037</v>
      </c>
      <c r="S5" s="600"/>
      <c r="T5" s="600"/>
      <c r="U5" s="600"/>
      <c r="V5" s="600"/>
      <c r="W5" s="600"/>
      <c r="X5" s="600"/>
      <c r="Y5" s="601"/>
      <c r="Z5" s="602">
        <v>12.9</v>
      </c>
      <c r="AA5" s="602"/>
      <c r="AB5" s="602"/>
      <c r="AC5" s="602"/>
      <c r="AD5" s="603">
        <v>2838037</v>
      </c>
      <c r="AE5" s="603"/>
      <c r="AF5" s="603"/>
      <c r="AG5" s="603"/>
      <c r="AH5" s="603"/>
      <c r="AI5" s="603"/>
      <c r="AJ5" s="603"/>
      <c r="AK5" s="603"/>
      <c r="AL5" s="604">
        <v>34.1</v>
      </c>
      <c r="AM5" s="605"/>
      <c r="AN5" s="605"/>
      <c r="AO5" s="606"/>
      <c r="AP5" s="596" t="s">
        <v>217</v>
      </c>
      <c r="AQ5" s="597"/>
      <c r="AR5" s="597"/>
      <c r="AS5" s="597"/>
      <c r="AT5" s="597"/>
      <c r="AU5" s="597"/>
      <c r="AV5" s="597"/>
      <c r="AW5" s="597"/>
      <c r="AX5" s="597"/>
      <c r="AY5" s="597"/>
      <c r="AZ5" s="597"/>
      <c r="BA5" s="597"/>
      <c r="BB5" s="597"/>
      <c r="BC5" s="597"/>
      <c r="BD5" s="597"/>
      <c r="BE5" s="597"/>
      <c r="BF5" s="598"/>
      <c r="BG5" s="610">
        <v>2766189</v>
      </c>
      <c r="BH5" s="611"/>
      <c r="BI5" s="611"/>
      <c r="BJ5" s="611"/>
      <c r="BK5" s="611"/>
      <c r="BL5" s="611"/>
      <c r="BM5" s="611"/>
      <c r="BN5" s="612"/>
      <c r="BO5" s="613">
        <v>97.5</v>
      </c>
      <c r="BP5" s="613"/>
      <c r="BQ5" s="613"/>
      <c r="BR5" s="613"/>
      <c r="BS5" s="614">
        <v>11615</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130417</v>
      </c>
      <c r="S6" s="611"/>
      <c r="T6" s="611"/>
      <c r="U6" s="611"/>
      <c r="V6" s="611"/>
      <c r="W6" s="611"/>
      <c r="X6" s="611"/>
      <c r="Y6" s="612"/>
      <c r="Z6" s="613">
        <v>0.6</v>
      </c>
      <c r="AA6" s="613"/>
      <c r="AB6" s="613"/>
      <c r="AC6" s="613"/>
      <c r="AD6" s="614">
        <v>130417</v>
      </c>
      <c r="AE6" s="614"/>
      <c r="AF6" s="614"/>
      <c r="AG6" s="614"/>
      <c r="AH6" s="614"/>
      <c r="AI6" s="614"/>
      <c r="AJ6" s="614"/>
      <c r="AK6" s="614"/>
      <c r="AL6" s="615">
        <v>1.6</v>
      </c>
      <c r="AM6" s="616"/>
      <c r="AN6" s="616"/>
      <c r="AO6" s="617"/>
      <c r="AP6" s="607" t="s">
        <v>222</v>
      </c>
      <c r="AQ6" s="608"/>
      <c r="AR6" s="608"/>
      <c r="AS6" s="608"/>
      <c r="AT6" s="608"/>
      <c r="AU6" s="608"/>
      <c r="AV6" s="608"/>
      <c r="AW6" s="608"/>
      <c r="AX6" s="608"/>
      <c r="AY6" s="608"/>
      <c r="AZ6" s="608"/>
      <c r="BA6" s="608"/>
      <c r="BB6" s="608"/>
      <c r="BC6" s="608"/>
      <c r="BD6" s="608"/>
      <c r="BE6" s="608"/>
      <c r="BF6" s="609"/>
      <c r="BG6" s="610">
        <v>2766189</v>
      </c>
      <c r="BH6" s="611"/>
      <c r="BI6" s="611"/>
      <c r="BJ6" s="611"/>
      <c r="BK6" s="611"/>
      <c r="BL6" s="611"/>
      <c r="BM6" s="611"/>
      <c r="BN6" s="612"/>
      <c r="BO6" s="613">
        <v>97.5</v>
      </c>
      <c r="BP6" s="613"/>
      <c r="BQ6" s="613"/>
      <c r="BR6" s="613"/>
      <c r="BS6" s="614">
        <v>11615</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140172</v>
      </c>
      <c r="CS6" s="611"/>
      <c r="CT6" s="611"/>
      <c r="CU6" s="611"/>
      <c r="CV6" s="611"/>
      <c r="CW6" s="611"/>
      <c r="CX6" s="611"/>
      <c r="CY6" s="612"/>
      <c r="CZ6" s="604">
        <v>0.7</v>
      </c>
      <c r="DA6" s="605"/>
      <c r="DB6" s="605"/>
      <c r="DC6" s="621"/>
      <c r="DD6" s="619" t="s">
        <v>121</v>
      </c>
      <c r="DE6" s="611"/>
      <c r="DF6" s="611"/>
      <c r="DG6" s="611"/>
      <c r="DH6" s="611"/>
      <c r="DI6" s="611"/>
      <c r="DJ6" s="611"/>
      <c r="DK6" s="611"/>
      <c r="DL6" s="611"/>
      <c r="DM6" s="611"/>
      <c r="DN6" s="611"/>
      <c r="DO6" s="611"/>
      <c r="DP6" s="612"/>
      <c r="DQ6" s="619">
        <v>140172</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1018</v>
      </c>
      <c r="S7" s="611"/>
      <c r="T7" s="611"/>
      <c r="U7" s="611"/>
      <c r="V7" s="611"/>
      <c r="W7" s="611"/>
      <c r="X7" s="611"/>
      <c r="Y7" s="612"/>
      <c r="Z7" s="613">
        <v>0</v>
      </c>
      <c r="AA7" s="613"/>
      <c r="AB7" s="613"/>
      <c r="AC7" s="613"/>
      <c r="AD7" s="614">
        <v>1018</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995353</v>
      </c>
      <c r="BH7" s="611"/>
      <c r="BI7" s="611"/>
      <c r="BJ7" s="611"/>
      <c r="BK7" s="611"/>
      <c r="BL7" s="611"/>
      <c r="BM7" s="611"/>
      <c r="BN7" s="612"/>
      <c r="BO7" s="613">
        <v>35.1</v>
      </c>
      <c r="BP7" s="613"/>
      <c r="BQ7" s="613"/>
      <c r="BR7" s="613"/>
      <c r="BS7" s="614">
        <v>11615</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6400494</v>
      </c>
      <c r="CS7" s="611"/>
      <c r="CT7" s="611"/>
      <c r="CU7" s="611"/>
      <c r="CV7" s="611"/>
      <c r="CW7" s="611"/>
      <c r="CX7" s="611"/>
      <c r="CY7" s="612"/>
      <c r="CZ7" s="613">
        <v>30.9</v>
      </c>
      <c r="DA7" s="613"/>
      <c r="DB7" s="613"/>
      <c r="DC7" s="613"/>
      <c r="DD7" s="619">
        <v>1777685</v>
      </c>
      <c r="DE7" s="611"/>
      <c r="DF7" s="611"/>
      <c r="DG7" s="611"/>
      <c r="DH7" s="611"/>
      <c r="DI7" s="611"/>
      <c r="DJ7" s="611"/>
      <c r="DK7" s="611"/>
      <c r="DL7" s="611"/>
      <c r="DM7" s="611"/>
      <c r="DN7" s="611"/>
      <c r="DO7" s="611"/>
      <c r="DP7" s="612"/>
      <c r="DQ7" s="619">
        <v>1673050</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15622</v>
      </c>
      <c r="S8" s="611"/>
      <c r="T8" s="611"/>
      <c r="U8" s="611"/>
      <c r="V8" s="611"/>
      <c r="W8" s="611"/>
      <c r="X8" s="611"/>
      <c r="Y8" s="612"/>
      <c r="Z8" s="613">
        <v>0.1</v>
      </c>
      <c r="AA8" s="613"/>
      <c r="AB8" s="613"/>
      <c r="AC8" s="613"/>
      <c r="AD8" s="614">
        <v>15622</v>
      </c>
      <c r="AE8" s="614"/>
      <c r="AF8" s="614"/>
      <c r="AG8" s="614"/>
      <c r="AH8" s="614"/>
      <c r="AI8" s="614"/>
      <c r="AJ8" s="614"/>
      <c r="AK8" s="614"/>
      <c r="AL8" s="615">
        <v>0.2</v>
      </c>
      <c r="AM8" s="616"/>
      <c r="AN8" s="616"/>
      <c r="AO8" s="617"/>
      <c r="AP8" s="607" t="s">
        <v>228</v>
      </c>
      <c r="AQ8" s="608"/>
      <c r="AR8" s="608"/>
      <c r="AS8" s="608"/>
      <c r="AT8" s="608"/>
      <c r="AU8" s="608"/>
      <c r="AV8" s="608"/>
      <c r="AW8" s="608"/>
      <c r="AX8" s="608"/>
      <c r="AY8" s="608"/>
      <c r="AZ8" s="608"/>
      <c r="BA8" s="608"/>
      <c r="BB8" s="608"/>
      <c r="BC8" s="608"/>
      <c r="BD8" s="608"/>
      <c r="BE8" s="608"/>
      <c r="BF8" s="609"/>
      <c r="BG8" s="610">
        <v>37919</v>
      </c>
      <c r="BH8" s="611"/>
      <c r="BI8" s="611"/>
      <c r="BJ8" s="611"/>
      <c r="BK8" s="611"/>
      <c r="BL8" s="611"/>
      <c r="BM8" s="611"/>
      <c r="BN8" s="612"/>
      <c r="BO8" s="613">
        <v>1.3</v>
      </c>
      <c r="BP8" s="613"/>
      <c r="BQ8" s="613"/>
      <c r="BR8" s="613"/>
      <c r="BS8" s="614" t="s">
        <v>121</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6567708</v>
      </c>
      <c r="CS8" s="611"/>
      <c r="CT8" s="611"/>
      <c r="CU8" s="611"/>
      <c r="CV8" s="611"/>
      <c r="CW8" s="611"/>
      <c r="CX8" s="611"/>
      <c r="CY8" s="612"/>
      <c r="CZ8" s="613">
        <v>31.7</v>
      </c>
      <c r="DA8" s="613"/>
      <c r="DB8" s="613"/>
      <c r="DC8" s="613"/>
      <c r="DD8" s="619">
        <v>299719</v>
      </c>
      <c r="DE8" s="611"/>
      <c r="DF8" s="611"/>
      <c r="DG8" s="611"/>
      <c r="DH8" s="611"/>
      <c r="DI8" s="611"/>
      <c r="DJ8" s="611"/>
      <c r="DK8" s="611"/>
      <c r="DL8" s="611"/>
      <c r="DM8" s="611"/>
      <c r="DN8" s="611"/>
      <c r="DO8" s="611"/>
      <c r="DP8" s="612"/>
      <c r="DQ8" s="619">
        <v>2882876</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19274</v>
      </c>
      <c r="S9" s="611"/>
      <c r="T9" s="611"/>
      <c r="U9" s="611"/>
      <c r="V9" s="611"/>
      <c r="W9" s="611"/>
      <c r="X9" s="611"/>
      <c r="Y9" s="612"/>
      <c r="Z9" s="613">
        <v>0.1</v>
      </c>
      <c r="AA9" s="613"/>
      <c r="AB9" s="613"/>
      <c r="AC9" s="613"/>
      <c r="AD9" s="614">
        <v>19274</v>
      </c>
      <c r="AE9" s="614"/>
      <c r="AF9" s="614"/>
      <c r="AG9" s="614"/>
      <c r="AH9" s="614"/>
      <c r="AI9" s="614"/>
      <c r="AJ9" s="614"/>
      <c r="AK9" s="614"/>
      <c r="AL9" s="615">
        <v>0.2</v>
      </c>
      <c r="AM9" s="616"/>
      <c r="AN9" s="616"/>
      <c r="AO9" s="617"/>
      <c r="AP9" s="607" t="s">
        <v>231</v>
      </c>
      <c r="AQ9" s="608"/>
      <c r="AR9" s="608"/>
      <c r="AS9" s="608"/>
      <c r="AT9" s="608"/>
      <c r="AU9" s="608"/>
      <c r="AV9" s="608"/>
      <c r="AW9" s="608"/>
      <c r="AX9" s="608"/>
      <c r="AY9" s="608"/>
      <c r="AZ9" s="608"/>
      <c r="BA9" s="608"/>
      <c r="BB9" s="608"/>
      <c r="BC9" s="608"/>
      <c r="BD9" s="608"/>
      <c r="BE9" s="608"/>
      <c r="BF9" s="609"/>
      <c r="BG9" s="610">
        <v>865101</v>
      </c>
      <c r="BH9" s="611"/>
      <c r="BI9" s="611"/>
      <c r="BJ9" s="611"/>
      <c r="BK9" s="611"/>
      <c r="BL9" s="611"/>
      <c r="BM9" s="611"/>
      <c r="BN9" s="612"/>
      <c r="BO9" s="613">
        <v>30.5</v>
      </c>
      <c r="BP9" s="613"/>
      <c r="BQ9" s="613"/>
      <c r="BR9" s="613"/>
      <c r="BS9" s="614" t="s">
        <v>121</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1425516</v>
      </c>
      <c r="CS9" s="611"/>
      <c r="CT9" s="611"/>
      <c r="CU9" s="611"/>
      <c r="CV9" s="611"/>
      <c r="CW9" s="611"/>
      <c r="CX9" s="611"/>
      <c r="CY9" s="612"/>
      <c r="CZ9" s="613">
        <v>6.9</v>
      </c>
      <c r="DA9" s="613"/>
      <c r="DB9" s="613"/>
      <c r="DC9" s="613"/>
      <c r="DD9" s="619">
        <v>9266</v>
      </c>
      <c r="DE9" s="611"/>
      <c r="DF9" s="611"/>
      <c r="DG9" s="611"/>
      <c r="DH9" s="611"/>
      <c r="DI9" s="611"/>
      <c r="DJ9" s="611"/>
      <c r="DK9" s="611"/>
      <c r="DL9" s="611"/>
      <c r="DM9" s="611"/>
      <c r="DN9" s="611"/>
      <c r="DO9" s="611"/>
      <c r="DP9" s="612"/>
      <c r="DQ9" s="619">
        <v>1001158</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51488</v>
      </c>
      <c r="BH10" s="611"/>
      <c r="BI10" s="611"/>
      <c r="BJ10" s="611"/>
      <c r="BK10" s="611"/>
      <c r="BL10" s="611"/>
      <c r="BM10" s="611"/>
      <c r="BN10" s="612"/>
      <c r="BO10" s="613">
        <v>1.8</v>
      </c>
      <c r="BP10" s="613"/>
      <c r="BQ10" s="613"/>
      <c r="BR10" s="613"/>
      <c r="BS10" s="614" t="s">
        <v>121</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15215</v>
      </c>
      <c r="CS10" s="611"/>
      <c r="CT10" s="611"/>
      <c r="CU10" s="611"/>
      <c r="CV10" s="611"/>
      <c r="CW10" s="611"/>
      <c r="CX10" s="611"/>
      <c r="CY10" s="612"/>
      <c r="CZ10" s="613">
        <v>0.1</v>
      </c>
      <c r="DA10" s="613"/>
      <c r="DB10" s="613"/>
      <c r="DC10" s="613"/>
      <c r="DD10" s="619" t="s">
        <v>121</v>
      </c>
      <c r="DE10" s="611"/>
      <c r="DF10" s="611"/>
      <c r="DG10" s="611"/>
      <c r="DH10" s="611"/>
      <c r="DI10" s="611"/>
      <c r="DJ10" s="611"/>
      <c r="DK10" s="611"/>
      <c r="DL10" s="611"/>
      <c r="DM10" s="611"/>
      <c r="DN10" s="611"/>
      <c r="DO10" s="611"/>
      <c r="DP10" s="612"/>
      <c r="DQ10" s="619">
        <v>2215</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672106</v>
      </c>
      <c r="S11" s="611"/>
      <c r="T11" s="611"/>
      <c r="U11" s="611"/>
      <c r="V11" s="611"/>
      <c r="W11" s="611"/>
      <c r="X11" s="611"/>
      <c r="Y11" s="612"/>
      <c r="Z11" s="615">
        <v>3.1</v>
      </c>
      <c r="AA11" s="616"/>
      <c r="AB11" s="616"/>
      <c r="AC11" s="622"/>
      <c r="AD11" s="619">
        <v>672106</v>
      </c>
      <c r="AE11" s="611"/>
      <c r="AF11" s="611"/>
      <c r="AG11" s="611"/>
      <c r="AH11" s="611"/>
      <c r="AI11" s="611"/>
      <c r="AJ11" s="611"/>
      <c r="AK11" s="612"/>
      <c r="AL11" s="615">
        <v>8.1</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40845</v>
      </c>
      <c r="BH11" s="611"/>
      <c r="BI11" s="611"/>
      <c r="BJ11" s="611"/>
      <c r="BK11" s="611"/>
      <c r="BL11" s="611"/>
      <c r="BM11" s="611"/>
      <c r="BN11" s="612"/>
      <c r="BO11" s="613">
        <v>1.4</v>
      </c>
      <c r="BP11" s="613"/>
      <c r="BQ11" s="613"/>
      <c r="BR11" s="613"/>
      <c r="BS11" s="614">
        <v>11615</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992672</v>
      </c>
      <c r="CS11" s="611"/>
      <c r="CT11" s="611"/>
      <c r="CU11" s="611"/>
      <c r="CV11" s="611"/>
      <c r="CW11" s="611"/>
      <c r="CX11" s="611"/>
      <c r="CY11" s="612"/>
      <c r="CZ11" s="613">
        <v>4.8</v>
      </c>
      <c r="DA11" s="613"/>
      <c r="DB11" s="613"/>
      <c r="DC11" s="613"/>
      <c r="DD11" s="619">
        <v>299185</v>
      </c>
      <c r="DE11" s="611"/>
      <c r="DF11" s="611"/>
      <c r="DG11" s="611"/>
      <c r="DH11" s="611"/>
      <c r="DI11" s="611"/>
      <c r="DJ11" s="611"/>
      <c r="DK11" s="611"/>
      <c r="DL11" s="611"/>
      <c r="DM11" s="611"/>
      <c r="DN11" s="611"/>
      <c r="DO11" s="611"/>
      <c r="DP11" s="612"/>
      <c r="DQ11" s="619">
        <v>559974</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t="s">
        <v>121</v>
      </c>
      <c r="S12" s="611"/>
      <c r="T12" s="611"/>
      <c r="U12" s="611"/>
      <c r="V12" s="611"/>
      <c r="W12" s="611"/>
      <c r="X12" s="611"/>
      <c r="Y12" s="612"/>
      <c r="Z12" s="613" t="s">
        <v>121</v>
      </c>
      <c r="AA12" s="613"/>
      <c r="AB12" s="613"/>
      <c r="AC12" s="613"/>
      <c r="AD12" s="614" t="s">
        <v>121</v>
      </c>
      <c r="AE12" s="614"/>
      <c r="AF12" s="614"/>
      <c r="AG12" s="614"/>
      <c r="AH12" s="614"/>
      <c r="AI12" s="614"/>
      <c r="AJ12" s="614"/>
      <c r="AK12" s="614"/>
      <c r="AL12" s="615" t="s">
        <v>121</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1468673</v>
      </c>
      <c r="BH12" s="611"/>
      <c r="BI12" s="611"/>
      <c r="BJ12" s="611"/>
      <c r="BK12" s="611"/>
      <c r="BL12" s="611"/>
      <c r="BM12" s="611"/>
      <c r="BN12" s="612"/>
      <c r="BO12" s="613">
        <v>51.7</v>
      </c>
      <c r="BP12" s="613"/>
      <c r="BQ12" s="613"/>
      <c r="BR12" s="613"/>
      <c r="BS12" s="614" t="s">
        <v>121</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494659</v>
      </c>
      <c r="CS12" s="611"/>
      <c r="CT12" s="611"/>
      <c r="CU12" s="611"/>
      <c r="CV12" s="611"/>
      <c r="CW12" s="611"/>
      <c r="CX12" s="611"/>
      <c r="CY12" s="612"/>
      <c r="CZ12" s="613">
        <v>2.4</v>
      </c>
      <c r="DA12" s="613"/>
      <c r="DB12" s="613"/>
      <c r="DC12" s="613"/>
      <c r="DD12" s="619">
        <v>10666</v>
      </c>
      <c r="DE12" s="611"/>
      <c r="DF12" s="611"/>
      <c r="DG12" s="611"/>
      <c r="DH12" s="611"/>
      <c r="DI12" s="611"/>
      <c r="DJ12" s="611"/>
      <c r="DK12" s="611"/>
      <c r="DL12" s="611"/>
      <c r="DM12" s="611"/>
      <c r="DN12" s="611"/>
      <c r="DO12" s="611"/>
      <c r="DP12" s="612"/>
      <c r="DQ12" s="619">
        <v>261844</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1465506</v>
      </c>
      <c r="BH13" s="611"/>
      <c r="BI13" s="611"/>
      <c r="BJ13" s="611"/>
      <c r="BK13" s="611"/>
      <c r="BL13" s="611"/>
      <c r="BM13" s="611"/>
      <c r="BN13" s="612"/>
      <c r="BO13" s="613">
        <v>51.6</v>
      </c>
      <c r="BP13" s="613"/>
      <c r="BQ13" s="613"/>
      <c r="BR13" s="613"/>
      <c r="BS13" s="614" t="s">
        <v>121</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826150</v>
      </c>
      <c r="CS13" s="611"/>
      <c r="CT13" s="611"/>
      <c r="CU13" s="611"/>
      <c r="CV13" s="611"/>
      <c r="CW13" s="611"/>
      <c r="CX13" s="611"/>
      <c r="CY13" s="612"/>
      <c r="CZ13" s="613">
        <v>4</v>
      </c>
      <c r="DA13" s="613"/>
      <c r="DB13" s="613"/>
      <c r="DC13" s="613"/>
      <c r="DD13" s="619">
        <v>340000</v>
      </c>
      <c r="DE13" s="611"/>
      <c r="DF13" s="611"/>
      <c r="DG13" s="611"/>
      <c r="DH13" s="611"/>
      <c r="DI13" s="611"/>
      <c r="DJ13" s="611"/>
      <c r="DK13" s="611"/>
      <c r="DL13" s="611"/>
      <c r="DM13" s="611"/>
      <c r="DN13" s="611"/>
      <c r="DO13" s="611"/>
      <c r="DP13" s="612"/>
      <c r="DQ13" s="619">
        <v>535221</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118361</v>
      </c>
      <c r="BH14" s="611"/>
      <c r="BI14" s="611"/>
      <c r="BJ14" s="611"/>
      <c r="BK14" s="611"/>
      <c r="BL14" s="611"/>
      <c r="BM14" s="611"/>
      <c r="BN14" s="612"/>
      <c r="BO14" s="613">
        <v>4.2</v>
      </c>
      <c r="BP14" s="613"/>
      <c r="BQ14" s="613"/>
      <c r="BR14" s="613"/>
      <c r="BS14" s="614" t="s">
        <v>121</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507711</v>
      </c>
      <c r="CS14" s="611"/>
      <c r="CT14" s="611"/>
      <c r="CU14" s="611"/>
      <c r="CV14" s="611"/>
      <c r="CW14" s="611"/>
      <c r="CX14" s="611"/>
      <c r="CY14" s="612"/>
      <c r="CZ14" s="613">
        <v>2.4</v>
      </c>
      <c r="DA14" s="613"/>
      <c r="DB14" s="613"/>
      <c r="DC14" s="613"/>
      <c r="DD14" s="619">
        <v>37642</v>
      </c>
      <c r="DE14" s="611"/>
      <c r="DF14" s="611"/>
      <c r="DG14" s="611"/>
      <c r="DH14" s="611"/>
      <c r="DI14" s="611"/>
      <c r="DJ14" s="611"/>
      <c r="DK14" s="611"/>
      <c r="DL14" s="611"/>
      <c r="DM14" s="611"/>
      <c r="DN14" s="611"/>
      <c r="DO14" s="611"/>
      <c r="DP14" s="612"/>
      <c r="DQ14" s="619">
        <v>472198</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v>10393</v>
      </c>
      <c r="S15" s="611"/>
      <c r="T15" s="611"/>
      <c r="U15" s="611"/>
      <c r="V15" s="611"/>
      <c r="W15" s="611"/>
      <c r="X15" s="611"/>
      <c r="Y15" s="612"/>
      <c r="Z15" s="613">
        <v>0</v>
      </c>
      <c r="AA15" s="613"/>
      <c r="AB15" s="613"/>
      <c r="AC15" s="613"/>
      <c r="AD15" s="614">
        <v>10393</v>
      </c>
      <c r="AE15" s="614"/>
      <c r="AF15" s="614"/>
      <c r="AG15" s="614"/>
      <c r="AH15" s="614"/>
      <c r="AI15" s="614"/>
      <c r="AJ15" s="614"/>
      <c r="AK15" s="614"/>
      <c r="AL15" s="615">
        <v>0.1</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183802</v>
      </c>
      <c r="BH15" s="611"/>
      <c r="BI15" s="611"/>
      <c r="BJ15" s="611"/>
      <c r="BK15" s="611"/>
      <c r="BL15" s="611"/>
      <c r="BM15" s="611"/>
      <c r="BN15" s="612"/>
      <c r="BO15" s="613">
        <v>6.5</v>
      </c>
      <c r="BP15" s="613"/>
      <c r="BQ15" s="613"/>
      <c r="BR15" s="613"/>
      <c r="BS15" s="614" t="s">
        <v>121</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1541112</v>
      </c>
      <c r="CS15" s="611"/>
      <c r="CT15" s="611"/>
      <c r="CU15" s="611"/>
      <c r="CV15" s="611"/>
      <c r="CW15" s="611"/>
      <c r="CX15" s="611"/>
      <c r="CY15" s="612"/>
      <c r="CZ15" s="613">
        <v>7.4</v>
      </c>
      <c r="DA15" s="613"/>
      <c r="DB15" s="613"/>
      <c r="DC15" s="613"/>
      <c r="DD15" s="619">
        <v>209889</v>
      </c>
      <c r="DE15" s="611"/>
      <c r="DF15" s="611"/>
      <c r="DG15" s="611"/>
      <c r="DH15" s="611"/>
      <c r="DI15" s="611"/>
      <c r="DJ15" s="611"/>
      <c r="DK15" s="611"/>
      <c r="DL15" s="611"/>
      <c r="DM15" s="611"/>
      <c r="DN15" s="611"/>
      <c r="DO15" s="611"/>
      <c r="DP15" s="612"/>
      <c r="DQ15" s="619">
        <v>1068625</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56539</v>
      </c>
      <c r="S16" s="611"/>
      <c r="T16" s="611"/>
      <c r="U16" s="611"/>
      <c r="V16" s="611"/>
      <c r="W16" s="611"/>
      <c r="X16" s="611"/>
      <c r="Y16" s="612"/>
      <c r="Z16" s="613">
        <v>0.3</v>
      </c>
      <c r="AA16" s="613"/>
      <c r="AB16" s="613"/>
      <c r="AC16" s="613"/>
      <c r="AD16" s="614">
        <v>56539</v>
      </c>
      <c r="AE16" s="614"/>
      <c r="AF16" s="614"/>
      <c r="AG16" s="614"/>
      <c r="AH16" s="614"/>
      <c r="AI16" s="614"/>
      <c r="AJ16" s="614"/>
      <c r="AK16" s="614"/>
      <c r="AL16" s="615">
        <v>0.7</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539332</v>
      </c>
      <c r="CS16" s="611"/>
      <c r="CT16" s="611"/>
      <c r="CU16" s="611"/>
      <c r="CV16" s="611"/>
      <c r="CW16" s="611"/>
      <c r="CX16" s="611"/>
      <c r="CY16" s="612"/>
      <c r="CZ16" s="613">
        <v>2.6</v>
      </c>
      <c r="DA16" s="613"/>
      <c r="DB16" s="613"/>
      <c r="DC16" s="613"/>
      <c r="DD16" s="619" t="s">
        <v>121</v>
      </c>
      <c r="DE16" s="611"/>
      <c r="DF16" s="611"/>
      <c r="DG16" s="611"/>
      <c r="DH16" s="611"/>
      <c r="DI16" s="611"/>
      <c r="DJ16" s="611"/>
      <c r="DK16" s="611"/>
      <c r="DL16" s="611"/>
      <c r="DM16" s="611"/>
      <c r="DN16" s="611"/>
      <c r="DO16" s="611"/>
      <c r="DP16" s="612"/>
      <c r="DQ16" s="619">
        <v>99993</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121053</v>
      </c>
      <c r="S17" s="611"/>
      <c r="T17" s="611"/>
      <c r="U17" s="611"/>
      <c r="V17" s="611"/>
      <c r="W17" s="611"/>
      <c r="X17" s="611"/>
      <c r="Y17" s="612"/>
      <c r="Z17" s="613">
        <v>0.6</v>
      </c>
      <c r="AA17" s="613"/>
      <c r="AB17" s="613"/>
      <c r="AC17" s="613"/>
      <c r="AD17" s="614">
        <v>121053</v>
      </c>
      <c r="AE17" s="614"/>
      <c r="AF17" s="614"/>
      <c r="AG17" s="614"/>
      <c r="AH17" s="614"/>
      <c r="AI17" s="614"/>
      <c r="AJ17" s="614"/>
      <c r="AK17" s="614"/>
      <c r="AL17" s="615">
        <v>1.5</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1291946</v>
      </c>
      <c r="CS17" s="611"/>
      <c r="CT17" s="611"/>
      <c r="CU17" s="611"/>
      <c r="CV17" s="611"/>
      <c r="CW17" s="611"/>
      <c r="CX17" s="611"/>
      <c r="CY17" s="612"/>
      <c r="CZ17" s="613">
        <v>6.2</v>
      </c>
      <c r="DA17" s="613"/>
      <c r="DB17" s="613"/>
      <c r="DC17" s="613"/>
      <c r="DD17" s="619" t="s">
        <v>121</v>
      </c>
      <c r="DE17" s="611"/>
      <c r="DF17" s="611"/>
      <c r="DG17" s="611"/>
      <c r="DH17" s="611"/>
      <c r="DI17" s="611"/>
      <c r="DJ17" s="611"/>
      <c r="DK17" s="611"/>
      <c r="DL17" s="611"/>
      <c r="DM17" s="611"/>
      <c r="DN17" s="611"/>
      <c r="DO17" s="611"/>
      <c r="DP17" s="612"/>
      <c r="DQ17" s="619">
        <v>1278867</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19996</v>
      </c>
      <c r="S18" s="611"/>
      <c r="T18" s="611"/>
      <c r="U18" s="611"/>
      <c r="V18" s="611"/>
      <c r="W18" s="611"/>
      <c r="X18" s="611"/>
      <c r="Y18" s="612"/>
      <c r="Z18" s="613">
        <v>0.1</v>
      </c>
      <c r="AA18" s="613"/>
      <c r="AB18" s="613"/>
      <c r="AC18" s="613"/>
      <c r="AD18" s="614">
        <v>19996</v>
      </c>
      <c r="AE18" s="614"/>
      <c r="AF18" s="614"/>
      <c r="AG18" s="614"/>
      <c r="AH18" s="614"/>
      <c r="AI18" s="614"/>
      <c r="AJ18" s="614"/>
      <c r="AK18" s="614"/>
      <c r="AL18" s="615">
        <v>0.2</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100965</v>
      </c>
      <c r="S19" s="611"/>
      <c r="T19" s="611"/>
      <c r="U19" s="611"/>
      <c r="V19" s="611"/>
      <c r="W19" s="611"/>
      <c r="X19" s="611"/>
      <c r="Y19" s="612"/>
      <c r="Z19" s="613">
        <v>0.5</v>
      </c>
      <c r="AA19" s="613"/>
      <c r="AB19" s="613"/>
      <c r="AC19" s="613"/>
      <c r="AD19" s="614">
        <v>100965</v>
      </c>
      <c r="AE19" s="614"/>
      <c r="AF19" s="614"/>
      <c r="AG19" s="614"/>
      <c r="AH19" s="614"/>
      <c r="AI19" s="614"/>
      <c r="AJ19" s="614"/>
      <c r="AK19" s="614"/>
      <c r="AL19" s="615">
        <v>1.2</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71848</v>
      </c>
      <c r="BH19" s="611"/>
      <c r="BI19" s="611"/>
      <c r="BJ19" s="611"/>
      <c r="BK19" s="611"/>
      <c r="BL19" s="611"/>
      <c r="BM19" s="611"/>
      <c r="BN19" s="612"/>
      <c r="BO19" s="613">
        <v>2.5</v>
      </c>
      <c r="BP19" s="613"/>
      <c r="BQ19" s="613"/>
      <c r="BR19" s="613"/>
      <c r="BS19" s="614" t="s">
        <v>121</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92</v>
      </c>
      <c r="S20" s="611"/>
      <c r="T20" s="611"/>
      <c r="U20" s="611"/>
      <c r="V20" s="611"/>
      <c r="W20" s="611"/>
      <c r="X20" s="611"/>
      <c r="Y20" s="612"/>
      <c r="Z20" s="613">
        <v>0</v>
      </c>
      <c r="AA20" s="613"/>
      <c r="AB20" s="613"/>
      <c r="AC20" s="613"/>
      <c r="AD20" s="614">
        <v>92</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71848</v>
      </c>
      <c r="BH20" s="611"/>
      <c r="BI20" s="611"/>
      <c r="BJ20" s="611"/>
      <c r="BK20" s="611"/>
      <c r="BL20" s="611"/>
      <c r="BM20" s="611"/>
      <c r="BN20" s="612"/>
      <c r="BO20" s="613">
        <v>2.5</v>
      </c>
      <c r="BP20" s="613"/>
      <c r="BQ20" s="613"/>
      <c r="BR20" s="613"/>
      <c r="BS20" s="614" t="s">
        <v>121</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20742687</v>
      </c>
      <c r="CS20" s="611"/>
      <c r="CT20" s="611"/>
      <c r="CU20" s="611"/>
      <c r="CV20" s="611"/>
      <c r="CW20" s="611"/>
      <c r="CX20" s="611"/>
      <c r="CY20" s="612"/>
      <c r="CZ20" s="613">
        <v>100</v>
      </c>
      <c r="DA20" s="613"/>
      <c r="DB20" s="613"/>
      <c r="DC20" s="613"/>
      <c r="DD20" s="619">
        <v>2984052</v>
      </c>
      <c r="DE20" s="611"/>
      <c r="DF20" s="611"/>
      <c r="DG20" s="611"/>
      <c r="DH20" s="611"/>
      <c r="DI20" s="611"/>
      <c r="DJ20" s="611"/>
      <c r="DK20" s="611"/>
      <c r="DL20" s="611"/>
      <c r="DM20" s="611"/>
      <c r="DN20" s="611"/>
      <c r="DO20" s="611"/>
      <c r="DP20" s="612"/>
      <c r="DQ20" s="619">
        <v>9976193</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4993457</v>
      </c>
      <c r="S21" s="611"/>
      <c r="T21" s="611"/>
      <c r="U21" s="611"/>
      <c r="V21" s="611"/>
      <c r="W21" s="611"/>
      <c r="X21" s="611"/>
      <c r="Y21" s="612"/>
      <c r="Z21" s="613">
        <v>22.7</v>
      </c>
      <c r="AA21" s="613"/>
      <c r="AB21" s="613"/>
      <c r="AC21" s="613"/>
      <c r="AD21" s="614">
        <v>4436177</v>
      </c>
      <c r="AE21" s="614"/>
      <c r="AF21" s="614"/>
      <c r="AG21" s="614"/>
      <c r="AH21" s="614"/>
      <c r="AI21" s="614"/>
      <c r="AJ21" s="614"/>
      <c r="AK21" s="614"/>
      <c r="AL21" s="615">
        <v>53.3</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71848</v>
      </c>
      <c r="BH21" s="611"/>
      <c r="BI21" s="611"/>
      <c r="BJ21" s="611"/>
      <c r="BK21" s="611"/>
      <c r="BL21" s="611"/>
      <c r="BM21" s="611"/>
      <c r="BN21" s="612"/>
      <c r="BO21" s="613">
        <v>2.5</v>
      </c>
      <c r="BP21" s="613"/>
      <c r="BQ21" s="613"/>
      <c r="BR21" s="613"/>
      <c r="BS21" s="614" t="s">
        <v>121</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4436177</v>
      </c>
      <c r="S22" s="611"/>
      <c r="T22" s="611"/>
      <c r="U22" s="611"/>
      <c r="V22" s="611"/>
      <c r="W22" s="611"/>
      <c r="X22" s="611"/>
      <c r="Y22" s="612"/>
      <c r="Z22" s="613">
        <v>20.2</v>
      </c>
      <c r="AA22" s="613"/>
      <c r="AB22" s="613"/>
      <c r="AC22" s="613"/>
      <c r="AD22" s="614">
        <v>4436177</v>
      </c>
      <c r="AE22" s="614"/>
      <c r="AF22" s="614"/>
      <c r="AG22" s="614"/>
      <c r="AH22" s="614"/>
      <c r="AI22" s="614"/>
      <c r="AJ22" s="614"/>
      <c r="AK22" s="614"/>
      <c r="AL22" s="615">
        <v>53.3</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557280</v>
      </c>
      <c r="S23" s="611"/>
      <c r="T23" s="611"/>
      <c r="U23" s="611"/>
      <c r="V23" s="611"/>
      <c r="W23" s="611"/>
      <c r="X23" s="611"/>
      <c r="Y23" s="612"/>
      <c r="Z23" s="613">
        <v>2.5</v>
      </c>
      <c r="AA23" s="613"/>
      <c r="AB23" s="613"/>
      <c r="AC23" s="613"/>
      <c r="AD23" s="614" t="s">
        <v>121</v>
      </c>
      <c r="AE23" s="614"/>
      <c r="AF23" s="614"/>
      <c r="AG23" s="614"/>
      <c r="AH23" s="614"/>
      <c r="AI23" s="614"/>
      <c r="AJ23" s="614"/>
      <c r="AK23" s="614"/>
      <c r="AL23" s="615" t="s">
        <v>121</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9" t="s">
        <v>276</v>
      </c>
      <c r="DM23" s="640"/>
      <c r="DN23" s="640"/>
      <c r="DO23" s="640"/>
      <c r="DP23" s="640"/>
      <c r="DQ23" s="640"/>
      <c r="DR23" s="640"/>
      <c r="DS23" s="640"/>
      <c r="DT23" s="640"/>
      <c r="DU23" s="640"/>
      <c r="DV23" s="641"/>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7822310</v>
      </c>
      <c r="CS24" s="600"/>
      <c r="CT24" s="600"/>
      <c r="CU24" s="600"/>
      <c r="CV24" s="600"/>
      <c r="CW24" s="600"/>
      <c r="CX24" s="600"/>
      <c r="CY24" s="601"/>
      <c r="CZ24" s="604">
        <v>37.700000000000003</v>
      </c>
      <c r="DA24" s="605"/>
      <c r="DB24" s="605"/>
      <c r="DC24" s="621"/>
      <c r="DD24" s="642">
        <v>4755964</v>
      </c>
      <c r="DE24" s="600"/>
      <c r="DF24" s="600"/>
      <c r="DG24" s="600"/>
      <c r="DH24" s="600"/>
      <c r="DI24" s="600"/>
      <c r="DJ24" s="600"/>
      <c r="DK24" s="601"/>
      <c r="DL24" s="642">
        <v>4415875</v>
      </c>
      <c r="DM24" s="600"/>
      <c r="DN24" s="600"/>
      <c r="DO24" s="600"/>
      <c r="DP24" s="600"/>
      <c r="DQ24" s="600"/>
      <c r="DR24" s="600"/>
      <c r="DS24" s="600"/>
      <c r="DT24" s="600"/>
      <c r="DU24" s="600"/>
      <c r="DV24" s="601"/>
      <c r="DW24" s="604">
        <v>52.9</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8857916</v>
      </c>
      <c r="S25" s="611"/>
      <c r="T25" s="611"/>
      <c r="U25" s="611"/>
      <c r="V25" s="611"/>
      <c r="W25" s="611"/>
      <c r="X25" s="611"/>
      <c r="Y25" s="612"/>
      <c r="Z25" s="613">
        <v>40.299999999999997</v>
      </c>
      <c r="AA25" s="613"/>
      <c r="AB25" s="613"/>
      <c r="AC25" s="613"/>
      <c r="AD25" s="614">
        <v>8300636</v>
      </c>
      <c r="AE25" s="614"/>
      <c r="AF25" s="614"/>
      <c r="AG25" s="614"/>
      <c r="AH25" s="614"/>
      <c r="AI25" s="614"/>
      <c r="AJ25" s="614"/>
      <c r="AK25" s="614"/>
      <c r="AL25" s="615">
        <v>99.7</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2339392</v>
      </c>
      <c r="CS25" s="631"/>
      <c r="CT25" s="631"/>
      <c r="CU25" s="631"/>
      <c r="CV25" s="631"/>
      <c r="CW25" s="631"/>
      <c r="CX25" s="631"/>
      <c r="CY25" s="632"/>
      <c r="CZ25" s="615">
        <v>11.3</v>
      </c>
      <c r="DA25" s="643"/>
      <c r="DB25" s="643"/>
      <c r="DC25" s="645"/>
      <c r="DD25" s="619">
        <v>2147084</v>
      </c>
      <c r="DE25" s="631"/>
      <c r="DF25" s="631"/>
      <c r="DG25" s="631"/>
      <c r="DH25" s="631"/>
      <c r="DI25" s="631"/>
      <c r="DJ25" s="631"/>
      <c r="DK25" s="632"/>
      <c r="DL25" s="619">
        <v>2127190</v>
      </c>
      <c r="DM25" s="631"/>
      <c r="DN25" s="631"/>
      <c r="DO25" s="631"/>
      <c r="DP25" s="631"/>
      <c r="DQ25" s="631"/>
      <c r="DR25" s="631"/>
      <c r="DS25" s="631"/>
      <c r="DT25" s="631"/>
      <c r="DU25" s="631"/>
      <c r="DV25" s="632"/>
      <c r="DW25" s="615">
        <v>25.5</v>
      </c>
      <c r="DX25" s="643"/>
      <c r="DY25" s="643"/>
      <c r="DZ25" s="643"/>
      <c r="EA25" s="643"/>
      <c r="EB25" s="643"/>
      <c r="EC25" s="644"/>
    </row>
    <row r="26" spans="2:133" ht="11.25" customHeight="1" x14ac:dyDescent="0.2">
      <c r="B26" s="607" t="s">
        <v>284</v>
      </c>
      <c r="C26" s="608"/>
      <c r="D26" s="608"/>
      <c r="E26" s="608"/>
      <c r="F26" s="608"/>
      <c r="G26" s="608"/>
      <c r="H26" s="608"/>
      <c r="I26" s="608"/>
      <c r="J26" s="608"/>
      <c r="K26" s="608"/>
      <c r="L26" s="608"/>
      <c r="M26" s="608"/>
      <c r="N26" s="608"/>
      <c r="O26" s="608"/>
      <c r="P26" s="608"/>
      <c r="Q26" s="609"/>
      <c r="R26" s="610">
        <v>2016</v>
      </c>
      <c r="S26" s="611"/>
      <c r="T26" s="611"/>
      <c r="U26" s="611"/>
      <c r="V26" s="611"/>
      <c r="W26" s="611"/>
      <c r="X26" s="611"/>
      <c r="Y26" s="612"/>
      <c r="Z26" s="613">
        <v>0</v>
      </c>
      <c r="AA26" s="613"/>
      <c r="AB26" s="613"/>
      <c r="AC26" s="613"/>
      <c r="AD26" s="614">
        <v>2016</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1159757</v>
      </c>
      <c r="CS26" s="611"/>
      <c r="CT26" s="611"/>
      <c r="CU26" s="611"/>
      <c r="CV26" s="611"/>
      <c r="CW26" s="611"/>
      <c r="CX26" s="611"/>
      <c r="CY26" s="612"/>
      <c r="CZ26" s="615">
        <v>5.6</v>
      </c>
      <c r="DA26" s="643"/>
      <c r="DB26" s="643"/>
      <c r="DC26" s="645"/>
      <c r="DD26" s="619">
        <v>1102096</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3"/>
      <c r="DY26" s="643"/>
      <c r="DZ26" s="643"/>
      <c r="EA26" s="643"/>
      <c r="EB26" s="643"/>
      <c r="EC26" s="644"/>
    </row>
    <row r="27" spans="2:133" ht="11.25" customHeight="1" x14ac:dyDescent="0.2">
      <c r="B27" s="607" t="s">
        <v>287</v>
      </c>
      <c r="C27" s="608"/>
      <c r="D27" s="608"/>
      <c r="E27" s="608"/>
      <c r="F27" s="608"/>
      <c r="G27" s="608"/>
      <c r="H27" s="608"/>
      <c r="I27" s="608"/>
      <c r="J27" s="608"/>
      <c r="K27" s="608"/>
      <c r="L27" s="608"/>
      <c r="M27" s="608"/>
      <c r="N27" s="608"/>
      <c r="O27" s="608"/>
      <c r="P27" s="608"/>
      <c r="Q27" s="609"/>
      <c r="R27" s="610">
        <v>157115</v>
      </c>
      <c r="S27" s="611"/>
      <c r="T27" s="611"/>
      <c r="U27" s="611"/>
      <c r="V27" s="611"/>
      <c r="W27" s="611"/>
      <c r="X27" s="611"/>
      <c r="Y27" s="612"/>
      <c r="Z27" s="613">
        <v>0.7</v>
      </c>
      <c r="AA27" s="613"/>
      <c r="AB27" s="613"/>
      <c r="AC27" s="613"/>
      <c r="AD27" s="614" t="s">
        <v>121</v>
      </c>
      <c r="AE27" s="614"/>
      <c r="AF27" s="614"/>
      <c r="AG27" s="614"/>
      <c r="AH27" s="614"/>
      <c r="AI27" s="614"/>
      <c r="AJ27" s="614"/>
      <c r="AK27" s="614"/>
      <c r="AL27" s="615" t="s">
        <v>121</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2838037</v>
      </c>
      <c r="BH27" s="611"/>
      <c r="BI27" s="611"/>
      <c r="BJ27" s="611"/>
      <c r="BK27" s="611"/>
      <c r="BL27" s="611"/>
      <c r="BM27" s="611"/>
      <c r="BN27" s="612"/>
      <c r="BO27" s="613">
        <v>100</v>
      </c>
      <c r="BP27" s="613"/>
      <c r="BQ27" s="613"/>
      <c r="BR27" s="613"/>
      <c r="BS27" s="614">
        <v>11615</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4190972</v>
      </c>
      <c r="CS27" s="631"/>
      <c r="CT27" s="631"/>
      <c r="CU27" s="631"/>
      <c r="CV27" s="631"/>
      <c r="CW27" s="631"/>
      <c r="CX27" s="631"/>
      <c r="CY27" s="632"/>
      <c r="CZ27" s="615">
        <v>20.2</v>
      </c>
      <c r="DA27" s="643"/>
      <c r="DB27" s="643"/>
      <c r="DC27" s="645"/>
      <c r="DD27" s="619">
        <v>1330013</v>
      </c>
      <c r="DE27" s="631"/>
      <c r="DF27" s="631"/>
      <c r="DG27" s="631"/>
      <c r="DH27" s="631"/>
      <c r="DI27" s="631"/>
      <c r="DJ27" s="631"/>
      <c r="DK27" s="632"/>
      <c r="DL27" s="619">
        <v>1009818</v>
      </c>
      <c r="DM27" s="631"/>
      <c r="DN27" s="631"/>
      <c r="DO27" s="631"/>
      <c r="DP27" s="631"/>
      <c r="DQ27" s="631"/>
      <c r="DR27" s="631"/>
      <c r="DS27" s="631"/>
      <c r="DT27" s="631"/>
      <c r="DU27" s="631"/>
      <c r="DV27" s="632"/>
      <c r="DW27" s="615">
        <v>12.1</v>
      </c>
      <c r="DX27" s="643"/>
      <c r="DY27" s="643"/>
      <c r="DZ27" s="643"/>
      <c r="EA27" s="643"/>
      <c r="EB27" s="643"/>
      <c r="EC27" s="644"/>
    </row>
    <row r="28" spans="2:133" ht="11.25" customHeight="1" x14ac:dyDescent="0.2">
      <c r="B28" s="607" t="s">
        <v>290</v>
      </c>
      <c r="C28" s="608"/>
      <c r="D28" s="608"/>
      <c r="E28" s="608"/>
      <c r="F28" s="608"/>
      <c r="G28" s="608"/>
      <c r="H28" s="608"/>
      <c r="I28" s="608"/>
      <c r="J28" s="608"/>
      <c r="K28" s="608"/>
      <c r="L28" s="608"/>
      <c r="M28" s="608"/>
      <c r="N28" s="608"/>
      <c r="O28" s="608"/>
      <c r="P28" s="608"/>
      <c r="Q28" s="609"/>
      <c r="R28" s="610">
        <v>45165</v>
      </c>
      <c r="S28" s="611"/>
      <c r="T28" s="611"/>
      <c r="U28" s="611"/>
      <c r="V28" s="611"/>
      <c r="W28" s="611"/>
      <c r="X28" s="611"/>
      <c r="Y28" s="612"/>
      <c r="Z28" s="613">
        <v>0.2</v>
      </c>
      <c r="AA28" s="613"/>
      <c r="AB28" s="613"/>
      <c r="AC28" s="613"/>
      <c r="AD28" s="614">
        <v>4036</v>
      </c>
      <c r="AE28" s="614"/>
      <c r="AF28" s="614"/>
      <c r="AG28" s="614"/>
      <c r="AH28" s="614"/>
      <c r="AI28" s="614"/>
      <c r="AJ28" s="614"/>
      <c r="AK28" s="614"/>
      <c r="AL28" s="615">
        <v>0</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1291946</v>
      </c>
      <c r="CS28" s="611"/>
      <c r="CT28" s="611"/>
      <c r="CU28" s="611"/>
      <c r="CV28" s="611"/>
      <c r="CW28" s="611"/>
      <c r="CX28" s="611"/>
      <c r="CY28" s="612"/>
      <c r="CZ28" s="615">
        <v>6.2</v>
      </c>
      <c r="DA28" s="643"/>
      <c r="DB28" s="643"/>
      <c r="DC28" s="645"/>
      <c r="DD28" s="619">
        <v>1278867</v>
      </c>
      <c r="DE28" s="611"/>
      <c r="DF28" s="611"/>
      <c r="DG28" s="611"/>
      <c r="DH28" s="611"/>
      <c r="DI28" s="611"/>
      <c r="DJ28" s="611"/>
      <c r="DK28" s="612"/>
      <c r="DL28" s="619">
        <v>1278867</v>
      </c>
      <c r="DM28" s="611"/>
      <c r="DN28" s="611"/>
      <c r="DO28" s="611"/>
      <c r="DP28" s="611"/>
      <c r="DQ28" s="611"/>
      <c r="DR28" s="611"/>
      <c r="DS28" s="611"/>
      <c r="DT28" s="611"/>
      <c r="DU28" s="611"/>
      <c r="DV28" s="612"/>
      <c r="DW28" s="615">
        <v>15.3</v>
      </c>
      <c r="DX28" s="643"/>
      <c r="DY28" s="643"/>
      <c r="DZ28" s="643"/>
      <c r="EA28" s="643"/>
      <c r="EB28" s="643"/>
      <c r="EC28" s="644"/>
    </row>
    <row r="29" spans="2:133" ht="11.25" customHeight="1" x14ac:dyDescent="0.2">
      <c r="B29" s="607" t="s">
        <v>292</v>
      </c>
      <c r="C29" s="608"/>
      <c r="D29" s="608"/>
      <c r="E29" s="608"/>
      <c r="F29" s="608"/>
      <c r="G29" s="608"/>
      <c r="H29" s="608"/>
      <c r="I29" s="608"/>
      <c r="J29" s="608"/>
      <c r="K29" s="608"/>
      <c r="L29" s="608"/>
      <c r="M29" s="608"/>
      <c r="N29" s="608"/>
      <c r="O29" s="608"/>
      <c r="P29" s="608"/>
      <c r="Q29" s="609"/>
      <c r="R29" s="610">
        <v>192115</v>
      </c>
      <c r="S29" s="611"/>
      <c r="T29" s="611"/>
      <c r="U29" s="611"/>
      <c r="V29" s="611"/>
      <c r="W29" s="611"/>
      <c r="X29" s="611"/>
      <c r="Y29" s="612"/>
      <c r="Z29" s="613">
        <v>0.9</v>
      </c>
      <c r="AA29" s="613"/>
      <c r="AB29" s="613"/>
      <c r="AC29" s="613"/>
      <c r="AD29" s="614" t="s">
        <v>121</v>
      </c>
      <c r="AE29" s="614"/>
      <c r="AF29" s="614"/>
      <c r="AG29" s="614"/>
      <c r="AH29" s="614"/>
      <c r="AI29" s="614"/>
      <c r="AJ29" s="614"/>
      <c r="AK29" s="614"/>
      <c r="AL29" s="615" t="s">
        <v>121</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1291946</v>
      </c>
      <c r="CS29" s="631"/>
      <c r="CT29" s="631"/>
      <c r="CU29" s="631"/>
      <c r="CV29" s="631"/>
      <c r="CW29" s="631"/>
      <c r="CX29" s="631"/>
      <c r="CY29" s="632"/>
      <c r="CZ29" s="615">
        <v>6.2</v>
      </c>
      <c r="DA29" s="643"/>
      <c r="DB29" s="643"/>
      <c r="DC29" s="645"/>
      <c r="DD29" s="619">
        <v>1278867</v>
      </c>
      <c r="DE29" s="631"/>
      <c r="DF29" s="631"/>
      <c r="DG29" s="631"/>
      <c r="DH29" s="631"/>
      <c r="DI29" s="631"/>
      <c r="DJ29" s="631"/>
      <c r="DK29" s="632"/>
      <c r="DL29" s="619">
        <v>1278867</v>
      </c>
      <c r="DM29" s="631"/>
      <c r="DN29" s="631"/>
      <c r="DO29" s="631"/>
      <c r="DP29" s="631"/>
      <c r="DQ29" s="631"/>
      <c r="DR29" s="631"/>
      <c r="DS29" s="631"/>
      <c r="DT29" s="631"/>
      <c r="DU29" s="631"/>
      <c r="DV29" s="632"/>
      <c r="DW29" s="615">
        <v>15.3</v>
      </c>
      <c r="DX29" s="643"/>
      <c r="DY29" s="643"/>
      <c r="DZ29" s="643"/>
      <c r="EA29" s="643"/>
      <c r="EB29" s="643"/>
      <c r="EC29" s="644"/>
    </row>
    <row r="30" spans="2:133" ht="11.25" customHeight="1" x14ac:dyDescent="0.2">
      <c r="B30" s="607" t="s">
        <v>294</v>
      </c>
      <c r="C30" s="608"/>
      <c r="D30" s="608"/>
      <c r="E30" s="608"/>
      <c r="F30" s="608"/>
      <c r="G30" s="608"/>
      <c r="H30" s="608"/>
      <c r="I30" s="608"/>
      <c r="J30" s="608"/>
      <c r="K30" s="608"/>
      <c r="L30" s="608"/>
      <c r="M30" s="608"/>
      <c r="N30" s="608"/>
      <c r="O30" s="608"/>
      <c r="P30" s="608"/>
      <c r="Q30" s="609"/>
      <c r="R30" s="610">
        <v>3253678</v>
      </c>
      <c r="S30" s="611"/>
      <c r="T30" s="611"/>
      <c r="U30" s="611"/>
      <c r="V30" s="611"/>
      <c r="W30" s="611"/>
      <c r="X30" s="611"/>
      <c r="Y30" s="612"/>
      <c r="Z30" s="613">
        <v>14.8</v>
      </c>
      <c r="AA30" s="613"/>
      <c r="AB30" s="613"/>
      <c r="AC30" s="613"/>
      <c r="AD30" s="614" t="s">
        <v>121</v>
      </c>
      <c r="AE30" s="614"/>
      <c r="AF30" s="614"/>
      <c r="AG30" s="614"/>
      <c r="AH30" s="614"/>
      <c r="AI30" s="614"/>
      <c r="AJ30" s="614"/>
      <c r="AK30" s="614"/>
      <c r="AL30" s="615" t="s">
        <v>121</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1254656</v>
      </c>
      <c r="CS30" s="611"/>
      <c r="CT30" s="611"/>
      <c r="CU30" s="611"/>
      <c r="CV30" s="611"/>
      <c r="CW30" s="611"/>
      <c r="CX30" s="611"/>
      <c r="CY30" s="612"/>
      <c r="CZ30" s="615">
        <v>6</v>
      </c>
      <c r="DA30" s="643"/>
      <c r="DB30" s="643"/>
      <c r="DC30" s="645"/>
      <c r="DD30" s="619">
        <v>1241577</v>
      </c>
      <c r="DE30" s="611"/>
      <c r="DF30" s="611"/>
      <c r="DG30" s="611"/>
      <c r="DH30" s="611"/>
      <c r="DI30" s="611"/>
      <c r="DJ30" s="611"/>
      <c r="DK30" s="612"/>
      <c r="DL30" s="619">
        <v>1241577</v>
      </c>
      <c r="DM30" s="611"/>
      <c r="DN30" s="611"/>
      <c r="DO30" s="611"/>
      <c r="DP30" s="611"/>
      <c r="DQ30" s="611"/>
      <c r="DR30" s="611"/>
      <c r="DS30" s="611"/>
      <c r="DT30" s="611"/>
      <c r="DU30" s="611"/>
      <c r="DV30" s="612"/>
      <c r="DW30" s="615">
        <v>14.9</v>
      </c>
      <c r="DX30" s="643"/>
      <c r="DY30" s="643"/>
      <c r="DZ30" s="643"/>
      <c r="EA30" s="643"/>
      <c r="EB30" s="643"/>
      <c r="EC30" s="644"/>
    </row>
    <row r="31" spans="2:133" ht="11.25" customHeight="1" x14ac:dyDescent="0.2">
      <c r="B31" s="623" t="s">
        <v>298</v>
      </c>
      <c r="C31" s="624"/>
      <c r="D31" s="624"/>
      <c r="E31" s="624"/>
      <c r="F31" s="624"/>
      <c r="G31" s="624"/>
      <c r="H31" s="624"/>
      <c r="I31" s="624"/>
      <c r="J31" s="624"/>
      <c r="K31" s="624"/>
      <c r="L31" s="624"/>
      <c r="M31" s="624"/>
      <c r="N31" s="624"/>
      <c r="O31" s="624"/>
      <c r="P31" s="624"/>
      <c r="Q31" s="625"/>
      <c r="R31" s="610">
        <v>300</v>
      </c>
      <c r="S31" s="611"/>
      <c r="T31" s="611"/>
      <c r="U31" s="611"/>
      <c r="V31" s="611"/>
      <c r="W31" s="611"/>
      <c r="X31" s="611"/>
      <c r="Y31" s="612"/>
      <c r="Z31" s="613">
        <v>0</v>
      </c>
      <c r="AA31" s="613"/>
      <c r="AB31" s="613"/>
      <c r="AC31" s="613"/>
      <c r="AD31" s="614">
        <v>300</v>
      </c>
      <c r="AE31" s="614"/>
      <c r="AF31" s="614"/>
      <c r="AG31" s="614"/>
      <c r="AH31" s="614"/>
      <c r="AI31" s="614"/>
      <c r="AJ31" s="614"/>
      <c r="AK31" s="614"/>
      <c r="AL31" s="615">
        <v>0</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99.2</v>
      </c>
      <c r="BH31" s="654"/>
      <c r="BI31" s="654"/>
      <c r="BJ31" s="654"/>
      <c r="BK31" s="654"/>
      <c r="BL31" s="654"/>
      <c r="BM31" s="605">
        <v>94.5</v>
      </c>
      <c r="BN31" s="654"/>
      <c r="BO31" s="654"/>
      <c r="BP31" s="654"/>
      <c r="BQ31" s="655"/>
      <c r="BR31" s="657">
        <v>99.2</v>
      </c>
      <c r="BS31" s="654"/>
      <c r="BT31" s="654"/>
      <c r="BU31" s="654"/>
      <c r="BV31" s="654"/>
      <c r="BW31" s="654"/>
      <c r="BX31" s="605">
        <v>94.4</v>
      </c>
      <c r="BY31" s="654"/>
      <c r="BZ31" s="654"/>
      <c r="CA31" s="654"/>
      <c r="CB31" s="655"/>
      <c r="CD31" s="650"/>
      <c r="CE31" s="651"/>
      <c r="CF31" s="607" t="s">
        <v>301</v>
      </c>
      <c r="CG31" s="608"/>
      <c r="CH31" s="608"/>
      <c r="CI31" s="608"/>
      <c r="CJ31" s="608"/>
      <c r="CK31" s="608"/>
      <c r="CL31" s="608"/>
      <c r="CM31" s="608"/>
      <c r="CN31" s="608"/>
      <c r="CO31" s="608"/>
      <c r="CP31" s="608"/>
      <c r="CQ31" s="609"/>
      <c r="CR31" s="610">
        <v>37290</v>
      </c>
      <c r="CS31" s="631"/>
      <c r="CT31" s="631"/>
      <c r="CU31" s="631"/>
      <c r="CV31" s="631"/>
      <c r="CW31" s="631"/>
      <c r="CX31" s="631"/>
      <c r="CY31" s="632"/>
      <c r="CZ31" s="615">
        <v>0.2</v>
      </c>
      <c r="DA31" s="643"/>
      <c r="DB31" s="643"/>
      <c r="DC31" s="645"/>
      <c r="DD31" s="619">
        <v>37290</v>
      </c>
      <c r="DE31" s="631"/>
      <c r="DF31" s="631"/>
      <c r="DG31" s="631"/>
      <c r="DH31" s="631"/>
      <c r="DI31" s="631"/>
      <c r="DJ31" s="631"/>
      <c r="DK31" s="632"/>
      <c r="DL31" s="619">
        <v>37290</v>
      </c>
      <c r="DM31" s="631"/>
      <c r="DN31" s="631"/>
      <c r="DO31" s="631"/>
      <c r="DP31" s="631"/>
      <c r="DQ31" s="631"/>
      <c r="DR31" s="631"/>
      <c r="DS31" s="631"/>
      <c r="DT31" s="631"/>
      <c r="DU31" s="631"/>
      <c r="DV31" s="632"/>
      <c r="DW31" s="615">
        <v>0.4</v>
      </c>
      <c r="DX31" s="643"/>
      <c r="DY31" s="643"/>
      <c r="DZ31" s="643"/>
      <c r="EA31" s="643"/>
      <c r="EB31" s="643"/>
      <c r="EC31" s="644"/>
    </row>
    <row r="32" spans="2:133" ht="11.25" customHeight="1" x14ac:dyDescent="0.2">
      <c r="B32" s="607" t="s">
        <v>302</v>
      </c>
      <c r="C32" s="608"/>
      <c r="D32" s="608"/>
      <c r="E32" s="608"/>
      <c r="F32" s="608"/>
      <c r="G32" s="608"/>
      <c r="H32" s="608"/>
      <c r="I32" s="608"/>
      <c r="J32" s="608"/>
      <c r="K32" s="608"/>
      <c r="L32" s="608"/>
      <c r="M32" s="608"/>
      <c r="N32" s="608"/>
      <c r="O32" s="608"/>
      <c r="P32" s="608"/>
      <c r="Q32" s="609"/>
      <c r="R32" s="610">
        <v>1641643</v>
      </c>
      <c r="S32" s="611"/>
      <c r="T32" s="611"/>
      <c r="U32" s="611"/>
      <c r="V32" s="611"/>
      <c r="W32" s="611"/>
      <c r="X32" s="611"/>
      <c r="Y32" s="612"/>
      <c r="Z32" s="613">
        <v>7.5</v>
      </c>
      <c r="AA32" s="613"/>
      <c r="AB32" s="613"/>
      <c r="AC32" s="613"/>
      <c r="AD32" s="614" t="s">
        <v>121</v>
      </c>
      <c r="AE32" s="614"/>
      <c r="AF32" s="614"/>
      <c r="AG32" s="614"/>
      <c r="AH32" s="614"/>
      <c r="AI32" s="614"/>
      <c r="AJ32" s="614"/>
      <c r="AK32" s="614"/>
      <c r="AL32" s="615" t="s">
        <v>121</v>
      </c>
      <c r="AM32" s="616"/>
      <c r="AN32" s="616"/>
      <c r="AO32" s="617"/>
      <c r="AP32" s="660"/>
      <c r="AQ32" s="661"/>
      <c r="AR32" s="661"/>
      <c r="AS32" s="661"/>
      <c r="AT32" s="665"/>
      <c r="AU32" s="196" t="s">
        <v>303</v>
      </c>
      <c r="AX32" s="607" t="s">
        <v>304</v>
      </c>
      <c r="AY32" s="608"/>
      <c r="AZ32" s="608"/>
      <c r="BA32" s="608"/>
      <c r="BB32" s="608"/>
      <c r="BC32" s="608"/>
      <c r="BD32" s="608"/>
      <c r="BE32" s="608"/>
      <c r="BF32" s="609"/>
      <c r="BG32" s="667">
        <v>98.9</v>
      </c>
      <c r="BH32" s="631"/>
      <c r="BI32" s="631"/>
      <c r="BJ32" s="631"/>
      <c r="BK32" s="631"/>
      <c r="BL32" s="631"/>
      <c r="BM32" s="616">
        <v>97</v>
      </c>
      <c r="BN32" s="631"/>
      <c r="BO32" s="631"/>
      <c r="BP32" s="631"/>
      <c r="BQ32" s="656"/>
      <c r="BR32" s="667">
        <v>99.1</v>
      </c>
      <c r="BS32" s="631"/>
      <c r="BT32" s="631"/>
      <c r="BU32" s="631"/>
      <c r="BV32" s="631"/>
      <c r="BW32" s="631"/>
      <c r="BX32" s="616">
        <v>97.2</v>
      </c>
      <c r="BY32" s="631"/>
      <c r="BZ32" s="631"/>
      <c r="CA32" s="631"/>
      <c r="CB32" s="656"/>
      <c r="CD32" s="652"/>
      <c r="CE32" s="653"/>
      <c r="CF32" s="607" t="s">
        <v>305</v>
      </c>
      <c r="CG32" s="608"/>
      <c r="CH32" s="608"/>
      <c r="CI32" s="608"/>
      <c r="CJ32" s="608"/>
      <c r="CK32" s="608"/>
      <c r="CL32" s="608"/>
      <c r="CM32" s="608"/>
      <c r="CN32" s="608"/>
      <c r="CO32" s="608"/>
      <c r="CP32" s="608"/>
      <c r="CQ32" s="609"/>
      <c r="CR32" s="610" t="s">
        <v>121</v>
      </c>
      <c r="CS32" s="611"/>
      <c r="CT32" s="611"/>
      <c r="CU32" s="611"/>
      <c r="CV32" s="611"/>
      <c r="CW32" s="611"/>
      <c r="CX32" s="611"/>
      <c r="CY32" s="612"/>
      <c r="CZ32" s="615" t="s">
        <v>121</v>
      </c>
      <c r="DA32" s="643"/>
      <c r="DB32" s="643"/>
      <c r="DC32" s="645"/>
      <c r="DD32" s="619" t="s">
        <v>121</v>
      </c>
      <c r="DE32" s="611"/>
      <c r="DF32" s="611"/>
      <c r="DG32" s="611"/>
      <c r="DH32" s="611"/>
      <c r="DI32" s="611"/>
      <c r="DJ32" s="611"/>
      <c r="DK32" s="612"/>
      <c r="DL32" s="619" t="s">
        <v>121</v>
      </c>
      <c r="DM32" s="611"/>
      <c r="DN32" s="611"/>
      <c r="DO32" s="611"/>
      <c r="DP32" s="611"/>
      <c r="DQ32" s="611"/>
      <c r="DR32" s="611"/>
      <c r="DS32" s="611"/>
      <c r="DT32" s="611"/>
      <c r="DU32" s="611"/>
      <c r="DV32" s="612"/>
      <c r="DW32" s="615" t="s">
        <v>121</v>
      </c>
      <c r="DX32" s="643"/>
      <c r="DY32" s="643"/>
      <c r="DZ32" s="643"/>
      <c r="EA32" s="643"/>
      <c r="EB32" s="643"/>
      <c r="EC32" s="644"/>
    </row>
    <row r="33" spans="2:133" ht="11.25" customHeight="1" x14ac:dyDescent="0.2">
      <c r="B33" s="607" t="s">
        <v>306</v>
      </c>
      <c r="C33" s="608"/>
      <c r="D33" s="608"/>
      <c r="E33" s="608"/>
      <c r="F33" s="608"/>
      <c r="G33" s="608"/>
      <c r="H33" s="608"/>
      <c r="I33" s="608"/>
      <c r="J33" s="608"/>
      <c r="K33" s="608"/>
      <c r="L33" s="608"/>
      <c r="M33" s="608"/>
      <c r="N33" s="608"/>
      <c r="O33" s="608"/>
      <c r="P33" s="608"/>
      <c r="Q33" s="609"/>
      <c r="R33" s="610">
        <v>147618</v>
      </c>
      <c r="S33" s="611"/>
      <c r="T33" s="611"/>
      <c r="U33" s="611"/>
      <c r="V33" s="611"/>
      <c r="W33" s="611"/>
      <c r="X33" s="611"/>
      <c r="Y33" s="612"/>
      <c r="Z33" s="613">
        <v>0.7</v>
      </c>
      <c r="AA33" s="613"/>
      <c r="AB33" s="613"/>
      <c r="AC33" s="613"/>
      <c r="AD33" s="614">
        <v>17231</v>
      </c>
      <c r="AE33" s="614"/>
      <c r="AF33" s="614"/>
      <c r="AG33" s="614"/>
      <c r="AH33" s="614"/>
      <c r="AI33" s="614"/>
      <c r="AJ33" s="614"/>
      <c r="AK33" s="614"/>
      <c r="AL33" s="615">
        <v>0.2</v>
      </c>
      <c r="AM33" s="616"/>
      <c r="AN33" s="616"/>
      <c r="AO33" s="617"/>
      <c r="AP33" s="662"/>
      <c r="AQ33" s="663"/>
      <c r="AR33" s="663"/>
      <c r="AS33" s="663"/>
      <c r="AT33" s="666"/>
      <c r="AU33" s="201"/>
      <c r="AV33" s="201"/>
      <c r="AW33" s="201"/>
      <c r="AX33" s="633" t="s">
        <v>307</v>
      </c>
      <c r="AY33" s="634"/>
      <c r="AZ33" s="634"/>
      <c r="BA33" s="634"/>
      <c r="BB33" s="634"/>
      <c r="BC33" s="634"/>
      <c r="BD33" s="634"/>
      <c r="BE33" s="634"/>
      <c r="BF33" s="635"/>
      <c r="BG33" s="668">
        <v>99.2</v>
      </c>
      <c r="BH33" s="669"/>
      <c r="BI33" s="669"/>
      <c r="BJ33" s="669"/>
      <c r="BK33" s="669"/>
      <c r="BL33" s="669"/>
      <c r="BM33" s="670">
        <v>91.8</v>
      </c>
      <c r="BN33" s="669"/>
      <c r="BO33" s="669"/>
      <c r="BP33" s="669"/>
      <c r="BQ33" s="671"/>
      <c r="BR33" s="668">
        <v>99.1</v>
      </c>
      <c r="BS33" s="669"/>
      <c r="BT33" s="669"/>
      <c r="BU33" s="669"/>
      <c r="BV33" s="669"/>
      <c r="BW33" s="669"/>
      <c r="BX33" s="670">
        <v>91.3</v>
      </c>
      <c r="BY33" s="669"/>
      <c r="BZ33" s="669"/>
      <c r="CA33" s="669"/>
      <c r="CB33" s="671"/>
      <c r="CD33" s="607" t="s">
        <v>308</v>
      </c>
      <c r="CE33" s="608"/>
      <c r="CF33" s="608"/>
      <c r="CG33" s="608"/>
      <c r="CH33" s="608"/>
      <c r="CI33" s="608"/>
      <c r="CJ33" s="608"/>
      <c r="CK33" s="608"/>
      <c r="CL33" s="608"/>
      <c r="CM33" s="608"/>
      <c r="CN33" s="608"/>
      <c r="CO33" s="608"/>
      <c r="CP33" s="608"/>
      <c r="CQ33" s="609"/>
      <c r="CR33" s="610">
        <v>9396993</v>
      </c>
      <c r="CS33" s="631"/>
      <c r="CT33" s="631"/>
      <c r="CU33" s="631"/>
      <c r="CV33" s="631"/>
      <c r="CW33" s="631"/>
      <c r="CX33" s="631"/>
      <c r="CY33" s="632"/>
      <c r="CZ33" s="615">
        <v>45.3</v>
      </c>
      <c r="DA33" s="643"/>
      <c r="DB33" s="643"/>
      <c r="DC33" s="645"/>
      <c r="DD33" s="619">
        <v>4752272</v>
      </c>
      <c r="DE33" s="631"/>
      <c r="DF33" s="631"/>
      <c r="DG33" s="631"/>
      <c r="DH33" s="631"/>
      <c r="DI33" s="631"/>
      <c r="DJ33" s="631"/>
      <c r="DK33" s="632"/>
      <c r="DL33" s="619">
        <v>3554823</v>
      </c>
      <c r="DM33" s="631"/>
      <c r="DN33" s="631"/>
      <c r="DO33" s="631"/>
      <c r="DP33" s="631"/>
      <c r="DQ33" s="631"/>
      <c r="DR33" s="631"/>
      <c r="DS33" s="631"/>
      <c r="DT33" s="631"/>
      <c r="DU33" s="631"/>
      <c r="DV33" s="632"/>
      <c r="DW33" s="615">
        <v>42.6</v>
      </c>
      <c r="DX33" s="643"/>
      <c r="DY33" s="643"/>
      <c r="DZ33" s="643"/>
      <c r="EA33" s="643"/>
      <c r="EB33" s="643"/>
      <c r="EC33" s="644"/>
    </row>
    <row r="34" spans="2:133" ht="11.25" customHeight="1" x14ac:dyDescent="0.2">
      <c r="B34" s="607" t="s">
        <v>309</v>
      </c>
      <c r="C34" s="608"/>
      <c r="D34" s="608"/>
      <c r="E34" s="608"/>
      <c r="F34" s="608"/>
      <c r="G34" s="608"/>
      <c r="H34" s="608"/>
      <c r="I34" s="608"/>
      <c r="J34" s="608"/>
      <c r="K34" s="608"/>
      <c r="L34" s="608"/>
      <c r="M34" s="608"/>
      <c r="N34" s="608"/>
      <c r="O34" s="608"/>
      <c r="P34" s="608"/>
      <c r="Q34" s="609"/>
      <c r="R34" s="610">
        <v>2170508</v>
      </c>
      <c r="S34" s="611"/>
      <c r="T34" s="611"/>
      <c r="U34" s="611"/>
      <c r="V34" s="611"/>
      <c r="W34" s="611"/>
      <c r="X34" s="611"/>
      <c r="Y34" s="612"/>
      <c r="Z34" s="613">
        <v>9.9</v>
      </c>
      <c r="AA34" s="613"/>
      <c r="AB34" s="613"/>
      <c r="AC34" s="613"/>
      <c r="AD34" s="614" t="s">
        <v>121</v>
      </c>
      <c r="AE34" s="614"/>
      <c r="AF34" s="614"/>
      <c r="AG34" s="614"/>
      <c r="AH34" s="614"/>
      <c r="AI34" s="614"/>
      <c r="AJ34" s="614"/>
      <c r="AK34" s="614"/>
      <c r="AL34" s="615" t="s">
        <v>121</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3253908</v>
      </c>
      <c r="CS34" s="611"/>
      <c r="CT34" s="611"/>
      <c r="CU34" s="611"/>
      <c r="CV34" s="611"/>
      <c r="CW34" s="611"/>
      <c r="CX34" s="611"/>
      <c r="CY34" s="612"/>
      <c r="CZ34" s="615">
        <v>15.7</v>
      </c>
      <c r="DA34" s="643"/>
      <c r="DB34" s="643"/>
      <c r="DC34" s="645"/>
      <c r="DD34" s="619">
        <v>1303339</v>
      </c>
      <c r="DE34" s="611"/>
      <c r="DF34" s="611"/>
      <c r="DG34" s="611"/>
      <c r="DH34" s="611"/>
      <c r="DI34" s="611"/>
      <c r="DJ34" s="611"/>
      <c r="DK34" s="612"/>
      <c r="DL34" s="619">
        <v>1068674</v>
      </c>
      <c r="DM34" s="611"/>
      <c r="DN34" s="611"/>
      <c r="DO34" s="611"/>
      <c r="DP34" s="611"/>
      <c r="DQ34" s="611"/>
      <c r="DR34" s="611"/>
      <c r="DS34" s="611"/>
      <c r="DT34" s="611"/>
      <c r="DU34" s="611"/>
      <c r="DV34" s="612"/>
      <c r="DW34" s="615">
        <v>12.8</v>
      </c>
      <c r="DX34" s="643"/>
      <c r="DY34" s="643"/>
      <c r="DZ34" s="643"/>
      <c r="EA34" s="643"/>
      <c r="EB34" s="643"/>
      <c r="EC34" s="644"/>
    </row>
    <row r="35" spans="2:133" ht="11.25" customHeight="1" x14ac:dyDescent="0.2">
      <c r="B35" s="607" t="s">
        <v>311</v>
      </c>
      <c r="C35" s="608"/>
      <c r="D35" s="608"/>
      <c r="E35" s="608"/>
      <c r="F35" s="608"/>
      <c r="G35" s="608"/>
      <c r="H35" s="608"/>
      <c r="I35" s="608"/>
      <c r="J35" s="608"/>
      <c r="K35" s="608"/>
      <c r="L35" s="608"/>
      <c r="M35" s="608"/>
      <c r="N35" s="608"/>
      <c r="O35" s="608"/>
      <c r="P35" s="608"/>
      <c r="Q35" s="609"/>
      <c r="R35" s="610">
        <v>2565172</v>
      </c>
      <c r="S35" s="611"/>
      <c r="T35" s="611"/>
      <c r="U35" s="611"/>
      <c r="V35" s="611"/>
      <c r="W35" s="611"/>
      <c r="X35" s="611"/>
      <c r="Y35" s="612"/>
      <c r="Z35" s="613">
        <v>11.7</v>
      </c>
      <c r="AA35" s="613"/>
      <c r="AB35" s="613"/>
      <c r="AC35" s="613"/>
      <c r="AD35" s="614" t="s">
        <v>121</v>
      </c>
      <c r="AE35" s="614"/>
      <c r="AF35" s="614"/>
      <c r="AG35" s="614"/>
      <c r="AH35" s="614"/>
      <c r="AI35" s="614"/>
      <c r="AJ35" s="614"/>
      <c r="AK35" s="614"/>
      <c r="AL35" s="615" t="s">
        <v>121</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29428</v>
      </c>
      <c r="CS35" s="631"/>
      <c r="CT35" s="631"/>
      <c r="CU35" s="631"/>
      <c r="CV35" s="631"/>
      <c r="CW35" s="631"/>
      <c r="CX35" s="631"/>
      <c r="CY35" s="632"/>
      <c r="CZ35" s="615">
        <v>0.1</v>
      </c>
      <c r="DA35" s="643"/>
      <c r="DB35" s="643"/>
      <c r="DC35" s="645"/>
      <c r="DD35" s="619">
        <v>28091</v>
      </c>
      <c r="DE35" s="631"/>
      <c r="DF35" s="631"/>
      <c r="DG35" s="631"/>
      <c r="DH35" s="631"/>
      <c r="DI35" s="631"/>
      <c r="DJ35" s="631"/>
      <c r="DK35" s="632"/>
      <c r="DL35" s="619">
        <v>27855</v>
      </c>
      <c r="DM35" s="631"/>
      <c r="DN35" s="631"/>
      <c r="DO35" s="631"/>
      <c r="DP35" s="631"/>
      <c r="DQ35" s="631"/>
      <c r="DR35" s="631"/>
      <c r="DS35" s="631"/>
      <c r="DT35" s="631"/>
      <c r="DU35" s="631"/>
      <c r="DV35" s="632"/>
      <c r="DW35" s="615">
        <v>0.3</v>
      </c>
      <c r="DX35" s="643"/>
      <c r="DY35" s="643"/>
      <c r="DZ35" s="643"/>
      <c r="EA35" s="643"/>
      <c r="EB35" s="643"/>
      <c r="EC35" s="644"/>
    </row>
    <row r="36" spans="2:133" ht="11.25" customHeight="1" x14ac:dyDescent="0.2">
      <c r="B36" s="607" t="s">
        <v>315</v>
      </c>
      <c r="C36" s="608"/>
      <c r="D36" s="608"/>
      <c r="E36" s="608"/>
      <c r="F36" s="608"/>
      <c r="G36" s="608"/>
      <c r="H36" s="608"/>
      <c r="I36" s="608"/>
      <c r="J36" s="608"/>
      <c r="K36" s="608"/>
      <c r="L36" s="608"/>
      <c r="M36" s="608"/>
      <c r="N36" s="608"/>
      <c r="O36" s="608"/>
      <c r="P36" s="608"/>
      <c r="Q36" s="609"/>
      <c r="R36" s="610">
        <v>756898</v>
      </c>
      <c r="S36" s="611"/>
      <c r="T36" s="611"/>
      <c r="U36" s="611"/>
      <c r="V36" s="611"/>
      <c r="W36" s="611"/>
      <c r="X36" s="611"/>
      <c r="Y36" s="612"/>
      <c r="Z36" s="613">
        <v>3.4</v>
      </c>
      <c r="AA36" s="613"/>
      <c r="AB36" s="613"/>
      <c r="AC36" s="613"/>
      <c r="AD36" s="614" t="s">
        <v>121</v>
      </c>
      <c r="AE36" s="614"/>
      <c r="AF36" s="614"/>
      <c r="AG36" s="614"/>
      <c r="AH36" s="614"/>
      <c r="AI36" s="614"/>
      <c r="AJ36" s="614"/>
      <c r="AK36" s="614"/>
      <c r="AL36" s="615" t="s">
        <v>121</v>
      </c>
      <c r="AM36" s="616"/>
      <c r="AN36" s="616"/>
      <c r="AO36" s="617"/>
      <c r="AP36" s="206"/>
      <c r="AQ36" s="676" t="s">
        <v>316</v>
      </c>
      <c r="AR36" s="677"/>
      <c r="AS36" s="677"/>
      <c r="AT36" s="677"/>
      <c r="AU36" s="677"/>
      <c r="AV36" s="677"/>
      <c r="AW36" s="677"/>
      <c r="AX36" s="677"/>
      <c r="AY36" s="678"/>
      <c r="AZ36" s="599">
        <v>1811949</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97773</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2651174</v>
      </c>
      <c r="CS36" s="611"/>
      <c r="CT36" s="611"/>
      <c r="CU36" s="611"/>
      <c r="CV36" s="611"/>
      <c r="CW36" s="611"/>
      <c r="CX36" s="611"/>
      <c r="CY36" s="612"/>
      <c r="CZ36" s="615">
        <v>12.8</v>
      </c>
      <c r="DA36" s="643"/>
      <c r="DB36" s="643"/>
      <c r="DC36" s="645"/>
      <c r="DD36" s="619">
        <v>1964501</v>
      </c>
      <c r="DE36" s="611"/>
      <c r="DF36" s="611"/>
      <c r="DG36" s="611"/>
      <c r="DH36" s="611"/>
      <c r="DI36" s="611"/>
      <c r="DJ36" s="611"/>
      <c r="DK36" s="612"/>
      <c r="DL36" s="619">
        <v>1382878</v>
      </c>
      <c r="DM36" s="611"/>
      <c r="DN36" s="611"/>
      <c r="DO36" s="611"/>
      <c r="DP36" s="611"/>
      <c r="DQ36" s="611"/>
      <c r="DR36" s="611"/>
      <c r="DS36" s="611"/>
      <c r="DT36" s="611"/>
      <c r="DU36" s="611"/>
      <c r="DV36" s="612"/>
      <c r="DW36" s="615">
        <v>16.600000000000001</v>
      </c>
      <c r="DX36" s="643"/>
      <c r="DY36" s="643"/>
      <c r="DZ36" s="643"/>
      <c r="EA36" s="643"/>
      <c r="EB36" s="643"/>
      <c r="EC36" s="644"/>
    </row>
    <row r="37" spans="2:133" ht="11.25" customHeight="1" x14ac:dyDescent="0.2">
      <c r="B37" s="607" t="s">
        <v>319</v>
      </c>
      <c r="C37" s="608"/>
      <c r="D37" s="608"/>
      <c r="E37" s="608"/>
      <c r="F37" s="608"/>
      <c r="G37" s="608"/>
      <c r="H37" s="608"/>
      <c r="I37" s="608"/>
      <c r="J37" s="608"/>
      <c r="K37" s="608"/>
      <c r="L37" s="608"/>
      <c r="M37" s="608"/>
      <c r="N37" s="608"/>
      <c r="O37" s="608"/>
      <c r="P37" s="608"/>
      <c r="Q37" s="609"/>
      <c r="R37" s="610">
        <v>331675</v>
      </c>
      <c r="S37" s="611"/>
      <c r="T37" s="611"/>
      <c r="U37" s="611"/>
      <c r="V37" s="611"/>
      <c r="W37" s="611"/>
      <c r="X37" s="611"/>
      <c r="Y37" s="612"/>
      <c r="Z37" s="613">
        <v>1.5</v>
      </c>
      <c r="AA37" s="613"/>
      <c r="AB37" s="613"/>
      <c r="AC37" s="613"/>
      <c r="AD37" s="614">
        <v>1000</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431042</v>
      </c>
      <c r="BA37" s="611"/>
      <c r="BB37" s="611"/>
      <c r="BC37" s="611"/>
      <c r="BD37" s="631"/>
      <c r="BE37" s="631"/>
      <c r="BF37" s="656"/>
      <c r="BG37" s="607" t="s">
        <v>321</v>
      </c>
      <c r="BH37" s="608"/>
      <c r="BI37" s="608"/>
      <c r="BJ37" s="608"/>
      <c r="BK37" s="608"/>
      <c r="BL37" s="608"/>
      <c r="BM37" s="608"/>
      <c r="BN37" s="608"/>
      <c r="BO37" s="608"/>
      <c r="BP37" s="608"/>
      <c r="BQ37" s="608"/>
      <c r="BR37" s="608"/>
      <c r="BS37" s="608"/>
      <c r="BT37" s="608"/>
      <c r="BU37" s="609"/>
      <c r="BV37" s="610">
        <v>72024</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879819</v>
      </c>
      <c r="CS37" s="631"/>
      <c r="CT37" s="631"/>
      <c r="CU37" s="631"/>
      <c r="CV37" s="631"/>
      <c r="CW37" s="631"/>
      <c r="CX37" s="631"/>
      <c r="CY37" s="632"/>
      <c r="CZ37" s="615">
        <v>4.2</v>
      </c>
      <c r="DA37" s="643"/>
      <c r="DB37" s="643"/>
      <c r="DC37" s="645"/>
      <c r="DD37" s="619">
        <v>848268</v>
      </c>
      <c r="DE37" s="631"/>
      <c r="DF37" s="631"/>
      <c r="DG37" s="631"/>
      <c r="DH37" s="631"/>
      <c r="DI37" s="631"/>
      <c r="DJ37" s="631"/>
      <c r="DK37" s="632"/>
      <c r="DL37" s="619">
        <v>754998</v>
      </c>
      <c r="DM37" s="631"/>
      <c r="DN37" s="631"/>
      <c r="DO37" s="631"/>
      <c r="DP37" s="631"/>
      <c r="DQ37" s="631"/>
      <c r="DR37" s="631"/>
      <c r="DS37" s="631"/>
      <c r="DT37" s="631"/>
      <c r="DU37" s="631"/>
      <c r="DV37" s="632"/>
      <c r="DW37" s="615">
        <v>9</v>
      </c>
      <c r="DX37" s="643"/>
      <c r="DY37" s="643"/>
      <c r="DZ37" s="643"/>
      <c r="EA37" s="643"/>
      <c r="EB37" s="643"/>
      <c r="EC37" s="644"/>
    </row>
    <row r="38" spans="2:133" ht="11.25" customHeight="1" x14ac:dyDescent="0.2">
      <c r="B38" s="607" t="s">
        <v>323</v>
      </c>
      <c r="C38" s="608"/>
      <c r="D38" s="608"/>
      <c r="E38" s="608"/>
      <c r="F38" s="608"/>
      <c r="G38" s="608"/>
      <c r="H38" s="608"/>
      <c r="I38" s="608"/>
      <c r="J38" s="608"/>
      <c r="K38" s="608"/>
      <c r="L38" s="608"/>
      <c r="M38" s="608"/>
      <c r="N38" s="608"/>
      <c r="O38" s="608"/>
      <c r="P38" s="608"/>
      <c r="Q38" s="609"/>
      <c r="R38" s="610">
        <v>1866966</v>
      </c>
      <c r="S38" s="611"/>
      <c r="T38" s="611"/>
      <c r="U38" s="611"/>
      <c r="V38" s="611"/>
      <c r="W38" s="611"/>
      <c r="X38" s="611"/>
      <c r="Y38" s="612"/>
      <c r="Z38" s="613">
        <v>8.5</v>
      </c>
      <c r="AA38" s="613"/>
      <c r="AB38" s="613"/>
      <c r="AC38" s="613"/>
      <c r="AD38" s="614" t="s">
        <v>121</v>
      </c>
      <c r="AE38" s="614"/>
      <c r="AF38" s="614"/>
      <c r="AG38" s="614"/>
      <c r="AH38" s="614"/>
      <c r="AI38" s="614"/>
      <c r="AJ38" s="614"/>
      <c r="AK38" s="614"/>
      <c r="AL38" s="615" t="s">
        <v>121</v>
      </c>
      <c r="AM38" s="616"/>
      <c r="AN38" s="616"/>
      <c r="AO38" s="617"/>
      <c r="AQ38" s="673" t="s">
        <v>324</v>
      </c>
      <c r="AR38" s="674"/>
      <c r="AS38" s="674"/>
      <c r="AT38" s="674"/>
      <c r="AU38" s="674"/>
      <c r="AV38" s="674"/>
      <c r="AW38" s="674"/>
      <c r="AX38" s="674"/>
      <c r="AY38" s="675"/>
      <c r="AZ38" s="610">
        <v>80248</v>
      </c>
      <c r="BA38" s="611"/>
      <c r="BB38" s="611"/>
      <c r="BC38" s="611"/>
      <c r="BD38" s="631"/>
      <c r="BE38" s="631"/>
      <c r="BF38" s="656"/>
      <c r="BG38" s="607" t="s">
        <v>325</v>
      </c>
      <c r="BH38" s="608"/>
      <c r="BI38" s="608"/>
      <c r="BJ38" s="608"/>
      <c r="BK38" s="608"/>
      <c r="BL38" s="608"/>
      <c r="BM38" s="608"/>
      <c r="BN38" s="608"/>
      <c r="BO38" s="608"/>
      <c r="BP38" s="608"/>
      <c r="BQ38" s="608"/>
      <c r="BR38" s="608"/>
      <c r="BS38" s="608"/>
      <c r="BT38" s="608"/>
      <c r="BU38" s="609"/>
      <c r="BV38" s="610">
        <v>3055</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1300659</v>
      </c>
      <c r="CS38" s="611"/>
      <c r="CT38" s="611"/>
      <c r="CU38" s="611"/>
      <c r="CV38" s="611"/>
      <c r="CW38" s="611"/>
      <c r="CX38" s="611"/>
      <c r="CY38" s="612"/>
      <c r="CZ38" s="615">
        <v>6.3</v>
      </c>
      <c r="DA38" s="643"/>
      <c r="DB38" s="643"/>
      <c r="DC38" s="645"/>
      <c r="DD38" s="619">
        <v>1084647</v>
      </c>
      <c r="DE38" s="611"/>
      <c r="DF38" s="611"/>
      <c r="DG38" s="611"/>
      <c r="DH38" s="611"/>
      <c r="DI38" s="611"/>
      <c r="DJ38" s="611"/>
      <c r="DK38" s="612"/>
      <c r="DL38" s="619">
        <v>1075416</v>
      </c>
      <c r="DM38" s="611"/>
      <c r="DN38" s="611"/>
      <c r="DO38" s="611"/>
      <c r="DP38" s="611"/>
      <c r="DQ38" s="611"/>
      <c r="DR38" s="611"/>
      <c r="DS38" s="611"/>
      <c r="DT38" s="611"/>
      <c r="DU38" s="611"/>
      <c r="DV38" s="612"/>
      <c r="DW38" s="615">
        <v>12.9</v>
      </c>
      <c r="DX38" s="643"/>
      <c r="DY38" s="643"/>
      <c r="DZ38" s="643"/>
      <c r="EA38" s="643"/>
      <c r="EB38" s="643"/>
      <c r="EC38" s="644"/>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328</v>
      </c>
      <c r="AR39" s="674"/>
      <c r="AS39" s="674"/>
      <c r="AT39" s="674"/>
      <c r="AU39" s="674"/>
      <c r="AV39" s="674"/>
      <c r="AW39" s="674"/>
      <c r="AX39" s="674"/>
      <c r="AY39" s="675"/>
      <c r="AZ39" s="610" t="s">
        <v>121</v>
      </c>
      <c r="BA39" s="611"/>
      <c r="BB39" s="611"/>
      <c r="BC39" s="611"/>
      <c r="BD39" s="631"/>
      <c r="BE39" s="631"/>
      <c r="BF39" s="656"/>
      <c r="BG39" s="607" t="s">
        <v>329</v>
      </c>
      <c r="BH39" s="608"/>
      <c r="BI39" s="608"/>
      <c r="BJ39" s="608"/>
      <c r="BK39" s="608"/>
      <c r="BL39" s="608"/>
      <c r="BM39" s="608"/>
      <c r="BN39" s="608"/>
      <c r="BO39" s="608"/>
      <c r="BP39" s="608"/>
      <c r="BQ39" s="608"/>
      <c r="BR39" s="608"/>
      <c r="BS39" s="608"/>
      <c r="BT39" s="608"/>
      <c r="BU39" s="609"/>
      <c r="BV39" s="610">
        <v>4716</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1885440</v>
      </c>
      <c r="CS39" s="631"/>
      <c r="CT39" s="631"/>
      <c r="CU39" s="631"/>
      <c r="CV39" s="631"/>
      <c r="CW39" s="631"/>
      <c r="CX39" s="631"/>
      <c r="CY39" s="632"/>
      <c r="CZ39" s="615">
        <v>9.1</v>
      </c>
      <c r="DA39" s="643"/>
      <c r="DB39" s="643"/>
      <c r="DC39" s="645"/>
      <c r="DD39" s="619">
        <v>371694</v>
      </c>
      <c r="DE39" s="631"/>
      <c r="DF39" s="631"/>
      <c r="DG39" s="631"/>
      <c r="DH39" s="631"/>
      <c r="DI39" s="631"/>
      <c r="DJ39" s="631"/>
      <c r="DK39" s="632"/>
      <c r="DL39" s="619" t="s">
        <v>121</v>
      </c>
      <c r="DM39" s="631"/>
      <c r="DN39" s="631"/>
      <c r="DO39" s="631"/>
      <c r="DP39" s="631"/>
      <c r="DQ39" s="631"/>
      <c r="DR39" s="631"/>
      <c r="DS39" s="631"/>
      <c r="DT39" s="631"/>
      <c r="DU39" s="631"/>
      <c r="DV39" s="632"/>
      <c r="DW39" s="615" t="s">
        <v>121</v>
      </c>
      <c r="DX39" s="643"/>
      <c r="DY39" s="643"/>
      <c r="DZ39" s="643"/>
      <c r="EA39" s="643"/>
      <c r="EB39" s="643"/>
      <c r="EC39" s="644"/>
    </row>
    <row r="40" spans="2:133" ht="11.25" customHeight="1" x14ac:dyDescent="0.2">
      <c r="B40" s="607" t="s">
        <v>331</v>
      </c>
      <c r="C40" s="608"/>
      <c r="D40" s="608"/>
      <c r="E40" s="608"/>
      <c r="F40" s="608"/>
      <c r="G40" s="608"/>
      <c r="H40" s="608"/>
      <c r="I40" s="608"/>
      <c r="J40" s="608"/>
      <c r="K40" s="608"/>
      <c r="L40" s="608"/>
      <c r="M40" s="608"/>
      <c r="N40" s="608"/>
      <c r="O40" s="608"/>
      <c r="P40" s="608"/>
      <c r="Q40" s="609"/>
      <c r="R40" s="610">
        <v>20466</v>
      </c>
      <c r="S40" s="611"/>
      <c r="T40" s="611"/>
      <c r="U40" s="611"/>
      <c r="V40" s="611"/>
      <c r="W40" s="611"/>
      <c r="X40" s="611"/>
      <c r="Y40" s="612"/>
      <c r="Z40" s="613">
        <v>0.1</v>
      </c>
      <c r="AA40" s="613"/>
      <c r="AB40" s="613"/>
      <c r="AC40" s="613"/>
      <c r="AD40" s="614" t="s">
        <v>121</v>
      </c>
      <c r="AE40" s="614"/>
      <c r="AF40" s="614"/>
      <c r="AG40" s="614"/>
      <c r="AH40" s="614"/>
      <c r="AI40" s="614"/>
      <c r="AJ40" s="614"/>
      <c r="AK40" s="614"/>
      <c r="AL40" s="615" t="s">
        <v>121</v>
      </c>
      <c r="AM40" s="616"/>
      <c r="AN40" s="616"/>
      <c r="AO40" s="617"/>
      <c r="AQ40" s="673" t="s">
        <v>332</v>
      </c>
      <c r="AR40" s="674"/>
      <c r="AS40" s="674"/>
      <c r="AT40" s="674"/>
      <c r="AU40" s="674"/>
      <c r="AV40" s="674"/>
      <c r="AW40" s="674"/>
      <c r="AX40" s="674"/>
      <c r="AY40" s="675"/>
      <c r="AZ40" s="610" t="s">
        <v>121</v>
      </c>
      <c r="BA40" s="611"/>
      <c r="BB40" s="611"/>
      <c r="BC40" s="611"/>
      <c r="BD40" s="631"/>
      <c r="BE40" s="631"/>
      <c r="BF40" s="656"/>
      <c r="BG40" s="660" t="s">
        <v>333</v>
      </c>
      <c r="BH40" s="661"/>
      <c r="BI40" s="661"/>
      <c r="BJ40" s="661"/>
      <c r="BK40" s="661"/>
      <c r="BL40" s="202"/>
      <c r="BM40" s="608" t="s">
        <v>334</v>
      </c>
      <c r="BN40" s="608"/>
      <c r="BO40" s="608"/>
      <c r="BP40" s="608"/>
      <c r="BQ40" s="608"/>
      <c r="BR40" s="608"/>
      <c r="BS40" s="608"/>
      <c r="BT40" s="608"/>
      <c r="BU40" s="609"/>
      <c r="BV40" s="610">
        <v>121</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276384</v>
      </c>
      <c r="CS40" s="611"/>
      <c r="CT40" s="611"/>
      <c r="CU40" s="611"/>
      <c r="CV40" s="611"/>
      <c r="CW40" s="611"/>
      <c r="CX40" s="611"/>
      <c r="CY40" s="612"/>
      <c r="CZ40" s="615">
        <v>1.3</v>
      </c>
      <c r="DA40" s="643"/>
      <c r="DB40" s="643"/>
      <c r="DC40" s="645"/>
      <c r="DD40" s="619" t="s">
        <v>121</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3"/>
      <c r="DY40" s="643"/>
      <c r="DZ40" s="643"/>
      <c r="EA40" s="643"/>
      <c r="EB40" s="643"/>
      <c r="EC40" s="644"/>
    </row>
    <row r="41" spans="2:133" ht="11.25" customHeight="1" x14ac:dyDescent="0.2">
      <c r="B41" s="633" t="s">
        <v>336</v>
      </c>
      <c r="C41" s="634"/>
      <c r="D41" s="634"/>
      <c r="E41" s="634"/>
      <c r="F41" s="634"/>
      <c r="G41" s="634"/>
      <c r="H41" s="634"/>
      <c r="I41" s="634"/>
      <c r="J41" s="634"/>
      <c r="K41" s="634"/>
      <c r="L41" s="634"/>
      <c r="M41" s="634"/>
      <c r="N41" s="634"/>
      <c r="O41" s="634"/>
      <c r="P41" s="634"/>
      <c r="Q41" s="635"/>
      <c r="R41" s="682">
        <v>21988785</v>
      </c>
      <c r="S41" s="683"/>
      <c r="T41" s="683"/>
      <c r="U41" s="683"/>
      <c r="V41" s="683"/>
      <c r="W41" s="683"/>
      <c r="X41" s="683"/>
      <c r="Y41" s="687"/>
      <c r="Z41" s="688">
        <v>100</v>
      </c>
      <c r="AA41" s="688"/>
      <c r="AB41" s="688"/>
      <c r="AC41" s="688"/>
      <c r="AD41" s="689">
        <v>8325219</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263044</v>
      </c>
      <c r="BA41" s="611"/>
      <c r="BB41" s="611"/>
      <c r="BC41" s="611"/>
      <c r="BD41" s="631"/>
      <c r="BE41" s="631"/>
      <c r="BF41" s="656"/>
      <c r="BG41" s="660"/>
      <c r="BH41" s="661"/>
      <c r="BI41" s="661"/>
      <c r="BJ41" s="661"/>
      <c r="BK41" s="661"/>
      <c r="BL41" s="202"/>
      <c r="BM41" s="608" t="s">
        <v>338</v>
      </c>
      <c r="BN41" s="608"/>
      <c r="BO41" s="608"/>
      <c r="BP41" s="608"/>
      <c r="BQ41" s="608"/>
      <c r="BR41" s="608"/>
      <c r="BS41" s="608"/>
      <c r="BT41" s="608"/>
      <c r="BU41" s="609"/>
      <c r="BV41" s="610">
        <v>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121</v>
      </c>
      <c r="CS41" s="631"/>
      <c r="CT41" s="631"/>
      <c r="CU41" s="631"/>
      <c r="CV41" s="631"/>
      <c r="CW41" s="631"/>
      <c r="CX41" s="631"/>
      <c r="CY41" s="632"/>
      <c r="CZ41" s="615" t="s">
        <v>121</v>
      </c>
      <c r="DA41" s="643"/>
      <c r="DB41" s="643"/>
      <c r="DC41" s="645"/>
      <c r="DD41" s="619" t="s">
        <v>121</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1037615</v>
      </c>
      <c r="BA42" s="683"/>
      <c r="BB42" s="683"/>
      <c r="BC42" s="683"/>
      <c r="BD42" s="669"/>
      <c r="BE42" s="669"/>
      <c r="BF42" s="671"/>
      <c r="BG42" s="662"/>
      <c r="BH42" s="663"/>
      <c r="BI42" s="663"/>
      <c r="BJ42" s="663"/>
      <c r="BK42" s="663"/>
      <c r="BL42" s="203"/>
      <c r="BM42" s="634" t="s">
        <v>341</v>
      </c>
      <c r="BN42" s="634"/>
      <c r="BO42" s="634"/>
      <c r="BP42" s="634"/>
      <c r="BQ42" s="634"/>
      <c r="BR42" s="634"/>
      <c r="BS42" s="634"/>
      <c r="BT42" s="634"/>
      <c r="BU42" s="635"/>
      <c r="BV42" s="682">
        <v>493</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3523384</v>
      </c>
      <c r="CS42" s="631"/>
      <c r="CT42" s="631"/>
      <c r="CU42" s="631"/>
      <c r="CV42" s="631"/>
      <c r="CW42" s="631"/>
      <c r="CX42" s="631"/>
      <c r="CY42" s="632"/>
      <c r="CZ42" s="615">
        <v>17</v>
      </c>
      <c r="DA42" s="643"/>
      <c r="DB42" s="643"/>
      <c r="DC42" s="645"/>
      <c r="DD42" s="619">
        <v>467957</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343</v>
      </c>
      <c r="CD43" s="607" t="s">
        <v>344</v>
      </c>
      <c r="CE43" s="608"/>
      <c r="CF43" s="608"/>
      <c r="CG43" s="608"/>
      <c r="CH43" s="608"/>
      <c r="CI43" s="608"/>
      <c r="CJ43" s="608"/>
      <c r="CK43" s="608"/>
      <c r="CL43" s="608"/>
      <c r="CM43" s="608"/>
      <c r="CN43" s="608"/>
      <c r="CO43" s="608"/>
      <c r="CP43" s="608"/>
      <c r="CQ43" s="609"/>
      <c r="CR43" s="610">
        <v>88635</v>
      </c>
      <c r="CS43" s="631"/>
      <c r="CT43" s="631"/>
      <c r="CU43" s="631"/>
      <c r="CV43" s="631"/>
      <c r="CW43" s="631"/>
      <c r="CX43" s="631"/>
      <c r="CY43" s="632"/>
      <c r="CZ43" s="615">
        <v>0.4</v>
      </c>
      <c r="DA43" s="643"/>
      <c r="DB43" s="643"/>
      <c r="DC43" s="645"/>
      <c r="DD43" s="619">
        <v>88635</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2984052</v>
      </c>
      <c r="CS44" s="611"/>
      <c r="CT44" s="611"/>
      <c r="CU44" s="611"/>
      <c r="CV44" s="611"/>
      <c r="CW44" s="611"/>
      <c r="CX44" s="611"/>
      <c r="CY44" s="612"/>
      <c r="CZ44" s="615">
        <v>14.4</v>
      </c>
      <c r="DA44" s="616"/>
      <c r="DB44" s="616"/>
      <c r="DC44" s="622"/>
      <c r="DD44" s="619">
        <v>367964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706230</v>
      </c>
      <c r="CS45" s="631"/>
      <c r="CT45" s="631"/>
      <c r="CU45" s="631"/>
      <c r="CV45" s="631"/>
      <c r="CW45" s="631"/>
      <c r="CX45" s="631"/>
      <c r="CY45" s="632"/>
      <c r="CZ45" s="615">
        <v>3.4</v>
      </c>
      <c r="DA45" s="643"/>
      <c r="DB45" s="643"/>
      <c r="DC45" s="645"/>
      <c r="DD45" s="619">
        <v>79790</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349</v>
      </c>
      <c r="CG46" s="608"/>
      <c r="CH46" s="608"/>
      <c r="CI46" s="608"/>
      <c r="CJ46" s="608"/>
      <c r="CK46" s="608"/>
      <c r="CL46" s="608"/>
      <c r="CM46" s="608"/>
      <c r="CN46" s="608"/>
      <c r="CO46" s="608"/>
      <c r="CP46" s="608"/>
      <c r="CQ46" s="609"/>
      <c r="CR46" s="610">
        <v>2275777</v>
      </c>
      <c r="CS46" s="611"/>
      <c r="CT46" s="611"/>
      <c r="CU46" s="611"/>
      <c r="CV46" s="611"/>
      <c r="CW46" s="611"/>
      <c r="CX46" s="611"/>
      <c r="CY46" s="612"/>
      <c r="CZ46" s="615">
        <v>11</v>
      </c>
      <c r="DA46" s="616"/>
      <c r="DB46" s="616"/>
      <c r="DC46" s="622"/>
      <c r="DD46" s="619">
        <v>286329</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350</v>
      </c>
      <c r="CG47" s="608"/>
      <c r="CH47" s="608"/>
      <c r="CI47" s="608"/>
      <c r="CJ47" s="608"/>
      <c r="CK47" s="608"/>
      <c r="CL47" s="608"/>
      <c r="CM47" s="608"/>
      <c r="CN47" s="608"/>
      <c r="CO47" s="608"/>
      <c r="CP47" s="608"/>
      <c r="CQ47" s="609"/>
      <c r="CR47" s="610">
        <v>539332</v>
      </c>
      <c r="CS47" s="631"/>
      <c r="CT47" s="631"/>
      <c r="CU47" s="631"/>
      <c r="CV47" s="631"/>
      <c r="CW47" s="631"/>
      <c r="CX47" s="631"/>
      <c r="CY47" s="632"/>
      <c r="CZ47" s="615">
        <v>2.6</v>
      </c>
      <c r="DA47" s="643"/>
      <c r="DB47" s="643"/>
      <c r="DC47" s="645"/>
      <c r="DD47" s="619">
        <v>99993</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2"/>
      <c r="CE48" s="653"/>
      <c r="CF48" s="607" t="s">
        <v>351</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3" t="s">
        <v>352</v>
      </c>
      <c r="CE49" s="634"/>
      <c r="CF49" s="634"/>
      <c r="CG49" s="634"/>
      <c r="CH49" s="634"/>
      <c r="CI49" s="634"/>
      <c r="CJ49" s="634"/>
      <c r="CK49" s="634"/>
      <c r="CL49" s="634"/>
      <c r="CM49" s="634"/>
      <c r="CN49" s="634"/>
      <c r="CO49" s="634"/>
      <c r="CP49" s="634"/>
      <c r="CQ49" s="635"/>
      <c r="CR49" s="682">
        <v>20742687</v>
      </c>
      <c r="CS49" s="669"/>
      <c r="CT49" s="669"/>
      <c r="CU49" s="669"/>
      <c r="CV49" s="669"/>
      <c r="CW49" s="669"/>
      <c r="CX49" s="669"/>
      <c r="CY49" s="698"/>
      <c r="CZ49" s="690">
        <v>100</v>
      </c>
      <c r="DA49" s="699"/>
      <c r="DB49" s="699"/>
      <c r="DC49" s="700"/>
      <c r="DD49" s="701">
        <v>9976193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0vqo8KXiTYPeXy0gJT4BUOqaoqlJp2R8B8s58WXEQZgid/kcn5gQlH95ZjACJR9HWlSpZXRQALunA4KpzbTh7A==" saltValue="EylPmh3Ew5aCztet8nIyD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1" zoomScale="50" zoomScaleNormal="5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375</v>
      </c>
      <c r="C7" s="737"/>
      <c r="D7" s="737"/>
      <c r="E7" s="737"/>
      <c r="F7" s="737"/>
      <c r="G7" s="737"/>
      <c r="H7" s="737"/>
      <c r="I7" s="737"/>
      <c r="J7" s="737"/>
      <c r="K7" s="737"/>
      <c r="L7" s="737"/>
      <c r="M7" s="737"/>
      <c r="N7" s="737"/>
      <c r="O7" s="737"/>
      <c r="P7" s="738"/>
      <c r="Q7" s="739">
        <v>21927</v>
      </c>
      <c r="R7" s="740"/>
      <c r="S7" s="740"/>
      <c r="T7" s="740"/>
      <c r="U7" s="740"/>
      <c r="V7" s="740">
        <v>20684</v>
      </c>
      <c r="W7" s="740"/>
      <c r="X7" s="740"/>
      <c r="Y7" s="740"/>
      <c r="Z7" s="740"/>
      <c r="AA7" s="740">
        <v>1243</v>
      </c>
      <c r="AB7" s="740"/>
      <c r="AC7" s="740"/>
      <c r="AD7" s="740"/>
      <c r="AE7" s="741"/>
      <c r="AF7" s="742">
        <v>664</v>
      </c>
      <c r="AG7" s="743"/>
      <c r="AH7" s="743"/>
      <c r="AI7" s="743"/>
      <c r="AJ7" s="744"/>
      <c r="AK7" s="745">
        <v>2541</v>
      </c>
      <c r="AL7" s="746"/>
      <c r="AM7" s="746"/>
      <c r="AN7" s="746"/>
      <c r="AO7" s="746"/>
      <c r="AP7" s="746">
        <v>9740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t="s">
        <v>558</v>
      </c>
      <c r="BS7" s="733" t="s">
        <v>559</v>
      </c>
      <c r="BT7" s="734"/>
      <c r="BU7" s="734"/>
      <c r="BV7" s="734"/>
      <c r="BW7" s="734"/>
      <c r="BX7" s="734"/>
      <c r="BY7" s="734"/>
      <c r="BZ7" s="734"/>
      <c r="CA7" s="734"/>
      <c r="CB7" s="734"/>
      <c r="CC7" s="734"/>
      <c r="CD7" s="734"/>
      <c r="CE7" s="734"/>
      <c r="CF7" s="734"/>
      <c r="CG7" s="749"/>
      <c r="CH7" s="730">
        <v>0</v>
      </c>
      <c r="CI7" s="731"/>
      <c r="CJ7" s="731"/>
      <c r="CK7" s="731"/>
      <c r="CL7" s="732"/>
      <c r="CM7" s="730">
        <v>2</v>
      </c>
      <c r="CN7" s="731"/>
      <c r="CO7" s="731"/>
      <c r="CP7" s="731"/>
      <c r="CQ7" s="732"/>
      <c r="CR7" s="730">
        <v>2</v>
      </c>
      <c r="CS7" s="731"/>
      <c r="CT7" s="731"/>
      <c r="CU7" s="731"/>
      <c r="CV7" s="732"/>
      <c r="CW7" s="730" t="s">
        <v>560</v>
      </c>
      <c r="CX7" s="731"/>
      <c r="CY7" s="731"/>
      <c r="CZ7" s="731"/>
      <c r="DA7" s="732"/>
      <c r="DB7" s="730" t="s">
        <v>560</v>
      </c>
      <c r="DC7" s="731"/>
      <c r="DD7" s="731"/>
      <c r="DE7" s="731"/>
      <c r="DF7" s="732"/>
      <c r="DG7" s="730">
        <v>1398</v>
      </c>
      <c r="DH7" s="731"/>
      <c r="DI7" s="731"/>
      <c r="DJ7" s="731"/>
      <c r="DK7" s="732"/>
      <c r="DL7" s="730" t="s">
        <v>487</v>
      </c>
      <c r="DM7" s="731"/>
      <c r="DN7" s="731"/>
      <c r="DO7" s="731"/>
      <c r="DP7" s="732"/>
      <c r="DQ7" s="730">
        <v>1398</v>
      </c>
      <c r="DR7" s="731"/>
      <c r="DS7" s="731"/>
      <c r="DT7" s="731"/>
      <c r="DU7" s="732"/>
      <c r="DV7" s="733"/>
      <c r="DW7" s="734"/>
      <c r="DX7" s="734"/>
      <c r="DY7" s="734"/>
      <c r="DZ7" s="735"/>
      <c r="EA7" s="217"/>
    </row>
    <row r="8" spans="1:131" s="218" customFormat="1" ht="26.25" customHeight="1" x14ac:dyDescent="0.2">
      <c r="A8" s="221">
        <v>2</v>
      </c>
      <c r="B8" s="767" t="s">
        <v>376</v>
      </c>
      <c r="C8" s="768"/>
      <c r="D8" s="768"/>
      <c r="E8" s="768"/>
      <c r="F8" s="768"/>
      <c r="G8" s="768"/>
      <c r="H8" s="768"/>
      <c r="I8" s="768"/>
      <c r="J8" s="768"/>
      <c r="K8" s="768"/>
      <c r="L8" s="768"/>
      <c r="M8" s="768"/>
      <c r="N8" s="768"/>
      <c r="O8" s="768"/>
      <c r="P8" s="769"/>
      <c r="Q8" s="770">
        <v>92</v>
      </c>
      <c r="R8" s="771"/>
      <c r="S8" s="771"/>
      <c r="T8" s="771"/>
      <c r="U8" s="771"/>
      <c r="V8" s="771">
        <v>89</v>
      </c>
      <c r="W8" s="771"/>
      <c r="X8" s="771"/>
      <c r="Y8" s="771"/>
      <c r="Z8" s="771"/>
      <c r="AA8" s="771">
        <v>3</v>
      </c>
      <c r="AB8" s="771"/>
      <c r="AC8" s="771"/>
      <c r="AD8" s="771"/>
      <c r="AE8" s="772"/>
      <c r="AF8" s="773">
        <v>3</v>
      </c>
      <c r="AG8" s="774"/>
      <c r="AH8" s="774"/>
      <c r="AI8" s="774"/>
      <c r="AJ8" s="775"/>
      <c r="AK8" s="756">
        <v>11</v>
      </c>
      <c r="AL8" s="757"/>
      <c r="AM8" s="757"/>
      <c r="AN8" s="757"/>
      <c r="AO8" s="757"/>
      <c r="AP8" s="757">
        <v>265</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378</v>
      </c>
      <c r="B23" s="776" t="s">
        <v>379</v>
      </c>
      <c r="C23" s="777"/>
      <c r="D23" s="777"/>
      <c r="E23" s="777"/>
      <c r="F23" s="777"/>
      <c r="G23" s="777"/>
      <c r="H23" s="777"/>
      <c r="I23" s="777"/>
      <c r="J23" s="777"/>
      <c r="K23" s="777"/>
      <c r="L23" s="777"/>
      <c r="M23" s="777"/>
      <c r="N23" s="777"/>
      <c r="O23" s="777"/>
      <c r="P23" s="778"/>
      <c r="Q23" s="779">
        <v>22019</v>
      </c>
      <c r="R23" s="780"/>
      <c r="S23" s="780"/>
      <c r="T23" s="780"/>
      <c r="U23" s="780"/>
      <c r="V23" s="780">
        <v>20773</v>
      </c>
      <c r="W23" s="780"/>
      <c r="X23" s="780"/>
      <c r="Y23" s="780"/>
      <c r="Z23" s="780"/>
      <c r="AA23" s="780">
        <v>1246</v>
      </c>
      <c r="AB23" s="780"/>
      <c r="AC23" s="780"/>
      <c r="AD23" s="780"/>
      <c r="AE23" s="781"/>
      <c r="AF23" s="782">
        <v>667</v>
      </c>
      <c r="AG23" s="780"/>
      <c r="AH23" s="780"/>
      <c r="AI23" s="780"/>
      <c r="AJ23" s="783"/>
      <c r="AK23" s="784"/>
      <c r="AL23" s="785"/>
      <c r="AM23" s="785"/>
      <c r="AN23" s="785"/>
      <c r="AO23" s="785"/>
      <c r="AP23" s="780">
        <v>10005</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365</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390</v>
      </c>
      <c r="C28" s="737"/>
      <c r="D28" s="737"/>
      <c r="E28" s="737"/>
      <c r="F28" s="737"/>
      <c r="G28" s="737"/>
      <c r="H28" s="737"/>
      <c r="I28" s="737"/>
      <c r="J28" s="737"/>
      <c r="K28" s="737"/>
      <c r="L28" s="737"/>
      <c r="M28" s="737"/>
      <c r="N28" s="737"/>
      <c r="O28" s="737"/>
      <c r="P28" s="738"/>
      <c r="Q28" s="809">
        <v>3642</v>
      </c>
      <c r="R28" s="810"/>
      <c r="S28" s="810"/>
      <c r="T28" s="810"/>
      <c r="U28" s="810"/>
      <c r="V28" s="810">
        <v>3544</v>
      </c>
      <c r="W28" s="810"/>
      <c r="X28" s="810"/>
      <c r="Y28" s="810"/>
      <c r="Z28" s="810"/>
      <c r="AA28" s="810">
        <v>98</v>
      </c>
      <c r="AB28" s="810"/>
      <c r="AC28" s="810"/>
      <c r="AD28" s="810"/>
      <c r="AE28" s="811"/>
      <c r="AF28" s="812">
        <v>98</v>
      </c>
      <c r="AG28" s="810"/>
      <c r="AH28" s="810"/>
      <c r="AI28" s="810"/>
      <c r="AJ28" s="813"/>
      <c r="AK28" s="814">
        <v>391</v>
      </c>
      <c r="AL28" s="815"/>
      <c r="AM28" s="815"/>
      <c r="AN28" s="815"/>
      <c r="AO28" s="815"/>
      <c r="AP28" s="815" t="s">
        <v>487</v>
      </c>
      <c r="AQ28" s="815"/>
      <c r="AR28" s="815"/>
      <c r="AS28" s="815"/>
      <c r="AT28" s="815"/>
      <c r="AU28" s="815" t="s">
        <v>487</v>
      </c>
      <c r="AV28" s="815"/>
      <c r="AW28" s="815"/>
      <c r="AX28" s="815"/>
      <c r="AY28" s="815"/>
      <c r="AZ28" s="816" t="s">
        <v>487</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391</v>
      </c>
      <c r="C29" s="768"/>
      <c r="D29" s="768"/>
      <c r="E29" s="768"/>
      <c r="F29" s="768"/>
      <c r="G29" s="768"/>
      <c r="H29" s="768"/>
      <c r="I29" s="768"/>
      <c r="J29" s="768"/>
      <c r="K29" s="768"/>
      <c r="L29" s="768"/>
      <c r="M29" s="768"/>
      <c r="N29" s="768"/>
      <c r="O29" s="768"/>
      <c r="P29" s="769"/>
      <c r="Q29" s="770">
        <v>463</v>
      </c>
      <c r="R29" s="771"/>
      <c r="S29" s="771"/>
      <c r="T29" s="771"/>
      <c r="U29" s="771"/>
      <c r="V29" s="771">
        <v>456</v>
      </c>
      <c r="W29" s="771"/>
      <c r="X29" s="771"/>
      <c r="Y29" s="771"/>
      <c r="Z29" s="771"/>
      <c r="AA29" s="771">
        <v>7</v>
      </c>
      <c r="AB29" s="771"/>
      <c r="AC29" s="771"/>
      <c r="AD29" s="771"/>
      <c r="AE29" s="772"/>
      <c r="AF29" s="773">
        <v>7</v>
      </c>
      <c r="AG29" s="774"/>
      <c r="AH29" s="774"/>
      <c r="AI29" s="774"/>
      <c r="AJ29" s="775"/>
      <c r="AK29" s="821">
        <v>139</v>
      </c>
      <c r="AL29" s="817"/>
      <c r="AM29" s="817"/>
      <c r="AN29" s="817"/>
      <c r="AO29" s="817"/>
      <c r="AP29" s="817" t="s">
        <v>487</v>
      </c>
      <c r="AQ29" s="817"/>
      <c r="AR29" s="817"/>
      <c r="AS29" s="817"/>
      <c r="AT29" s="817"/>
      <c r="AU29" s="817" t="s">
        <v>487</v>
      </c>
      <c r="AV29" s="817"/>
      <c r="AW29" s="817"/>
      <c r="AX29" s="817"/>
      <c r="AY29" s="817"/>
      <c r="AZ29" s="818" t="s">
        <v>487</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392</v>
      </c>
      <c r="C30" s="768"/>
      <c r="D30" s="768"/>
      <c r="E30" s="768"/>
      <c r="F30" s="768"/>
      <c r="G30" s="768"/>
      <c r="H30" s="768"/>
      <c r="I30" s="768"/>
      <c r="J30" s="768"/>
      <c r="K30" s="768"/>
      <c r="L30" s="768"/>
      <c r="M30" s="768"/>
      <c r="N30" s="768"/>
      <c r="O30" s="768"/>
      <c r="P30" s="769"/>
      <c r="Q30" s="770">
        <v>321</v>
      </c>
      <c r="R30" s="771"/>
      <c r="S30" s="771"/>
      <c r="T30" s="771"/>
      <c r="U30" s="771"/>
      <c r="V30" s="771">
        <v>306</v>
      </c>
      <c r="W30" s="771"/>
      <c r="X30" s="771"/>
      <c r="Y30" s="771"/>
      <c r="Z30" s="771"/>
      <c r="AA30" s="771">
        <v>15</v>
      </c>
      <c r="AB30" s="771"/>
      <c r="AC30" s="771"/>
      <c r="AD30" s="771"/>
      <c r="AE30" s="772"/>
      <c r="AF30" s="773">
        <v>88</v>
      </c>
      <c r="AG30" s="774"/>
      <c r="AH30" s="774"/>
      <c r="AI30" s="774"/>
      <c r="AJ30" s="775"/>
      <c r="AK30" s="821">
        <v>132</v>
      </c>
      <c r="AL30" s="817"/>
      <c r="AM30" s="817"/>
      <c r="AN30" s="817"/>
      <c r="AO30" s="817"/>
      <c r="AP30" s="817">
        <v>2405</v>
      </c>
      <c r="AQ30" s="817"/>
      <c r="AR30" s="817"/>
      <c r="AS30" s="817"/>
      <c r="AT30" s="817"/>
      <c r="AU30" s="817">
        <v>2121</v>
      </c>
      <c r="AV30" s="817"/>
      <c r="AW30" s="817"/>
      <c r="AX30" s="817"/>
      <c r="AY30" s="817"/>
      <c r="AZ30" s="818" t="s">
        <v>487</v>
      </c>
      <c r="BA30" s="818"/>
      <c r="BB30" s="818"/>
      <c r="BC30" s="818"/>
      <c r="BD30" s="818"/>
      <c r="BE30" s="819" t="s">
        <v>393</v>
      </c>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394</v>
      </c>
      <c r="C31" s="768"/>
      <c r="D31" s="768"/>
      <c r="E31" s="768"/>
      <c r="F31" s="768"/>
      <c r="G31" s="768"/>
      <c r="H31" s="768"/>
      <c r="I31" s="768"/>
      <c r="J31" s="768"/>
      <c r="K31" s="768"/>
      <c r="L31" s="768"/>
      <c r="M31" s="768"/>
      <c r="N31" s="768"/>
      <c r="O31" s="768"/>
      <c r="P31" s="769"/>
      <c r="Q31" s="770">
        <v>370</v>
      </c>
      <c r="R31" s="771"/>
      <c r="S31" s="771"/>
      <c r="T31" s="771"/>
      <c r="U31" s="771"/>
      <c r="V31" s="771">
        <v>360</v>
      </c>
      <c r="W31" s="771"/>
      <c r="X31" s="771"/>
      <c r="Y31" s="771"/>
      <c r="Z31" s="771"/>
      <c r="AA31" s="771">
        <v>10</v>
      </c>
      <c r="AB31" s="771"/>
      <c r="AC31" s="771"/>
      <c r="AD31" s="771"/>
      <c r="AE31" s="772"/>
      <c r="AF31" s="773">
        <v>106</v>
      </c>
      <c r="AG31" s="774"/>
      <c r="AH31" s="774"/>
      <c r="AI31" s="774"/>
      <c r="AJ31" s="775"/>
      <c r="AK31" s="821">
        <v>192</v>
      </c>
      <c r="AL31" s="817"/>
      <c r="AM31" s="817"/>
      <c r="AN31" s="817"/>
      <c r="AO31" s="817"/>
      <c r="AP31" s="817">
        <v>2222</v>
      </c>
      <c r="AQ31" s="817"/>
      <c r="AR31" s="817"/>
      <c r="AS31" s="817"/>
      <c r="AT31" s="817"/>
      <c r="AU31" s="817">
        <v>1844</v>
      </c>
      <c r="AV31" s="817"/>
      <c r="AW31" s="817"/>
      <c r="AX31" s="817"/>
      <c r="AY31" s="817"/>
      <c r="AZ31" s="818" t="s">
        <v>487</v>
      </c>
      <c r="BA31" s="818"/>
      <c r="BB31" s="818"/>
      <c r="BC31" s="818"/>
      <c r="BD31" s="818"/>
      <c r="BE31" s="819" t="s">
        <v>393</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395</v>
      </c>
      <c r="C32" s="768"/>
      <c r="D32" s="768"/>
      <c r="E32" s="768"/>
      <c r="F32" s="768"/>
      <c r="G32" s="768"/>
      <c r="H32" s="768"/>
      <c r="I32" s="768"/>
      <c r="J32" s="768"/>
      <c r="K32" s="768"/>
      <c r="L32" s="768"/>
      <c r="M32" s="768"/>
      <c r="N32" s="768"/>
      <c r="O32" s="768"/>
      <c r="P32" s="769"/>
      <c r="Q32" s="770">
        <v>113</v>
      </c>
      <c r="R32" s="771"/>
      <c r="S32" s="771"/>
      <c r="T32" s="771"/>
      <c r="U32" s="771"/>
      <c r="V32" s="771">
        <v>102</v>
      </c>
      <c r="W32" s="771"/>
      <c r="X32" s="771"/>
      <c r="Y32" s="771"/>
      <c r="Z32" s="771"/>
      <c r="AA32" s="771">
        <v>11</v>
      </c>
      <c r="AB32" s="771"/>
      <c r="AC32" s="771"/>
      <c r="AD32" s="771"/>
      <c r="AE32" s="772"/>
      <c r="AF32" s="773">
        <v>41</v>
      </c>
      <c r="AG32" s="774"/>
      <c r="AH32" s="774"/>
      <c r="AI32" s="774"/>
      <c r="AJ32" s="775"/>
      <c r="AK32" s="821">
        <v>68</v>
      </c>
      <c r="AL32" s="817"/>
      <c r="AM32" s="817"/>
      <c r="AN32" s="817"/>
      <c r="AO32" s="817"/>
      <c r="AP32" s="817">
        <v>367</v>
      </c>
      <c r="AQ32" s="817"/>
      <c r="AR32" s="817"/>
      <c r="AS32" s="817"/>
      <c r="AT32" s="817"/>
      <c r="AU32" s="817">
        <v>301</v>
      </c>
      <c r="AV32" s="817"/>
      <c r="AW32" s="817"/>
      <c r="AX32" s="817"/>
      <c r="AY32" s="817"/>
      <c r="AZ32" s="818" t="s">
        <v>487</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378</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340</v>
      </c>
      <c r="AG63" s="831"/>
      <c r="AH63" s="831"/>
      <c r="AI63" s="831"/>
      <c r="AJ63" s="832"/>
      <c r="AK63" s="833"/>
      <c r="AL63" s="828"/>
      <c r="AM63" s="828"/>
      <c r="AN63" s="828"/>
      <c r="AO63" s="828"/>
      <c r="AP63" s="831">
        <v>4994</v>
      </c>
      <c r="AQ63" s="831"/>
      <c r="AR63" s="831"/>
      <c r="AS63" s="831"/>
      <c r="AT63" s="831"/>
      <c r="AU63" s="831">
        <v>4266</v>
      </c>
      <c r="AV63" s="831"/>
      <c r="AW63" s="831"/>
      <c r="AX63" s="831"/>
      <c r="AY63" s="831"/>
      <c r="AZ63" s="835"/>
      <c r="BA63" s="835"/>
      <c r="BB63" s="835"/>
      <c r="BC63" s="835"/>
      <c r="BD63" s="835"/>
      <c r="BE63" s="836"/>
      <c r="BF63" s="836"/>
      <c r="BG63" s="836"/>
      <c r="BH63" s="836"/>
      <c r="BI63" s="837"/>
      <c r="BJ63" s="838" t="s">
        <v>121</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399</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400</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548</v>
      </c>
      <c r="C68" s="857"/>
      <c r="D68" s="857"/>
      <c r="E68" s="857"/>
      <c r="F68" s="857"/>
      <c r="G68" s="857"/>
      <c r="H68" s="857"/>
      <c r="I68" s="857"/>
      <c r="J68" s="857"/>
      <c r="K68" s="857"/>
      <c r="L68" s="857"/>
      <c r="M68" s="857"/>
      <c r="N68" s="857"/>
      <c r="O68" s="857"/>
      <c r="P68" s="858"/>
      <c r="Q68" s="859">
        <v>411</v>
      </c>
      <c r="R68" s="853"/>
      <c r="S68" s="853"/>
      <c r="T68" s="853"/>
      <c r="U68" s="853"/>
      <c r="V68" s="853">
        <v>379</v>
      </c>
      <c r="W68" s="853"/>
      <c r="X68" s="853"/>
      <c r="Y68" s="853"/>
      <c r="Z68" s="853"/>
      <c r="AA68" s="853">
        <v>32</v>
      </c>
      <c r="AB68" s="853"/>
      <c r="AC68" s="853"/>
      <c r="AD68" s="853"/>
      <c r="AE68" s="853"/>
      <c r="AF68" s="853">
        <v>32</v>
      </c>
      <c r="AG68" s="853"/>
      <c r="AH68" s="853"/>
      <c r="AI68" s="853"/>
      <c r="AJ68" s="853"/>
      <c r="AK68" s="853">
        <v>6</v>
      </c>
      <c r="AL68" s="853"/>
      <c r="AM68" s="853"/>
      <c r="AN68" s="853"/>
      <c r="AO68" s="853"/>
      <c r="AP68" s="853">
        <v>54</v>
      </c>
      <c r="AQ68" s="853"/>
      <c r="AR68" s="853"/>
      <c r="AS68" s="853"/>
      <c r="AT68" s="853"/>
      <c r="AU68" s="853">
        <v>21</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549</v>
      </c>
      <c r="C69" s="861"/>
      <c r="D69" s="861"/>
      <c r="E69" s="861"/>
      <c r="F69" s="861"/>
      <c r="G69" s="861"/>
      <c r="H69" s="861"/>
      <c r="I69" s="861"/>
      <c r="J69" s="861"/>
      <c r="K69" s="861"/>
      <c r="L69" s="861"/>
      <c r="M69" s="861"/>
      <c r="N69" s="861"/>
      <c r="O69" s="861"/>
      <c r="P69" s="862"/>
      <c r="Q69" s="863">
        <v>3328</v>
      </c>
      <c r="R69" s="817"/>
      <c r="S69" s="817"/>
      <c r="T69" s="817"/>
      <c r="U69" s="817"/>
      <c r="V69" s="817">
        <v>3263</v>
      </c>
      <c r="W69" s="817"/>
      <c r="X69" s="817"/>
      <c r="Y69" s="817"/>
      <c r="Z69" s="817"/>
      <c r="AA69" s="817">
        <v>65</v>
      </c>
      <c r="AB69" s="817"/>
      <c r="AC69" s="817"/>
      <c r="AD69" s="817"/>
      <c r="AE69" s="817"/>
      <c r="AF69" s="817">
        <v>65</v>
      </c>
      <c r="AG69" s="817"/>
      <c r="AH69" s="817"/>
      <c r="AI69" s="817"/>
      <c r="AJ69" s="817"/>
      <c r="AK69" s="817">
        <v>64</v>
      </c>
      <c r="AL69" s="817"/>
      <c r="AM69" s="817"/>
      <c r="AN69" s="817"/>
      <c r="AO69" s="817"/>
      <c r="AP69" s="817">
        <v>2214</v>
      </c>
      <c r="AQ69" s="817"/>
      <c r="AR69" s="817"/>
      <c r="AS69" s="817"/>
      <c r="AT69" s="817"/>
      <c r="AU69" s="817">
        <v>392</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550</v>
      </c>
      <c r="C70" s="861"/>
      <c r="D70" s="861"/>
      <c r="E70" s="861"/>
      <c r="F70" s="861"/>
      <c r="G70" s="861"/>
      <c r="H70" s="861"/>
      <c r="I70" s="861"/>
      <c r="J70" s="861"/>
      <c r="K70" s="861"/>
      <c r="L70" s="861"/>
      <c r="M70" s="861"/>
      <c r="N70" s="861"/>
      <c r="O70" s="861"/>
      <c r="P70" s="862"/>
      <c r="Q70" s="863">
        <v>18017</v>
      </c>
      <c r="R70" s="817"/>
      <c r="S70" s="817"/>
      <c r="T70" s="817"/>
      <c r="U70" s="817"/>
      <c r="V70" s="817">
        <v>17271</v>
      </c>
      <c r="W70" s="817"/>
      <c r="X70" s="817"/>
      <c r="Y70" s="817"/>
      <c r="Z70" s="817"/>
      <c r="AA70" s="817">
        <v>746</v>
      </c>
      <c r="AB70" s="817"/>
      <c r="AC70" s="817"/>
      <c r="AD70" s="817"/>
      <c r="AE70" s="817"/>
      <c r="AF70" s="817">
        <v>371</v>
      </c>
      <c r="AG70" s="817"/>
      <c r="AH70" s="817"/>
      <c r="AI70" s="817"/>
      <c r="AJ70" s="817"/>
      <c r="AK70" s="817">
        <v>2779</v>
      </c>
      <c r="AL70" s="817"/>
      <c r="AM70" s="817"/>
      <c r="AN70" s="817"/>
      <c r="AO70" s="817"/>
      <c r="AP70" s="817" t="s">
        <v>487</v>
      </c>
      <c r="AQ70" s="817"/>
      <c r="AR70" s="817"/>
      <c r="AS70" s="817"/>
      <c r="AT70" s="817"/>
      <c r="AU70" s="817" t="s">
        <v>487</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551</v>
      </c>
      <c r="C71" s="861"/>
      <c r="D71" s="861"/>
      <c r="E71" s="861"/>
      <c r="F71" s="861"/>
      <c r="G71" s="861"/>
      <c r="H71" s="861"/>
      <c r="I71" s="861"/>
      <c r="J71" s="861"/>
      <c r="K71" s="861"/>
      <c r="L71" s="861"/>
      <c r="M71" s="861"/>
      <c r="N71" s="861"/>
      <c r="O71" s="861"/>
      <c r="P71" s="862"/>
      <c r="Q71" s="863">
        <v>127</v>
      </c>
      <c r="R71" s="817"/>
      <c r="S71" s="817"/>
      <c r="T71" s="817"/>
      <c r="U71" s="817"/>
      <c r="V71" s="817">
        <v>122</v>
      </c>
      <c r="W71" s="817"/>
      <c r="X71" s="817"/>
      <c r="Y71" s="817"/>
      <c r="Z71" s="817"/>
      <c r="AA71" s="817">
        <v>5</v>
      </c>
      <c r="AB71" s="817"/>
      <c r="AC71" s="817"/>
      <c r="AD71" s="817"/>
      <c r="AE71" s="817"/>
      <c r="AF71" s="817">
        <v>5</v>
      </c>
      <c r="AG71" s="817"/>
      <c r="AH71" s="817"/>
      <c r="AI71" s="817"/>
      <c r="AJ71" s="817"/>
      <c r="AK71" s="817">
        <v>40</v>
      </c>
      <c r="AL71" s="817"/>
      <c r="AM71" s="817"/>
      <c r="AN71" s="817"/>
      <c r="AO71" s="817"/>
      <c r="AP71" s="817" t="s">
        <v>487</v>
      </c>
      <c r="AQ71" s="817"/>
      <c r="AR71" s="817"/>
      <c r="AS71" s="817"/>
      <c r="AT71" s="817"/>
      <c r="AU71" s="817" t="s">
        <v>487</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552</v>
      </c>
      <c r="C72" s="861"/>
      <c r="D72" s="861"/>
      <c r="E72" s="861"/>
      <c r="F72" s="861"/>
      <c r="G72" s="861"/>
      <c r="H72" s="861"/>
      <c r="I72" s="861"/>
      <c r="J72" s="861"/>
      <c r="K72" s="861"/>
      <c r="L72" s="861"/>
      <c r="M72" s="861"/>
      <c r="N72" s="861"/>
      <c r="O72" s="861"/>
      <c r="P72" s="862"/>
      <c r="Q72" s="863">
        <v>140745</v>
      </c>
      <c r="R72" s="817"/>
      <c r="S72" s="817"/>
      <c r="T72" s="817"/>
      <c r="U72" s="817"/>
      <c r="V72" s="817">
        <v>139623</v>
      </c>
      <c r="W72" s="817"/>
      <c r="X72" s="817"/>
      <c r="Y72" s="817"/>
      <c r="Z72" s="817"/>
      <c r="AA72" s="817">
        <v>1121</v>
      </c>
      <c r="AB72" s="817"/>
      <c r="AC72" s="817"/>
      <c r="AD72" s="817"/>
      <c r="AE72" s="817"/>
      <c r="AF72" s="817">
        <v>206</v>
      </c>
      <c r="AG72" s="817"/>
      <c r="AH72" s="817"/>
      <c r="AI72" s="817"/>
      <c r="AJ72" s="817"/>
      <c r="AK72" s="817">
        <v>773</v>
      </c>
      <c r="AL72" s="817"/>
      <c r="AM72" s="817"/>
      <c r="AN72" s="817"/>
      <c r="AO72" s="817"/>
      <c r="AP72" s="817" t="s">
        <v>487</v>
      </c>
      <c r="AQ72" s="817"/>
      <c r="AR72" s="817"/>
      <c r="AS72" s="817"/>
      <c r="AT72" s="817"/>
      <c r="AU72" s="817" t="s">
        <v>487</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553</v>
      </c>
      <c r="C73" s="861"/>
      <c r="D73" s="861"/>
      <c r="E73" s="861"/>
      <c r="F73" s="861"/>
      <c r="G73" s="861"/>
      <c r="H73" s="861"/>
      <c r="I73" s="861"/>
      <c r="J73" s="861"/>
      <c r="K73" s="861"/>
      <c r="L73" s="861"/>
      <c r="M73" s="861"/>
      <c r="N73" s="861"/>
      <c r="O73" s="861"/>
      <c r="P73" s="862"/>
      <c r="Q73" s="863">
        <v>2877</v>
      </c>
      <c r="R73" s="817"/>
      <c r="S73" s="817"/>
      <c r="T73" s="817"/>
      <c r="U73" s="817"/>
      <c r="V73" s="817">
        <v>2785</v>
      </c>
      <c r="W73" s="817"/>
      <c r="X73" s="817"/>
      <c r="Y73" s="817"/>
      <c r="Z73" s="817"/>
      <c r="AA73" s="817">
        <v>92</v>
      </c>
      <c r="AB73" s="817"/>
      <c r="AC73" s="817"/>
      <c r="AD73" s="817"/>
      <c r="AE73" s="817"/>
      <c r="AF73" s="817">
        <v>92</v>
      </c>
      <c r="AG73" s="817"/>
      <c r="AH73" s="817"/>
      <c r="AI73" s="817"/>
      <c r="AJ73" s="817"/>
      <c r="AK73" s="817">
        <v>10</v>
      </c>
      <c r="AL73" s="817"/>
      <c r="AM73" s="817"/>
      <c r="AN73" s="817"/>
      <c r="AO73" s="817"/>
      <c r="AP73" s="817" t="s">
        <v>487</v>
      </c>
      <c r="AQ73" s="817"/>
      <c r="AR73" s="817"/>
      <c r="AS73" s="817"/>
      <c r="AT73" s="817"/>
      <c r="AU73" s="817" t="s">
        <v>487</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554</v>
      </c>
      <c r="C74" s="861"/>
      <c r="D74" s="861"/>
      <c r="E74" s="861"/>
      <c r="F74" s="861"/>
      <c r="G74" s="861"/>
      <c r="H74" s="861"/>
      <c r="I74" s="861"/>
      <c r="J74" s="861"/>
      <c r="K74" s="861"/>
      <c r="L74" s="861"/>
      <c r="M74" s="861"/>
      <c r="N74" s="861"/>
      <c r="O74" s="861"/>
      <c r="P74" s="862"/>
      <c r="Q74" s="863">
        <v>21</v>
      </c>
      <c r="R74" s="817"/>
      <c r="S74" s="817"/>
      <c r="T74" s="817"/>
      <c r="U74" s="817"/>
      <c r="V74" s="817">
        <v>20</v>
      </c>
      <c r="W74" s="817"/>
      <c r="X74" s="817"/>
      <c r="Y74" s="817"/>
      <c r="Z74" s="817"/>
      <c r="AA74" s="817">
        <v>0</v>
      </c>
      <c r="AB74" s="817"/>
      <c r="AC74" s="817"/>
      <c r="AD74" s="817"/>
      <c r="AE74" s="817"/>
      <c r="AF74" s="817">
        <v>0</v>
      </c>
      <c r="AG74" s="817"/>
      <c r="AH74" s="817"/>
      <c r="AI74" s="817"/>
      <c r="AJ74" s="817"/>
      <c r="AK74" s="817">
        <v>0</v>
      </c>
      <c r="AL74" s="817"/>
      <c r="AM74" s="817"/>
      <c r="AN74" s="817"/>
      <c r="AO74" s="817"/>
      <c r="AP74" s="817" t="s">
        <v>487</v>
      </c>
      <c r="AQ74" s="817"/>
      <c r="AR74" s="817"/>
      <c r="AS74" s="817"/>
      <c r="AT74" s="817"/>
      <c r="AU74" s="817" t="s">
        <v>487</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555</v>
      </c>
      <c r="C75" s="861"/>
      <c r="D75" s="861"/>
      <c r="E75" s="861"/>
      <c r="F75" s="861"/>
      <c r="G75" s="861"/>
      <c r="H75" s="861"/>
      <c r="I75" s="861"/>
      <c r="J75" s="861"/>
      <c r="K75" s="861"/>
      <c r="L75" s="861"/>
      <c r="M75" s="861"/>
      <c r="N75" s="861"/>
      <c r="O75" s="861"/>
      <c r="P75" s="862"/>
      <c r="Q75" s="864">
        <v>2756</v>
      </c>
      <c r="R75" s="865"/>
      <c r="S75" s="865"/>
      <c r="T75" s="865"/>
      <c r="U75" s="821"/>
      <c r="V75" s="866">
        <v>2686</v>
      </c>
      <c r="W75" s="865"/>
      <c r="X75" s="865"/>
      <c r="Y75" s="865"/>
      <c r="Z75" s="821"/>
      <c r="AA75" s="866">
        <v>70</v>
      </c>
      <c r="AB75" s="865"/>
      <c r="AC75" s="865"/>
      <c r="AD75" s="865"/>
      <c r="AE75" s="821"/>
      <c r="AF75" s="866">
        <v>70</v>
      </c>
      <c r="AG75" s="865"/>
      <c r="AH75" s="865"/>
      <c r="AI75" s="865"/>
      <c r="AJ75" s="821"/>
      <c r="AK75" s="866">
        <v>9</v>
      </c>
      <c r="AL75" s="865"/>
      <c r="AM75" s="865"/>
      <c r="AN75" s="865"/>
      <c r="AO75" s="821"/>
      <c r="AP75" s="866">
        <v>4386</v>
      </c>
      <c r="AQ75" s="865"/>
      <c r="AR75" s="865"/>
      <c r="AS75" s="865"/>
      <c r="AT75" s="821"/>
      <c r="AU75" s="866">
        <v>514</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t="s">
        <v>556</v>
      </c>
      <c r="C76" s="861"/>
      <c r="D76" s="861"/>
      <c r="E76" s="861"/>
      <c r="F76" s="861"/>
      <c r="G76" s="861"/>
      <c r="H76" s="861"/>
      <c r="I76" s="861"/>
      <c r="J76" s="861"/>
      <c r="K76" s="861"/>
      <c r="L76" s="861"/>
      <c r="M76" s="861"/>
      <c r="N76" s="861"/>
      <c r="O76" s="861"/>
      <c r="P76" s="862"/>
      <c r="Q76" s="864">
        <v>1536</v>
      </c>
      <c r="R76" s="865"/>
      <c r="S76" s="865"/>
      <c r="T76" s="865"/>
      <c r="U76" s="821"/>
      <c r="V76" s="866">
        <v>1529</v>
      </c>
      <c r="W76" s="865"/>
      <c r="X76" s="865"/>
      <c r="Y76" s="865"/>
      <c r="Z76" s="821"/>
      <c r="AA76" s="866">
        <v>7</v>
      </c>
      <c r="AB76" s="865"/>
      <c r="AC76" s="865"/>
      <c r="AD76" s="865"/>
      <c r="AE76" s="821"/>
      <c r="AF76" s="866">
        <v>3824</v>
      </c>
      <c r="AG76" s="865"/>
      <c r="AH76" s="865"/>
      <c r="AI76" s="865"/>
      <c r="AJ76" s="821"/>
      <c r="AK76" s="866">
        <v>1</v>
      </c>
      <c r="AL76" s="865"/>
      <c r="AM76" s="865"/>
      <c r="AN76" s="865"/>
      <c r="AO76" s="821"/>
      <c r="AP76" s="866">
        <v>1913</v>
      </c>
      <c r="AQ76" s="865"/>
      <c r="AR76" s="865"/>
      <c r="AS76" s="865"/>
      <c r="AT76" s="821"/>
      <c r="AU76" s="866">
        <v>0</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t="s">
        <v>557</v>
      </c>
      <c r="C77" s="861"/>
      <c r="D77" s="861"/>
      <c r="E77" s="861"/>
      <c r="F77" s="861"/>
      <c r="G77" s="861"/>
      <c r="H77" s="861"/>
      <c r="I77" s="861"/>
      <c r="J77" s="861"/>
      <c r="K77" s="861"/>
      <c r="L77" s="861"/>
      <c r="M77" s="861"/>
      <c r="N77" s="861"/>
      <c r="O77" s="861"/>
      <c r="P77" s="862"/>
      <c r="Q77" s="864">
        <v>3607</v>
      </c>
      <c r="R77" s="865"/>
      <c r="S77" s="865"/>
      <c r="T77" s="865"/>
      <c r="U77" s="821"/>
      <c r="V77" s="866">
        <v>3630</v>
      </c>
      <c r="W77" s="865"/>
      <c r="X77" s="865"/>
      <c r="Y77" s="865"/>
      <c r="Z77" s="821"/>
      <c r="AA77" s="866">
        <v>-23</v>
      </c>
      <c r="AB77" s="865"/>
      <c r="AC77" s="865"/>
      <c r="AD77" s="865"/>
      <c r="AE77" s="821"/>
      <c r="AF77" s="866">
        <v>3530</v>
      </c>
      <c r="AG77" s="865"/>
      <c r="AH77" s="865"/>
      <c r="AI77" s="865"/>
      <c r="AJ77" s="821"/>
      <c r="AK77" s="866">
        <v>326</v>
      </c>
      <c r="AL77" s="865"/>
      <c r="AM77" s="865"/>
      <c r="AN77" s="865"/>
      <c r="AO77" s="821"/>
      <c r="AP77" s="866">
        <v>4484</v>
      </c>
      <c r="AQ77" s="865"/>
      <c r="AR77" s="865"/>
      <c r="AS77" s="865"/>
      <c r="AT77" s="821"/>
      <c r="AU77" s="866">
        <v>84</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378</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8195</v>
      </c>
      <c r="AG88" s="831"/>
      <c r="AH88" s="831"/>
      <c r="AI88" s="831"/>
      <c r="AJ88" s="831"/>
      <c r="AK88" s="828"/>
      <c r="AL88" s="828"/>
      <c r="AM88" s="828"/>
      <c r="AN88" s="828"/>
      <c r="AO88" s="828"/>
      <c r="AP88" s="831">
        <v>13051</v>
      </c>
      <c r="AQ88" s="831"/>
      <c r="AR88" s="831"/>
      <c r="AS88" s="831"/>
      <c r="AT88" s="831"/>
      <c r="AU88" s="831">
        <v>1011</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v>
      </c>
      <c r="CS102" s="839"/>
      <c r="CT102" s="839"/>
      <c r="CU102" s="839"/>
      <c r="CV102" s="878"/>
      <c r="CW102" s="877" t="s">
        <v>487</v>
      </c>
      <c r="CX102" s="839"/>
      <c r="CY102" s="839"/>
      <c r="CZ102" s="839"/>
      <c r="DA102" s="878"/>
      <c r="DB102" s="877" t="s">
        <v>487</v>
      </c>
      <c r="DC102" s="839"/>
      <c r="DD102" s="839"/>
      <c r="DE102" s="839"/>
      <c r="DF102" s="878"/>
      <c r="DG102" s="877">
        <v>1398</v>
      </c>
      <c r="DH102" s="839"/>
      <c r="DI102" s="839"/>
      <c r="DJ102" s="839"/>
      <c r="DK102" s="878"/>
      <c r="DL102" s="877" t="s">
        <v>487</v>
      </c>
      <c r="DM102" s="839"/>
      <c r="DN102" s="839"/>
      <c r="DO102" s="839"/>
      <c r="DP102" s="878"/>
      <c r="DQ102" s="877">
        <v>1398</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295</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295</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295</v>
      </c>
      <c r="DR109" s="880"/>
      <c r="DS109" s="880"/>
      <c r="DT109" s="880"/>
      <c r="DU109" s="881"/>
      <c r="DV109" s="879" t="s">
        <v>412</v>
      </c>
      <c r="DW109" s="880"/>
      <c r="DX109" s="880"/>
      <c r="DY109" s="880"/>
      <c r="DZ109" s="882"/>
    </row>
    <row r="110" spans="1:131" s="212" customFormat="1" ht="26.25" customHeight="1" x14ac:dyDescent="0.2">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1436549</v>
      </c>
      <c r="AB110" s="887"/>
      <c r="AC110" s="887"/>
      <c r="AD110" s="887"/>
      <c r="AE110" s="888"/>
      <c r="AF110" s="889">
        <v>1345421</v>
      </c>
      <c r="AG110" s="887"/>
      <c r="AH110" s="887"/>
      <c r="AI110" s="887"/>
      <c r="AJ110" s="888"/>
      <c r="AK110" s="889">
        <v>1291946</v>
      </c>
      <c r="AL110" s="887"/>
      <c r="AM110" s="887"/>
      <c r="AN110" s="887"/>
      <c r="AO110" s="888"/>
      <c r="AP110" s="890">
        <v>18.2</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10227179</v>
      </c>
      <c r="BR110" s="918"/>
      <c r="BS110" s="918"/>
      <c r="BT110" s="918"/>
      <c r="BU110" s="918"/>
      <c r="BV110" s="918">
        <v>9393498</v>
      </c>
      <c r="BW110" s="918"/>
      <c r="BX110" s="918"/>
      <c r="BY110" s="918"/>
      <c r="BZ110" s="918"/>
      <c r="CA110" s="918">
        <v>10005808</v>
      </c>
      <c r="CB110" s="918"/>
      <c r="CC110" s="918"/>
      <c r="CD110" s="918"/>
      <c r="CE110" s="918"/>
      <c r="CF110" s="931">
        <v>140.69999999999999</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2">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v>1390377</v>
      </c>
      <c r="BR111" s="913"/>
      <c r="BS111" s="913"/>
      <c r="BT111" s="913"/>
      <c r="BU111" s="913"/>
      <c r="BV111" s="913">
        <v>1393580</v>
      </c>
      <c r="BW111" s="913"/>
      <c r="BX111" s="913"/>
      <c r="BY111" s="913"/>
      <c r="BZ111" s="913"/>
      <c r="CA111" s="913">
        <v>1396957</v>
      </c>
      <c r="CB111" s="913"/>
      <c r="CC111" s="913"/>
      <c r="CD111" s="913"/>
      <c r="CE111" s="913"/>
      <c r="CF111" s="907">
        <v>19.600000000000001</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2">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4187147</v>
      </c>
      <c r="BR112" s="913"/>
      <c r="BS112" s="913"/>
      <c r="BT112" s="913"/>
      <c r="BU112" s="913"/>
      <c r="BV112" s="913">
        <v>4298738</v>
      </c>
      <c r="BW112" s="913"/>
      <c r="BX112" s="913"/>
      <c r="BY112" s="913"/>
      <c r="BZ112" s="913"/>
      <c r="CA112" s="913">
        <v>4266914</v>
      </c>
      <c r="CB112" s="913"/>
      <c r="CC112" s="913"/>
      <c r="CD112" s="913"/>
      <c r="CE112" s="913"/>
      <c r="CF112" s="907">
        <v>60</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2">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269009</v>
      </c>
      <c r="AB113" s="925"/>
      <c r="AC113" s="925"/>
      <c r="AD113" s="925"/>
      <c r="AE113" s="926"/>
      <c r="AF113" s="927">
        <v>265624</v>
      </c>
      <c r="AG113" s="925"/>
      <c r="AH113" s="925"/>
      <c r="AI113" s="925"/>
      <c r="AJ113" s="926"/>
      <c r="AK113" s="927">
        <v>255908</v>
      </c>
      <c r="AL113" s="925"/>
      <c r="AM113" s="925"/>
      <c r="AN113" s="925"/>
      <c r="AO113" s="926"/>
      <c r="AP113" s="928">
        <v>3.6</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1296258</v>
      </c>
      <c r="BR113" s="913"/>
      <c r="BS113" s="913"/>
      <c r="BT113" s="913"/>
      <c r="BU113" s="913"/>
      <c r="BV113" s="913">
        <v>1144489</v>
      </c>
      <c r="BW113" s="913"/>
      <c r="BX113" s="913"/>
      <c r="BY113" s="913"/>
      <c r="BZ113" s="913"/>
      <c r="CA113" s="913">
        <v>1010838</v>
      </c>
      <c r="CB113" s="913"/>
      <c r="CC113" s="913"/>
      <c r="CD113" s="913"/>
      <c r="CE113" s="913"/>
      <c r="CF113" s="907">
        <v>14.2</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2">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132180</v>
      </c>
      <c r="AB114" s="946"/>
      <c r="AC114" s="946"/>
      <c r="AD114" s="946"/>
      <c r="AE114" s="947"/>
      <c r="AF114" s="948">
        <v>137804</v>
      </c>
      <c r="AG114" s="946"/>
      <c r="AH114" s="946"/>
      <c r="AI114" s="946"/>
      <c r="AJ114" s="947"/>
      <c r="AK114" s="948">
        <v>133582</v>
      </c>
      <c r="AL114" s="946"/>
      <c r="AM114" s="946"/>
      <c r="AN114" s="946"/>
      <c r="AO114" s="947"/>
      <c r="AP114" s="949">
        <v>1.9</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1710381</v>
      </c>
      <c r="BR114" s="913"/>
      <c r="BS114" s="913"/>
      <c r="BT114" s="913"/>
      <c r="BU114" s="913"/>
      <c r="BV114" s="913">
        <v>1577503</v>
      </c>
      <c r="BW114" s="913"/>
      <c r="BX114" s="913"/>
      <c r="BY114" s="913"/>
      <c r="BZ114" s="913"/>
      <c r="CA114" s="913">
        <v>1505642</v>
      </c>
      <c r="CB114" s="913"/>
      <c r="CC114" s="913"/>
      <c r="CD114" s="913"/>
      <c r="CE114" s="913"/>
      <c r="CF114" s="907">
        <v>21.2</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2">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22</v>
      </c>
      <c r="AB115" s="925"/>
      <c r="AC115" s="925"/>
      <c r="AD115" s="925"/>
      <c r="AE115" s="926"/>
      <c r="AF115" s="927">
        <v>19</v>
      </c>
      <c r="AG115" s="925"/>
      <c r="AH115" s="925"/>
      <c r="AI115" s="925"/>
      <c r="AJ115" s="926"/>
      <c r="AK115" s="927">
        <v>17</v>
      </c>
      <c r="AL115" s="925"/>
      <c r="AM115" s="925"/>
      <c r="AN115" s="925"/>
      <c r="AO115" s="926"/>
      <c r="AP115" s="928">
        <v>0</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1390377</v>
      </c>
      <c r="DH115" s="946"/>
      <c r="DI115" s="946"/>
      <c r="DJ115" s="946"/>
      <c r="DK115" s="947"/>
      <c r="DL115" s="948">
        <v>1393580</v>
      </c>
      <c r="DM115" s="946"/>
      <c r="DN115" s="946"/>
      <c r="DO115" s="946"/>
      <c r="DP115" s="947"/>
      <c r="DQ115" s="948">
        <v>1396957</v>
      </c>
      <c r="DR115" s="946"/>
      <c r="DS115" s="946"/>
      <c r="DT115" s="946"/>
      <c r="DU115" s="947"/>
      <c r="DV115" s="949">
        <v>19.600000000000001</v>
      </c>
      <c r="DW115" s="950"/>
      <c r="DX115" s="950"/>
      <c r="DY115" s="950"/>
      <c r="DZ115" s="951"/>
    </row>
    <row r="116" spans="1:130" s="212" customFormat="1" ht="26.25" customHeight="1" x14ac:dyDescent="0.2">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1837760</v>
      </c>
      <c r="AB117" s="966"/>
      <c r="AC117" s="966"/>
      <c r="AD117" s="966"/>
      <c r="AE117" s="967"/>
      <c r="AF117" s="968">
        <v>1748868</v>
      </c>
      <c r="AG117" s="966"/>
      <c r="AH117" s="966"/>
      <c r="AI117" s="966"/>
      <c r="AJ117" s="967"/>
      <c r="AK117" s="968">
        <v>1681453</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2">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295</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2">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442</v>
      </c>
      <c r="BP119" s="992"/>
      <c r="BQ119" s="986">
        <v>18811342</v>
      </c>
      <c r="BR119" s="987"/>
      <c r="BS119" s="987"/>
      <c r="BT119" s="987"/>
      <c r="BU119" s="987"/>
      <c r="BV119" s="987">
        <v>17807808</v>
      </c>
      <c r="BW119" s="987"/>
      <c r="BX119" s="987"/>
      <c r="BY119" s="987"/>
      <c r="BZ119" s="987"/>
      <c r="CA119" s="987">
        <v>18186159</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12" customFormat="1" ht="26.25" customHeight="1" x14ac:dyDescent="0.2">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9054718</v>
      </c>
      <c r="BR120" s="918"/>
      <c r="BS120" s="918"/>
      <c r="BT120" s="918"/>
      <c r="BU120" s="918"/>
      <c r="BV120" s="918">
        <v>9442622</v>
      </c>
      <c r="BW120" s="918"/>
      <c r="BX120" s="918"/>
      <c r="BY120" s="918"/>
      <c r="BZ120" s="918"/>
      <c r="CA120" s="918">
        <v>9053671</v>
      </c>
      <c r="CB120" s="918"/>
      <c r="CC120" s="918"/>
      <c r="CD120" s="918"/>
      <c r="CE120" s="918"/>
      <c r="CF120" s="931">
        <v>127.3</v>
      </c>
      <c r="CG120" s="932"/>
      <c r="CH120" s="932"/>
      <c r="CI120" s="932"/>
      <c r="CJ120" s="932"/>
      <c r="CK120" s="993" t="s">
        <v>446</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v>1923650</v>
      </c>
      <c r="DH120" s="918"/>
      <c r="DI120" s="918"/>
      <c r="DJ120" s="918"/>
      <c r="DK120" s="918"/>
      <c r="DL120" s="918">
        <v>2037099</v>
      </c>
      <c r="DM120" s="918"/>
      <c r="DN120" s="918"/>
      <c r="DO120" s="918"/>
      <c r="DP120" s="918"/>
      <c r="DQ120" s="918">
        <v>2121290</v>
      </c>
      <c r="DR120" s="918"/>
      <c r="DS120" s="918"/>
      <c r="DT120" s="918"/>
      <c r="DU120" s="918"/>
      <c r="DV120" s="919">
        <v>29.8</v>
      </c>
      <c r="DW120" s="919"/>
      <c r="DX120" s="919"/>
      <c r="DY120" s="919"/>
      <c r="DZ120" s="920"/>
    </row>
    <row r="121" spans="1:130" s="212" customFormat="1" ht="26.25" customHeight="1" x14ac:dyDescent="0.2">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50092</v>
      </c>
      <c r="BR121" s="913"/>
      <c r="BS121" s="913"/>
      <c r="BT121" s="913"/>
      <c r="BU121" s="913"/>
      <c r="BV121" s="913">
        <v>36321</v>
      </c>
      <c r="BW121" s="913"/>
      <c r="BX121" s="913"/>
      <c r="BY121" s="913"/>
      <c r="BZ121" s="913"/>
      <c r="CA121" s="913">
        <v>23563</v>
      </c>
      <c r="CB121" s="913"/>
      <c r="CC121" s="913"/>
      <c r="CD121" s="913"/>
      <c r="CE121" s="913"/>
      <c r="CF121" s="907">
        <v>0.3</v>
      </c>
      <c r="CG121" s="908"/>
      <c r="CH121" s="908"/>
      <c r="CI121" s="908"/>
      <c r="CJ121" s="908"/>
      <c r="CK121" s="996"/>
      <c r="CL121" s="997"/>
      <c r="CM121" s="997"/>
      <c r="CN121" s="997"/>
      <c r="CO121" s="998"/>
      <c r="CP121" s="1006" t="s">
        <v>394</v>
      </c>
      <c r="CQ121" s="1007"/>
      <c r="CR121" s="1007"/>
      <c r="CS121" s="1007"/>
      <c r="CT121" s="1007"/>
      <c r="CU121" s="1007"/>
      <c r="CV121" s="1007"/>
      <c r="CW121" s="1007"/>
      <c r="CX121" s="1007"/>
      <c r="CY121" s="1007"/>
      <c r="CZ121" s="1007"/>
      <c r="DA121" s="1007"/>
      <c r="DB121" s="1007"/>
      <c r="DC121" s="1007"/>
      <c r="DD121" s="1007"/>
      <c r="DE121" s="1007"/>
      <c r="DF121" s="1008"/>
      <c r="DG121" s="912">
        <v>2061651</v>
      </c>
      <c r="DH121" s="913"/>
      <c r="DI121" s="913"/>
      <c r="DJ121" s="913"/>
      <c r="DK121" s="913"/>
      <c r="DL121" s="913">
        <v>2006163</v>
      </c>
      <c r="DM121" s="913"/>
      <c r="DN121" s="913"/>
      <c r="DO121" s="913"/>
      <c r="DP121" s="913"/>
      <c r="DQ121" s="913">
        <v>1844160</v>
      </c>
      <c r="DR121" s="913"/>
      <c r="DS121" s="913"/>
      <c r="DT121" s="913"/>
      <c r="DU121" s="913"/>
      <c r="DV121" s="914">
        <v>25.9</v>
      </c>
      <c r="DW121" s="914"/>
      <c r="DX121" s="914"/>
      <c r="DY121" s="914"/>
      <c r="DZ121" s="915"/>
    </row>
    <row r="122" spans="1:130" s="212" customFormat="1" ht="26.25" customHeight="1" x14ac:dyDescent="0.2">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10589034</v>
      </c>
      <c r="BR122" s="987"/>
      <c r="BS122" s="987"/>
      <c r="BT122" s="987"/>
      <c r="BU122" s="987"/>
      <c r="BV122" s="987">
        <v>9867553</v>
      </c>
      <c r="BW122" s="987"/>
      <c r="BX122" s="987"/>
      <c r="BY122" s="987"/>
      <c r="BZ122" s="987"/>
      <c r="CA122" s="987">
        <v>9970368</v>
      </c>
      <c r="CB122" s="987"/>
      <c r="CC122" s="987"/>
      <c r="CD122" s="987"/>
      <c r="CE122" s="987"/>
      <c r="CF122" s="1004">
        <v>140.19999999999999</v>
      </c>
      <c r="CG122" s="1005"/>
      <c r="CH122" s="1005"/>
      <c r="CI122" s="1005"/>
      <c r="CJ122" s="1005"/>
      <c r="CK122" s="996"/>
      <c r="CL122" s="997"/>
      <c r="CM122" s="997"/>
      <c r="CN122" s="997"/>
      <c r="CO122" s="998"/>
      <c r="CP122" s="1006" t="s">
        <v>395</v>
      </c>
      <c r="CQ122" s="1007"/>
      <c r="CR122" s="1007"/>
      <c r="CS122" s="1007"/>
      <c r="CT122" s="1007"/>
      <c r="CU122" s="1007"/>
      <c r="CV122" s="1007"/>
      <c r="CW122" s="1007"/>
      <c r="CX122" s="1007"/>
      <c r="CY122" s="1007"/>
      <c r="CZ122" s="1007"/>
      <c r="DA122" s="1007"/>
      <c r="DB122" s="1007"/>
      <c r="DC122" s="1007"/>
      <c r="DD122" s="1007"/>
      <c r="DE122" s="1007"/>
      <c r="DF122" s="1008"/>
      <c r="DG122" s="912">
        <v>201846</v>
      </c>
      <c r="DH122" s="913"/>
      <c r="DI122" s="913"/>
      <c r="DJ122" s="913"/>
      <c r="DK122" s="913"/>
      <c r="DL122" s="913">
        <v>255476</v>
      </c>
      <c r="DM122" s="913"/>
      <c r="DN122" s="913"/>
      <c r="DO122" s="913"/>
      <c r="DP122" s="913"/>
      <c r="DQ122" s="913">
        <v>301464</v>
      </c>
      <c r="DR122" s="913"/>
      <c r="DS122" s="913"/>
      <c r="DT122" s="913"/>
      <c r="DU122" s="913"/>
      <c r="DV122" s="914">
        <v>4.2</v>
      </c>
      <c r="DW122" s="914"/>
      <c r="DX122" s="914"/>
      <c r="DY122" s="914"/>
      <c r="DZ122" s="915"/>
    </row>
    <row r="123" spans="1:130" s="212" customFormat="1" ht="26.25" customHeight="1" x14ac:dyDescent="0.2">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450</v>
      </c>
      <c r="BP123" s="992"/>
      <c r="BQ123" s="1050">
        <v>19693844</v>
      </c>
      <c r="BR123" s="1051"/>
      <c r="BS123" s="1051"/>
      <c r="BT123" s="1051"/>
      <c r="BU123" s="1051"/>
      <c r="BV123" s="1051">
        <v>19346496</v>
      </c>
      <c r="BW123" s="1051"/>
      <c r="BX123" s="1051"/>
      <c r="BY123" s="1051"/>
      <c r="BZ123" s="1051"/>
      <c r="CA123" s="1051">
        <v>19047602</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5">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121</v>
      </c>
      <c r="BR124" s="1014"/>
      <c r="BS124" s="1014"/>
      <c r="BT124" s="1014"/>
      <c r="BU124" s="1014"/>
      <c r="BV124" s="1014" t="s">
        <v>121</v>
      </c>
      <c r="BW124" s="1014"/>
      <c r="BX124" s="1014"/>
      <c r="BY124" s="1014"/>
      <c r="BZ124" s="1014"/>
      <c r="CA124" s="1014" t="s">
        <v>121</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t="s">
        <v>121</v>
      </c>
      <c r="DH124" s="973"/>
      <c r="DI124" s="973"/>
      <c r="DJ124" s="973"/>
      <c r="DK124" s="974"/>
      <c r="DL124" s="972" t="s">
        <v>121</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2">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5">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2">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22</v>
      </c>
      <c r="AB127" s="946"/>
      <c r="AC127" s="946"/>
      <c r="AD127" s="946"/>
      <c r="AE127" s="947"/>
      <c r="AF127" s="948">
        <v>19</v>
      </c>
      <c r="AG127" s="946"/>
      <c r="AH127" s="946"/>
      <c r="AI127" s="946"/>
      <c r="AJ127" s="947"/>
      <c r="AK127" s="948">
        <v>17</v>
      </c>
      <c r="AL127" s="946"/>
      <c r="AM127" s="946"/>
      <c r="AN127" s="946"/>
      <c r="AO127" s="947"/>
      <c r="AP127" s="949">
        <v>0</v>
      </c>
      <c r="AQ127" s="950"/>
      <c r="AR127" s="950"/>
      <c r="AS127" s="950"/>
      <c r="AT127" s="951"/>
      <c r="AU127" s="214"/>
      <c r="AV127" s="214"/>
      <c r="AW127" s="214"/>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5">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14502</v>
      </c>
      <c r="AB128" s="1033"/>
      <c r="AC128" s="1033"/>
      <c r="AD128" s="1033"/>
      <c r="AE128" s="1034"/>
      <c r="AF128" s="1035">
        <v>14257</v>
      </c>
      <c r="AG128" s="1033"/>
      <c r="AH128" s="1033"/>
      <c r="AI128" s="1033"/>
      <c r="AJ128" s="1034"/>
      <c r="AK128" s="1035">
        <v>29987</v>
      </c>
      <c r="AL128" s="1033"/>
      <c r="AM128" s="1033"/>
      <c r="AN128" s="1033"/>
      <c r="AO128" s="1034"/>
      <c r="AP128" s="1036"/>
      <c r="AQ128" s="1037"/>
      <c r="AR128" s="1037"/>
      <c r="AS128" s="1037"/>
      <c r="AT128" s="1038"/>
      <c r="AU128" s="214"/>
      <c r="AV128" s="214"/>
      <c r="AW128" s="214"/>
      <c r="AX128" s="883" t="s">
        <v>464</v>
      </c>
      <c r="AY128" s="884"/>
      <c r="AZ128" s="884"/>
      <c r="BA128" s="884"/>
      <c r="BB128" s="884"/>
      <c r="BC128" s="884"/>
      <c r="BD128" s="884"/>
      <c r="BE128" s="885"/>
      <c r="BF128" s="1039" t="s">
        <v>121</v>
      </c>
      <c r="BG128" s="1040"/>
      <c r="BH128" s="1040"/>
      <c r="BI128" s="1040"/>
      <c r="BJ128" s="1040"/>
      <c r="BK128" s="1040"/>
      <c r="BL128" s="1041"/>
      <c r="BM128" s="1039">
        <v>13.71</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8031048</v>
      </c>
      <c r="AB129" s="946"/>
      <c r="AC129" s="946"/>
      <c r="AD129" s="946"/>
      <c r="AE129" s="947"/>
      <c r="AF129" s="948">
        <v>7984784</v>
      </c>
      <c r="AG129" s="946"/>
      <c r="AH129" s="946"/>
      <c r="AI129" s="946"/>
      <c r="AJ129" s="947"/>
      <c r="AK129" s="948">
        <v>8176151</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121</v>
      </c>
      <c r="BG129" s="1054"/>
      <c r="BH129" s="1054"/>
      <c r="BI129" s="1054"/>
      <c r="BJ129" s="1054"/>
      <c r="BK129" s="1054"/>
      <c r="BL129" s="1055"/>
      <c r="BM129" s="1053">
        <v>18.71</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1303443</v>
      </c>
      <c r="AB130" s="946"/>
      <c r="AC130" s="946"/>
      <c r="AD130" s="946"/>
      <c r="AE130" s="947"/>
      <c r="AF130" s="948">
        <v>1125851</v>
      </c>
      <c r="AG130" s="946"/>
      <c r="AH130" s="946"/>
      <c r="AI130" s="946"/>
      <c r="AJ130" s="947"/>
      <c r="AK130" s="948">
        <v>1066658</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8.1999999999999993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6727605</v>
      </c>
      <c r="AB131" s="973"/>
      <c r="AC131" s="973"/>
      <c r="AD131" s="973"/>
      <c r="AE131" s="974"/>
      <c r="AF131" s="972">
        <v>6858933</v>
      </c>
      <c r="AG131" s="973"/>
      <c r="AH131" s="973"/>
      <c r="AI131" s="973"/>
      <c r="AJ131" s="974"/>
      <c r="AK131" s="972">
        <v>7109493</v>
      </c>
      <c r="AL131" s="973"/>
      <c r="AM131" s="973"/>
      <c r="AN131" s="973"/>
      <c r="AO131" s="974"/>
      <c r="AP131" s="1097"/>
      <c r="AQ131" s="1098"/>
      <c r="AR131" s="1098"/>
      <c r="AS131" s="1098"/>
      <c r="AT131" s="1099"/>
      <c r="AU131" s="215"/>
      <c r="AV131" s="215"/>
      <c r="AW131" s="215"/>
      <c r="AX131" s="1070" t="s">
        <v>472</v>
      </c>
      <c r="AY131" s="713"/>
      <c r="AZ131" s="713"/>
      <c r="BA131" s="713"/>
      <c r="BB131" s="713"/>
      <c r="BC131" s="713"/>
      <c r="BD131" s="713"/>
      <c r="BE131" s="1023"/>
      <c r="BF131" s="1071" t="s">
        <v>121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7.7265980980000002</v>
      </c>
      <c r="AB132" s="1084"/>
      <c r="AC132" s="1084"/>
      <c r="AD132" s="1084"/>
      <c r="AE132" s="1085"/>
      <c r="AF132" s="1086">
        <v>8.8754329569999992</v>
      </c>
      <c r="AG132" s="1084"/>
      <c r="AH132" s="1084"/>
      <c r="AI132" s="1084"/>
      <c r="AJ132" s="1085"/>
      <c r="AK132" s="1086">
        <v>8.2257342399999995</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9.1</v>
      </c>
      <c r="AB133" s="1067"/>
      <c r="AC133" s="1067"/>
      <c r="AD133" s="1067"/>
      <c r="AE133" s="1068"/>
      <c r="AF133" s="1066">
        <v>8.6999999999999993</v>
      </c>
      <c r="AG133" s="1067"/>
      <c r="AH133" s="1067"/>
      <c r="AI133" s="1067"/>
      <c r="AJ133" s="1068"/>
      <c r="AK133" s="1066">
        <v>8.1999999999999993</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VSCv0ElqzEuzcgrdkduPFUmEfB7Dw020jpH1KkqfJ8wBhSiMJwoZdKRQOmFdjCJlURnZzSKQeryGHKlFcL4p6w==" saltValue="dxWQGlQz9L5YBlBt2/0zH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6" zoomScale="50" zoomScaleNormal="85" zoomScaleSheetLayoutView="5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476</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xy46OKggYucFBPr/bpcTb61pkinHaSA8eeVxmNO5dhCtobtxPKP8N9KutSeHyg+o6NxPAUMoskJG2RyxnLSiAA==" saltValue="eiWy/wSE34rS6Vw4CLqJK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0" zoomScaleNormal="5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6VKYKaBYpd01F+8VSA7MMxr9V+Fv7XYMjaDJAqbAwZC48MRZEl3afHk+mXDOPyX2fYKKrfuCEkGH0+MUPzPMA==" saltValue="XZEElf9Rai3j4k1kUdzRb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0" zoomScaleSheetLayoutView="5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478</v>
      </c>
      <c r="AL6" s="248"/>
      <c r="AM6" s="248"/>
      <c r="AN6" s="248"/>
    </row>
    <row r="7" spans="1:46" ht="13.5" customHeight="1" x14ac:dyDescent="0.2">
      <c r="A7" s="247"/>
      <c r="AK7" s="250"/>
      <c r="AL7" s="251"/>
      <c r="AM7" s="251"/>
      <c r="AN7" s="252"/>
      <c r="AO7" s="1101" t="s">
        <v>479</v>
      </c>
      <c r="AP7" s="253"/>
      <c r="AQ7" s="254" t="s">
        <v>480</v>
      </c>
      <c r="AR7" s="255"/>
    </row>
    <row r="8" spans="1:46" ht="13.2" x14ac:dyDescent="0.2">
      <c r="A8" s="247"/>
      <c r="AK8" s="256"/>
      <c r="AL8" s="257"/>
      <c r="AM8" s="257"/>
      <c r="AN8" s="258"/>
      <c r="AO8" s="1102"/>
      <c r="AP8" s="259" t="s">
        <v>481</v>
      </c>
      <c r="AQ8" s="260" t="s">
        <v>482</v>
      </c>
      <c r="AR8" s="261" t="s">
        <v>483</v>
      </c>
    </row>
    <row r="9" spans="1:46" ht="13.2" x14ac:dyDescent="0.2">
      <c r="A9" s="247"/>
      <c r="AK9" s="1103" t="s">
        <v>484</v>
      </c>
      <c r="AL9" s="1104"/>
      <c r="AM9" s="1104"/>
      <c r="AN9" s="1105"/>
      <c r="AO9" s="262">
        <v>2339392</v>
      </c>
      <c r="AP9" s="262">
        <v>95696</v>
      </c>
      <c r="AQ9" s="263">
        <v>99044</v>
      </c>
      <c r="AR9" s="264">
        <v>-3.4</v>
      </c>
    </row>
    <row r="10" spans="1:46" ht="13.5" customHeight="1" x14ac:dyDescent="0.2">
      <c r="A10" s="247"/>
      <c r="AK10" s="1103" t="s">
        <v>485</v>
      </c>
      <c r="AL10" s="1104"/>
      <c r="AM10" s="1104"/>
      <c r="AN10" s="1105"/>
      <c r="AO10" s="265">
        <v>311225</v>
      </c>
      <c r="AP10" s="265">
        <v>12731</v>
      </c>
      <c r="AQ10" s="266">
        <v>12597</v>
      </c>
      <c r="AR10" s="267">
        <v>1.1000000000000001</v>
      </c>
    </row>
    <row r="11" spans="1:46" ht="13.5" customHeight="1" x14ac:dyDescent="0.2">
      <c r="A11" s="247"/>
      <c r="AK11" s="1103" t="s">
        <v>486</v>
      </c>
      <c r="AL11" s="1104"/>
      <c r="AM11" s="1104"/>
      <c r="AN11" s="1105"/>
      <c r="AO11" s="265" t="s">
        <v>487</v>
      </c>
      <c r="AP11" s="265" t="s">
        <v>487</v>
      </c>
      <c r="AQ11" s="266">
        <v>1194</v>
      </c>
      <c r="AR11" s="267" t="s">
        <v>487</v>
      </c>
    </row>
    <row r="12" spans="1:46" ht="13.5" customHeight="1" x14ac:dyDescent="0.2">
      <c r="A12" s="247"/>
      <c r="AK12" s="1103" t="s">
        <v>488</v>
      </c>
      <c r="AL12" s="1104"/>
      <c r="AM12" s="1104"/>
      <c r="AN12" s="1105"/>
      <c r="AO12" s="265" t="s">
        <v>487</v>
      </c>
      <c r="AP12" s="265" t="s">
        <v>487</v>
      </c>
      <c r="AQ12" s="266">
        <v>18</v>
      </c>
      <c r="AR12" s="267" t="s">
        <v>487</v>
      </c>
    </row>
    <row r="13" spans="1:46" ht="13.5" customHeight="1" x14ac:dyDescent="0.2">
      <c r="A13" s="247"/>
      <c r="AK13" s="1103" t="s">
        <v>489</v>
      </c>
      <c r="AL13" s="1104"/>
      <c r="AM13" s="1104"/>
      <c r="AN13" s="1105"/>
      <c r="AO13" s="265">
        <v>101656</v>
      </c>
      <c r="AP13" s="265">
        <v>4158</v>
      </c>
      <c r="AQ13" s="266">
        <v>3890</v>
      </c>
      <c r="AR13" s="267">
        <v>6.9</v>
      </c>
    </row>
    <row r="14" spans="1:46" ht="13.5" customHeight="1" x14ac:dyDescent="0.2">
      <c r="A14" s="247"/>
      <c r="AK14" s="1103" t="s">
        <v>490</v>
      </c>
      <c r="AL14" s="1104"/>
      <c r="AM14" s="1104"/>
      <c r="AN14" s="1105"/>
      <c r="AO14" s="265">
        <v>88635</v>
      </c>
      <c r="AP14" s="265">
        <v>3626</v>
      </c>
      <c r="AQ14" s="266">
        <v>1837</v>
      </c>
      <c r="AR14" s="267">
        <v>97.4</v>
      </c>
    </row>
    <row r="15" spans="1:46" ht="13.5" customHeight="1" x14ac:dyDescent="0.2">
      <c r="A15" s="247"/>
      <c r="AK15" s="1106" t="s">
        <v>491</v>
      </c>
      <c r="AL15" s="1107"/>
      <c r="AM15" s="1107"/>
      <c r="AN15" s="1108"/>
      <c r="AO15" s="265">
        <v>-215540</v>
      </c>
      <c r="AP15" s="265">
        <v>-8817</v>
      </c>
      <c r="AQ15" s="266">
        <v>-6318</v>
      </c>
      <c r="AR15" s="267">
        <v>39.6</v>
      </c>
    </row>
    <row r="16" spans="1:46" ht="13.2" x14ac:dyDescent="0.2">
      <c r="A16" s="247"/>
      <c r="AK16" s="1106" t="s">
        <v>178</v>
      </c>
      <c r="AL16" s="1107"/>
      <c r="AM16" s="1107"/>
      <c r="AN16" s="1108"/>
      <c r="AO16" s="265">
        <v>2625368</v>
      </c>
      <c r="AP16" s="265">
        <v>107395</v>
      </c>
      <c r="AQ16" s="266">
        <v>112262</v>
      </c>
      <c r="AR16" s="267">
        <v>-4.3</v>
      </c>
    </row>
    <row r="17" spans="1:46" ht="13.2" x14ac:dyDescent="0.2">
      <c r="A17" s="247"/>
    </row>
    <row r="18" spans="1:46" ht="13.2" x14ac:dyDescent="0.2">
      <c r="A18" s="247"/>
      <c r="AQ18" s="268"/>
      <c r="AR18" s="268"/>
    </row>
    <row r="19" spans="1:46" ht="13.2" x14ac:dyDescent="0.2">
      <c r="A19" s="247"/>
      <c r="AK19" s="243" t="s">
        <v>492</v>
      </c>
    </row>
    <row r="20" spans="1:46" ht="13.2" x14ac:dyDescent="0.2">
      <c r="A20" s="247"/>
      <c r="AK20" s="269"/>
      <c r="AL20" s="270"/>
      <c r="AM20" s="270"/>
      <c r="AN20" s="271"/>
      <c r="AO20" s="272" t="s">
        <v>493</v>
      </c>
      <c r="AP20" s="273" t="s">
        <v>494</v>
      </c>
      <c r="AQ20" s="274" t="s">
        <v>495</v>
      </c>
      <c r="AR20" s="275"/>
    </row>
    <row r="21" spans="1:46" s="248" customFormat="1" ht="13.2" x14ac:dyDescent="0.2">
      <c r="A21" s="276"/>
      <c r="AK21" s="1109" t="s">
        <v>496</v>
      </c>
      <c r="AL21" s="1110"/>
      <c r="AM21" s="1110"/>
      <c r="AN21" s="1111"/>
      <c r="AO21" s="277">
        <v>8.59</v>
      </c>
      <c r="AP21" s="278">
        <v>9.26</v>
      </c>
      <c r="AQ21" s="279">
        <v>-0.67</v>
      </c>
      <c r="AS21" s="280"/>
      <c r="AT21" s="276"/>
    </row>
    <row r="22" spans="1:46" s="248" customFormat="1" ht="13.2" x14ac:dyDescent="0.2">
      <c r="A22" s="276"/>
      <c r="AK22" s="1109" t="s">
        <v>497</v>
      </c>
      <c r="AL22" s="1110"/>
      <c r="AM22" s="1110"/>
      <c r="AN22" s="1111"/>
      <c r="AO22" s="281">
        <v>94.7</v>
      </c>
      <c r="AP22" s="282">
        <v>97.3</v>
      </c>
      <c r="AQ22" s="283">
        <v>-2.6</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500</v>
      </c>
      <c r="AL29" s="248"/>
      <c r="AM29" s="248"/>
      <c r="AN29" s="248"/>
      <c r="AS29" s="290"/>
    </row>
    <row r="30" spans="1:46" ht="13.5" customHeight="1" x14ac:dyDescent="0.2">
      <c r="A30" s="247"/>
      <c r="AK30" s="250"/>
      <c r="AL30" s="251"/>
      <c r="AM30" s="251"/>
      <c r="AN30" s="252"/>
      <c r="AO30" s="1101" t="s">
        <v>479</v>
      </c>
      <c r="AP30" s="253"/>
      <c r="AQ30" s="254" t="s">
        <v>480</v>
      </c>
      <c r="AR30" s="255"/>
    </row>
    <row r="31" spans="1:46" ht="13.2" x14ac:dyDescent="0.2">
      <c r="A31" s="247"/>
      <c r="AK31" s="256"/>
      <c r="AL31" s="257"/>
      <c r="AM31" s="257"/>
      <c r="AN31" s="258"/>
      <c r="AO31" s="1102"/>
      <c r="AP31" s="259" t="s">
        <v>481</v>
      </c>
      <c r="AQ31" s="260" t="s">
        <v>482</v>
      </c>
      <c r="AR31" s="261" t="s">
        <v>483</v>
      </c>
    </row>
    <row r="32" spans="1:46" ht="27" customHeight="1" x14ac:dyDescent="0.2">
      <c r="A32" s="247"/>
      <c r="AK32" s="1117" t="s">
        <v>501</v>
      </c>
      <c r="AL32" s="1118"/>
      <c r="AM32" s="1118"/>
      <c r="AN32" s="1119"/>
      <c r="AO32" s="291">
        <v>1291946</v>
      </c>
      <c r="AP32" s="291">
        <v>52849</v>
      </c>
      <c r="AQ32" s="292">
        <v>60713</v>
      </c>
      <c r="AR32" s="293">
        <v>-13</v>
      </c>
    </row>
    <row r="33" spans="1:46" ht="13.5" customHeight="1" x14ac:dyDescent="0.2">
      <c r="A33" s="247"/>
      <c r="AK33" s="1117" t="s">
        <v>502</v>
      </c>
      <c r="AL33" s="1118"/>
      <c r="AM33" s="1118"/>
      <c r="AN33" s="1119"/>
      <c r="AO33" s="291" t="s">
        <v>487</v>
      </c>
      <c r="AP33" s="291" t="s">
        <v>487</v>
      </c>
      <c r="AQ33" s="292" t="s">
        <v>487</v>
      </c>
      <c r="AR33" s="293" t="s">
        <v>487</v>
      </c>
    </row>
    <row r="34" spans="1:46" ht="27" customHeight="1" x14ac:dyDescent="0.2">
      <c r="A34" s="247"/>
      <c r="AK34" s="1117" t="s">
        <v>503</v>
      </c>
      <c r="AL34" s="1118"/>
      <c r="AM34" s="1118"/>
      <c r="AN34" s="1119"/>
      <c r="AO34" s="291" t="s">
        <v>487</v>
      </c>
      <c r="AP34" s="291" t="s">
        <v>487</v>
      </c>
      <c r="AQ34" s="292" t="s">
        <v>487</v>
      </c>
      <c r="AR34" s="293" t="s">
        <v>487</v>
      </c>
    </row>
    <row r="35" spans="1:46" ht="27" customHeight="1" x14ac:dyDescent="0.2">
      <c r="A35" s="247"/>
      <c r="AK35" s="1117" t="s">
        <v>504</v>
      </c>
      <c r="AL35" s="1118"/>
      <c r="AM35" s="1118"/>
      <c r="AN35" s="1119"/>
      <c r="AO35" s="291">
        <v>255908</v>
      </c>
      <c r="AP35" s="291">
        <v>10468</v>
      </c>
      <c r="AQ35" s="292">
        <v>14168</v>
      </c>
      <c r="AR35" s="293">
        <v>-26.1</v>
      </c>
    </row>
    <row r="36" spans="1:46" ht="27" customHeight="1" x14ac:dyDescent="0.2">
      <c r="A36" s="247"/>
      <c r="AK36" s="1117" t="s">
        <v>505</v>
      </c>
      <c r="AL36" s="1118"/>
      <c r="AM36" s="1118"/>
      <c r="AN36" s="1119"/>
      <c r="AO36" s="291">
        <v>133582</v>
      </c>
      <c r="AP36" s="291">
        <v>5464</v>
      </c>
      <c r="AQ36" s="292">
        <v>2586</v>
      </c>
      <c r="AR36" s="293">
        <v>111.3</v>
      </c>
    </row>
    <row r="37" spans="1:46" ht="13.5" customHeight="1" x14ac:dyDescent="0.2">
      <c r="A37" s="247"/>
      <c r="AK37" s="1117" t="s">
        <v>506</v>
      </c>
      <c r="AL37" s="1118"/>
      <c r="AM37" s="1118"/>
      <c r="AN37" s="1119"/>
      <c r="AO37" s="291">
        <v>17</v>
      </c>
      <c r="AP37" s="291">
        <v>1</v>
      </c>
      <c r="AQ37" s="292">
        <v>189</v>
      </c>
      <c r="AR37" s="293">
        <v>-99.5</v>
      </c>
    </row>
    <row r="38" spans="1:46" ht="27" customHeight="1" x14ac:dyDescent="0.2">
      <c r="A38" s="247"/>
      <c r="AK38" s="1120" t="s">
        <v>507</v>
      </c>
      <c r="AL38" s="1121"/>
      <c r="AM38" s="1121"/>
      <c r="AN38" s="1122"/>
      <c r="AO38" s="294" t="s">
        <v>487</v>
      </c>
      <c r="AP38" s="294" t="s">
        <v>487</v>
      </c>
      <c r="AQ38" s="295">
        <v>8</v>
      </c>
      <c r="AR38" s="283" t="s">
        <v>487</v>
      </c>
      <c r="AS38" s="290"/>
    </row>
    <row r="39" spans="1:46" ht="13.2" x14ac:dyDescent="0.2">
      <c r="A39" s="247"/>
      <c r="AK39" s="1120" t="s">
        <v>508</v>
      </c>
      <c r="AL39" s="1121"/>
      <c r="AM39" s="1121"/>
      <c r="AN39" s="1122"/>
      <c r="AO39" s="291">
        <v>-29987</v>
      </c>
      <c r="AP39" s="291">
        <v>-1227</v>
      </c>
      <c r="AQ39" s="292">
        <v>-5399</v>
      </c>
      <c r="AR39" s="293">
        <v>-77.3</v>
      </c>
      <c r="AS39" s="290"/>
    </row>
    <row r="40" spans="1:46" ht="27" customHeight="1" x14ac:dyDescent="0.2">
      <c r="A40" s="247"/>
      <c r="AK40" s="1117" t="s">
        <v>509</v>
      </c>
      <c r="AL40" s="1118"/>
      <c r="AM40" s="1118"/>
      <c r="AN40" s="1119"/>
      <c r="AO40" s="291">
        <v>-1066658</v>
      </c>
      <c r="AP40" s="291">
        <v>-43633</v>
      </c>
      <c r="AQ40" s="292">
        <v>-49527</v>
      </c>
      <c r="AR40" s="293">
        <v>-11.9</v>
      </c>
      <c r="AS40" s="290"/>
    </row>
    <row r="41" spans="1:46" ht="13.2" x14ac:dyDescent="0.2">
      <c r="A41" s="247"/>
      <c r="AK41" s="1123" t="s">
        <v>288</v>
      </c>
      <c r="AL41" s="1124"/>
      <c r="AM41" s="1124"/>
      <c r="AN41" s="1125"/>
      <c r="AO41" s="291">
        <v>584808</v>
      </c>
      <c r="AP41" s="291">
        <v>23922</v>
      </c>
      <c r="AQ41" s="292">
        <v>22738</v>
      </c>
      <c r="AR41" s="293">
        <v>5.2</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2" x14ac:dyDescent="0.2">
      <c r="A48" s="247"/>
      <c r="AK48" s="301" t="s">
        <v>511</v>
      </c>
      <c r="AL48" s="301"/>
      <c r="AM48" s="301"/>
      <c r="AN48" s="301"/>
      <c r="AO48" s="301"/>
      <c r="AP48" s="301"/>
      <c r="AQ48" s="302"/>
      <c r="AR48" s="301"/>
    </row>
    <row r="49" spans="1:44" ht="13.5" customHeight="1" x14ac:dyDescent="0.2">
      <c r="A49" s="247"/>
      <c r="AK49" s="303"/>
      <c r="AL49" s="304"/>
      <c r="AM49" s="1112" t="s">
        <v>479</v>
      </c>
      <c r="AN49" s="1114" t="s">
        <v>512</v>
      </c>
      <c r="AO49" s="1115"/>
      <c r="AP49" s="1115"/>
      <c r="AQ49" s="1115"/>
      <c r="AR49" s="1116"/>
    </row>
    <row r="50" spans="1:44" ht="13.2" x14ac:dyDescent="0.2">
      <c r="A50" s="247"/>
      <c r="AK50" s="305"/>
      <c r="AL50" s="306"/>
      <c r="AM50" s="1113"/>
      <c r="AN50" s="307" t="s">
        <v>513</v>
      </c>
      <c r="AO50" s="308" t="s">
        <v>514</v>
      </c>
      <c r="AP50" s="309" t="s">
        <v>515</v>
      </c>
      <c r="AQ50" s="310" t="s">
        <v>516</v>
      </c>
      <c r="AR50" s="311" t="s">
        <v>517</v>
      </c>
    </row>
    <row r="51" spans="1:44" ht="13.2" x14ac:dyDescent="0.2">
      <c r="A51" s="247"/>
      <c r="AK51" s="303" t="s">
        <v>518</v>
      </c>
      <c r="AL51" s="304"/>
      <c r="AM51" s="312">
        <v>2182488</v>
      </c>
      <c r="AN51" s="313">
        <v>84998</v>
      </c>
      <c r="AO51" s="314">
        <v>42.6</v>
      </c>
      <c r="AP51" s="315">
        <v>92632</v>
      </c>
      <c r="AQ51" s="316">
        <v>-1.5</v>
      </c>
      <c r="AR51" s="317">
        <v>44.1</v>
      </c>
    </row>
    <row r="52" spans="1:44" ht="13.2" x14ac:dyDescent="0.2">
      <c r="A52" s="247"/>
      <c r="AK52" s="318"/>
      <c r="AL52" s="319" t="s">
        <v>519</v>
      </c>
      <c r="AM52" s="320">
        <v>1068344</v>
      </c>
      <c r="AN52" s="321">
        <v>41607</v>
      </c>
      <c r="AO52" s="322">
        <v>93.7</v>
      </c>
      <c r="AP52" s="323">
        <v>47978</v>
      </c>
      <c r="AQ52" s="324">
        <v>-2</v>
      </c>
      <c r="AR52" s="325">
        <v>95.7</v>
      </c>
    </row>
    <row r="53" spans="1:44" ht="13.2" x14ac:dyDescent="0.2">
      <c r="A53" s="247"/>
      <c r="AK53" s="303" t="s">
        <v>520</v>
      </c>
      <c r="AL53" s="304"/>
      <c r="AM53" s="312">
        <v>1623306</v>
      </c>
      <c r="AN53" s="313">
        <v>64104</v>
      </c>
      <c r="AO53" s="314">
        <v>-24.6</v>
      </c>
      <c r="AP53" s="315">
        <v>71279</v>
      </c>
      <c r="AQ53" s="316">
        <v>-23.1</v>
      </c>
      <c r="AR53" s="317">
        <v>-1.5</v>
      </c>
    </row>
    <row r="54" spans="1:44" ht="13.2" x14ac:dyDescent="0.2">
      <c r="A54" s="247"/>
      <c r="AK54" s="318"/>
      <c r="AL54" s="319" t="s">
        <v>519</v>
      </c>
      <c r="AM54" s="320">
        <v>551268</v>
      </c>
      <c r="AN54" s="321">
        <v>21769</v>
      </c>
      <c r="AO54" s="322">
        <v>-47.7</v>
      </c>
      <c r="AP54" s="323">
        <v>36731</v>
      </c>
      <c r="AQ54" s="324">
        <v>-23.4</v>
      </c>
      <c r="AR54" s="325">
        <v>-24.3</v>
      </c>
    </row>
    <row r="55" spans="1:44" ht="13.2" x14ac:dyDescent="0.2">
      <c r="A55" s="247"/>
      <c r="AK55" s="303" t="s">
        <v>521</v>
      </c>
      <c r="AL55" s="304"/>
      <c r="AM55" s="312">
        <v>2743878</v>
      </c>
      <c r="AN55" s="313">
        <v>109361</v>
      </c>
      <c r="AO55" s="314">
        <v>70.599999999999994</v>
      </c>
      <c r="AP55" s="315">
        <v>74994</v>
      </c>
      <c r="AQ55" s="316">
        <v>5.2</v>
      </c>
      <c r="AR55" s="317">
        <v>65.400000000000006</v>
      </c>
    </row>
    <row r="56" spans="1:44" ht="13.2" x14ac:dyDescent="0.2">
      <c r="A56" s="247"/>
      <c r="AK56" s="318"/>
      <c r="AL56" s="319" t="s">
        <v>519</v>
      </c>
      <c r="AM56" s="320">
        <v>905808</v>
      </c>
      <c r="AN56" s="321">
        <v>36102</v>
      </c>
      <c r="AO56" s="322">
        <v>65.8</v>
      </c>
      <c r="AP56" s="323">
        <v>36188</v>
      </c>
      <c r="AQ56" s="324">
        <v>-1.5</v>
      </c>
      <c r="AR56" s="325">
        <v>67.3</v>
      </c>
    </row>
    <row r="57" spans="1:44" ht="13.2" x14ac:dyDescent="0.2">
      <c r="A57" s="247"/>
      <c r="AK57" s="303" t="s">
        <v>522</v>
      </c>
      <c r="AL57" s="304"/>
      <c r="AM57" s="312">
        <v>2013834</v>
      </c>
      <c r="AN57" s="313">
        <v>81334</v>
      </c>
      <c r="AO57" s="314">
        <v>-25.6</v>
      </c>
      <c r="AP57" s="315">
        <v>71849</v>
      </c>
      <c r="AQ57" s="316">
        <v>-4.2</v>
      </c>
      <c r="AR57" s="317">
        <v>-21.4</v>
      </c>
    </row>
    <row r="58" spans="1:44" ht="13.2" x14ac:dyDescent="0.2">
      <c r="A58" s="247"/>
      <c r="AK58" s="318"/>
      <c r="AL58" s="319" t="s">
        <v>519</v>
      </c>
      <c r="AM58" s="320">
        <v>768583</v>
      </c>
      <c r="AN58" s="321">
        <v>31041</v>
      </c>
      <c r="AO58" s="322">
        <v>-14</v>
      </c>
      <c r="AP58" s="323">
        <v>36144</v>
      </c>
      <c r="AQ58" s="324">
        <v>-0.1</v>
      </c>
      <c r="AR58" s="325">
        <v>-13.9</v>
      </c>
    </row>
    <row r="59" spans="1:44" ht="13.2" x14ac:dyDescent="0.2">
      <c r="A59" s="247"/>
      <c r="AK59" s="303" t="s">
        <v>523</v>
      </c>
      <c r="AL59" s="304"/>
      <c r="AM59" s="312">
        <v>2984052</v>
      </c>
      <c r="AN59" s="313">
        <v>122067</v>
      </c>
      <c r="AO59" s="314">
        <v>50.1</v>
      </c>
      <c r="AP59" s="315">
        <v>82962</v>
      </c>
      <c r="AQ59" s="316">
        <v>15.5</v>
      </c>
      <c r="AR59" s="317">
        <v>34.6</v>
      </c>
    </row>
    <row r="60" spans="1:44" ht="13.2" x14ac:dyDescent="0.2">
      <c r="A60" s="247"/>
      <c r="AK60" s="318"/>
      <c r="AL60" s="319" t="s">
        <v>519</v>
      </c>
      <c r="AM60" s="320">
        <v>2275777</v>
      </c>
      <c r="AN60" s="321">
        <v>93094</v>
      </c>
      <c r="AO60" s="322">
        <v>199.9</v>
      </c>
      <c r="AP60" s="323">
        <v>42835</v>
      </c>
      <c r="AQ60" s="324">
        <v>18.5</v>
      </c>
      <c r="AR60" s="325">
        <v>181.4</v>
      </c>
    </row>
    <row r="61" spans="1:44" ht="13.2" x14ac:dyDescent="0.2">
      <c r="A61" s="247"/>
      <c r="AK61" s="303" t="s">
        <v>524</v>
      </c>
      <c r="AL61" s="326"/>
      <c r="AM61" s="312">
        <v>2309512</v>
      </c>
      <c r="AN61" s="313">
        <v>92373</v>
      </c>
      <c r="AO61" s="314">
        <v>22.6</v>
      </c>
      <c r="AP61" s="315">
        <v>78743</v>
      </c>
      <c r="AQ61" s="327">
        <v>-1.6</v>
      </c>
      <c r="AR61" s="317">
        <v>24.2</v>
      </c>
    </row>
    <row r="62" spans="1:44" ht="13.2" x14ac:dyDescent="0.2">
      <c r="A62" s="247"/>
      <c r="AK62" s="318"/>
      <c r="AL62" s="319" t="s">
        <v>519</v>
      </c>
      <c r="AM62" s="320">
        <v>1113956</v>
      </c>
      <c r="AN62" s="321">
        <v>44723</v>
      </c>
      <c r="AO62" s="322">
        <v>59.5</v>
      </c>
      <c r="AP62" s="323">
        <v>39975</v>
      </c>
      <c r="AQ62" s="324">
        <v>-1.7</v>
      </c>
      <c r="AR62" s="325">
        <v>61.2</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3tzFFmYCeBwq03PGNMW+aeOANnigrVGYvYt8S5NgfiG0gaOJQwLrIC3ip3h1rV67I+chBV7JL7jdfg9MOpRwyA==" saltValue="SsgxuXyaSSohP9fjwN33K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4" zoomScale="50" zoomScaleNormal="5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5FC/Nwsag2LyKuHOIWLnM8qAU4x4BRcel/1WNTsnfyXC++VI3I+/0DfNvcjjX+vS5lcqeM8145cNev9Jt5090A==" saltValue="otG2Bz+cOoQiAfiEjvwvB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4" zoomScale="50" zoomScaleNormal="5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oxbBfbCondgD3xkGknRgGvVUTwyowkcd6Qn6egO9IbuPBX4h9VAYc2FAYz7u2CDDuD9JgSsbtHcVhTYZPKltqg==" saltValue="yrcYMstoDvjCDGUtOXz64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0" zoomScaleNormal="5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41.06</v>
      </c>
      <c r="G47" s="12">
        <v>43.69</v>
      </c>
      <c r="H47" s="12">
        <v>49.66</v>
      </c>
      <c r="I47" s="12">
        <v>52.29</v>
      </c>
      <c r="J47" s="13">
        <v>48.64</v>
      </c>
    </row>
    <row r="48" spans="2:10" ht="57.75" customHeight="1" x14ac:dyDescent="0.2">
      <c r="B48" s="14"/>
      <c r="C48" s="1128" t="s">
        <v>4</v>
      </c>
      <c r="D48" s="1128"/>
      <c r="E48" s="1129"/>
      <c r="F48" s="15">
        <v>8.1999999999999993</v>
      </c>
      <c r="G48" s="16">
        <v>10.68</v>
      </c>
      <c r="H48" s="16">
        <v>9.92</v>
      </c>
      <c r="I48" s="16">
        <v>7.48</v>
      </c>
      <c r="J48" s="17">
        <v>8.16</v>
      </c>
    </row>
    <row r="49" spans="2:10" ht="57.75" customHeight="1" thickBot="1" x14ac:dyDescent="0.25">
      <c r="B49" s="18"/>
      <c r="C49" s="1130" t="s">
        <v>5</v>
      </c>
      <c r="D49" s="1130"/>
      <c r="E49" s="1131"/>
      <c r="F49" s="19">
        <v>2.4900000000000002</v>
      </c>
      <c r="G49" s="20">
        <v>6.79</v>
      </c>
      <c r="H49" s="20">
        <v>3.79</v>
      </c>
      <c r="I49" s="20" t="s">
        <v>531</v>
      </c>
      <c r="J49" s="21" t="s">
        <v>532</v>
      </c>
    </row>
    <row r="50" spans="2:10" ht="13.2" x14ac:dyDescent="0.2"/>
  </sheetData>
  <sheetProtection algorithmName="SHA-512" hashValue="uwoNSbd0GTHbH1lrPrkRnkiv2PO+UrImn3Dr63raEAp8pJt8pIEgvsoTcv0q/12PScZagUmmaefhU1tQgSm63A==" saltValue="81n96Z72S0mSthEwaY5g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山口　航平（市町支援課）</cp:lastModifiedBy>
  <cp:lastPrinted>2026-03-09T06:07:05Z</cp:lastPrinted>
  <dcterms:created xsi:type="dcterms:W3CDTF">2026-02-23T09:20:00Z</dcterms:created>
  <dcterms:modified xsi:type="dcterms:W3CDTF">2026-03-17T06:38:27Z</dcterms:modified>
  <cp:category/>
</cp:coreProperties>
</file>